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11" windowWidth="11595" windowHeight="8880" tabRatio="935" firstSheet="27" activeTab="37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" sheetId="29" r:id="rId29"/>
    <sheet name="AT-10 B" sheetId="30" r:id="rId30"/>
    <sheet name="AT-10 C" sheetId="31" r:id="rId31"/>
    <sheet name="AT-10 D" sheetId="32" r:id="rId32"/>
    <sheet name="AT-10 E" sheetId="33" r:id="rId33"/>
    <sheet name="AT-10 F Drinking Water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AT-13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Pry " sheetId="58" r:id="rId58"/>
    <sheet name="AT27B_Req_FG_CA_NCLP" sheetId="59" r:id="rId59"/>
    <sheet name="AT27C_Req_FG_CA_Drought-Pry" sheetId="60" r:id="rId60"/>
    <sheet name="AT27D_Req_FG_CA_Drought-UPry" sheetId="61" r:id="rId61"/>
    <sheet name="AT_28_RqmtKitchen" sheetId="62" r:id="rId62"/>
    <sheet name="AT-28A_RqmtPlinthArea" sheetId="63" r:id="rId63"/>
    <sheet name="AT29_K_D" sheetId="64" r:id="rId64"/>
    <sheet name="AT-30_Coook-cum-Helper" sheetId="65" r:id="rId65"/>
    <sheet name="AT_31_Budget_provision_11-121 " sheetId="66" r:id="rId66"/>
    <sheet name="AT32_Drought Pry Util" sheetId="67" r:id="rId67"/>
    <sheet name="AT-32A Drought UPry Util" sheetId="68" r:id="rId68"/>
  </sheets>
  <definedNames>
    <definedName name="_xlnm.Print_Area" localSheetId="43">'AT_17_Coverage-RBSK '!$A$1:$L$25</definedName>
    <definedName name="_xlnm.Print_Area" localSheetId="45">'AT_19_Impl_Agency'!$A$1:$J$22</definedName>
    <definedName name="_xlnm.Print_Area" localSheetId="46">'AT_20_CentralCookingagency '!$A$1:$M$23</definedName>
    <definedName name="_xlnm.Print_Area" localSheetId="61">'AT_28_RqmtKitchen'!$A$1:$R$24</definedName>
    <definedName name="_xlnm.Print_Area" localSheetId="5">'AT_2A_fundflow'!$A$1:$V$33</definedName>
    <definedName name="_xlnm.Print_Area" localSheetId="65">'AT_31_Budget_provision_11-121 '!$A$1:$W$32</definedName>
    <definedName name="_xlnm.Print_Area" localSheetId="29">'AT-10 B'!$A$1:$J$19</definedName>
    <definedName name="_xlnm.Print_Area" localSheetId="30">'AT-10 C'!$A$1:$J$19</definedName>
    <definedName name="_xlnm.Print_Area" localSheetId="32">'AT-10 E'!$A$1:$G$18</definedName>
    <definedName name="_xlnm.Print_Area" localSheetId="33">'AT-10 F Drinking Water'!$A$1:$O$22</definedName>
    <definedName name="_xlnm.Print_Area" localSheetId="27">'AT10_MME'!$A$1:$H$32</definedName>
    <definedName name="_xlnm.Print_Area" localSheetId="28">'AT10A'!$A$1:$E$24</definedName>
    <definedName name="_xlnm.Print_Area" localSheetId="34">'AT11_KS Year wise'!$A$1:$K$31</definedName>
    <definedName name="_xlnm.Print_Area" localSheetId="35">'AT11A_KS-District wise'!$A$1:$K$22</definedName>
    <definedName name="_xlnm.Print_Area" localSheetId="36">'AT12_KD-New'!$A$1:$K$20</definedName>
    <definedName name="_xlnm.Print_Area" localSheetId="37">'AT12A_KD-Replacement'!$A$1:$K$21</definedName>
    <definedName name="_xlnm.Print_Area" localSheetId="38">'AT-13'!$A$1:$H$17</definedName>
    <definedName name="_xlnm.Print_Area" localSheetId="39">'AT-14'!$A$1:$N$18</definedName>
    <definedName name="_xlnm.Print_Area" localSheetId="40">'AT-14 A'!$A$1:$H$22</definedName>
    <definedName name="_xlnm.Print_Area" localSheetId="41">'AT-15'!$A$1:$L$19</definedName>
    <definedName name="_xlnm.Print_Area" localSheetId="42">'AT-16'!$A$1:$K$17</definedName>
    <definedName name="_xlnm.Print_Area" localSheetId="44">'AT18_Details_Community '!$A$1:$F$21</definedName>
    <definedName name="_xlnm.Print_Area" localSheetId="3">'AT-1-Gen_Info '!$A$1:$T$50</definedName>
    <definedName name="_xlnm.Print_Area" localSheetId="50">'AT-23A_AMS'!$A$1:$P$21</definedName>
    <definedName name="_xlnm.Print_Area" localSheetId="51">'AT-24'!$A$1:$N$18</definedName>
    <definedName name="_xlnm.Print_Area" localSheetId="54">'AT26_NoWD'!$A$1:$L$32</definedName>
    <definedName name="_xlnm.Print_Area" localSheetId="55">'AT26A_NoWD'!$A$1:$K$32</definedName>
    <definedName name="_xlnm.Print_Area" localSheetId="56">'AT27_Req_FG_CA_Pry'!$A$1:$R$22</definedName>
    <definedName name="_xlnm.Print_Area" localSheetId="57">'AT27A_Req_FG_CA_UPry '!$A$1:$R$24</definedName>
    <definedName name="_xlnm.Print_Area" localSheetId="58">'AT27B_Req_FG_CA_NCLP'!$A$1:$P$20</definedName>
    <definedName name="_xlnm.Print_Area" localSheetId="59">'AT27C_Req_FG_CA_Drought-Pry'!$A$1:$P$22</definedName>
    <definedName name="_xlnm.Print_Area" localSheetId="60">'AT27D_Req_FG_CA_Drought-UPry'!$A$1:$P$21</definedName>
    <definedName name="_xlnm.Print_Area" localSheetId="62">'AT-28A_RqmtPlinthArea'!$A$1:$S$29</definedName>
    <definedName name="_xlnm.Print_Area" localSheetId="63">'AT29_K_D'!$A$1:$AF$21</definedName>
    <definedName name="_xlnm.Print_Area" localSheetId="4">'AT-2-S1 BUDGET'!$A$1:$V$34</definedName>
    <definedName name="_xlnm.Print_Area" localSheetId="64">'AT-30_Coook-cum-Helper'!$A$1:$L$19</definedName>
    <definedName name="_xlnm.Print_Area" localSheetId="66">'AT32_Drought Pry Util'!$A$1:$L$22</definedName>
    <definedName name="_xlnm.Print_Area" localSheetId="67">'AT-32A Drought UPry Util'!$A$1:$L$23</definedName>
    <definedName name="_xlnm.Print_Area" localSheetId="7">'AT3A_cvrg(Insti)_PY'!$A$1:$N$26</definedName>
    <definedName name="_xlnm.Print_Area" localSheetId="8">'AT3B_cvrg(Insti)_UPY '!$A$1:$N$26</definedName>
    <definedName name="_xlnm.Print_Area" localSheetId="9">'AT3C_cvrg(Insti)_UPY '!$A$1:$N$26</definedName>
    <definedName name="_xlnm.Print_Area" localSheetId="24">'AT-8_Hon_CCH_Pry'!$A$1:$V$25</definedName>
    <definedName name="_xlnm.Print_Area" localSheetId="25">'AT-8A_Hon_CCH_UPry'!$A$1:$V$23</definedName>
    <definedName name="_xlnm.Print_Area" localSheetId="26">'AT9_TA'!$A$1:$I$21</definedName>
    <definedName name="_xlnm.Print_Area" localSheetId="1">'Contents'!$A$1:$C$66</definedName>
    <definedName name="_xlnm.Print_Area" localSheetId="10">'enrolment vs availed_PY'!$A$1:$Q$25</definedName>
    <definedName name="_xlnm.Print_Area" localSheetId="11">'enrolment vs availed_UPY'!$A$1:$Q$24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'T5_PLAN_vs_PRFM'!$A$1:$J$22</definedName>
    <definedName name="_xlnm.Print_Area" localSheetId="14">'T5A_PLAN_vs_PRFM '!$A$1:$J$21</definedName>
    <definedName name="_xlnm.Print_Area" localSheetId="15">'T5B_PLAN_vs_PRFM  (2)'!$A$1:$J$22</definedName>
    <definedName name="_xlnm.Print_Area" localSheetId="16">'T5C_Drought_PLAN_vs_PRFM '!$A$1:$J$22</definedName>
    <definedName name="_xlnm.Print_Area" localSheetId="17">'T5D_Drought_PLAN_vs_PRFM  '!$A$1:$J$23</definedName>
    <definedName name="_xlnm.Print_Area" localSheetId="18">'T6_FG_py_Utlsn'!$A$1:$L$23</definedName>
    <definedName name="_xlnm.Print_Area" localSheetId="19">'T6A_FG_Upy_Utlsn '!$A$1:$L$26</definedName>
    <definedName name="_xlnm.Print_Area" localSheetId="20">'T6B_Pay_FG_FCI_Pry'!$A$1:$M$25</definedName>
    <definedName name="_xlnm.Print_Area" localSheetId="21">'T6C_Coarse_Grain'!$A$1:$L$24</definedName>
    <definedName name="_xlnm.Print_Area" localSheetId="22">'T7_CC_PY_Utlsn'!$A$1:$Q$27</definedName>
    <definedName name="_xlnm.Print_Area" localSheetId="23">'T7ACC_UPY_Utlsn '!$A$1:$Q$24</definedName>
  </definedNames>
  <calcPr fullCalcOnLoad="1"/>
</workbook>
</file>

<file path=xl/sharedStrings.xml><?xml version="1.0" encoding="utf-8"?>
<sst xmlns="http://schemas.openxmlformats.org/spreadsheetml/2006/main" count="2217" uniqueCount="935">
  <si>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</si>
  <si>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</si>
  <si>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</si>
  <si>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</si>
  <si>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</si>
  <si>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</si>
  <si>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</si>
  <si>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</si>
  <si>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</si>
  <si>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</si>
  <si>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</si>
  <si>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</si>
  <si>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</si>
  <si>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</si>
  <si>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</si>
  <si>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</si>
  <si>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</si>
  <si>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</si>
  <si>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</si>
  <si>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</si>
  <si>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</si>
  <si>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</si>
  <si>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</si>
  <si>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</si>
  <si>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</si>
  <si>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</si>
  <si>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</si>
  <si>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</si>
  <si>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</si>
  <si>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</si>
  <si>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</si>
  <si>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</si>
  <si>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</si>
  <si>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</si>
  <si>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</si>
  <si>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</si>
  <si>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</si>
  <si>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</si>
  <si>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</si>
  <si>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</si>
  <si>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</si>
  <si>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</si>
  <si>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</si>
  <si>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</si>
  <si>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</si>
  <si>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</si>
  <si>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</si>
  <si>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</si>
  <si>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</si>
  <si>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</si>
  <si>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</si>
  <si>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</si>
  <si>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</si>
  <si>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</si>
  <si>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</si>
  <si>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</si>
  <si>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</si>
  <si>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</si>
  <si>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</si>
  <si>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</si>
  <si>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</si>
  <si>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</si>
  <si>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</si>
  <si>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</si>
  <si>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</si>
  <si>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</si>
  <si>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</si>
  <si>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</si>
  <si>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</si>
  <si>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</si>
  <si>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</si>
  <si>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</si>
  <si>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</si>
  <si>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</si>
  <si>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</si>
  <si>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</si>
  <si>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</si>
  <si>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</si>
  <si>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</si>
  <si>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</si>
  <si>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</si>
  <si>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</si>
  <si>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</si>
  <si>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</si>
  <si>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</si>
  <si>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</si>
  <si>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</si>
  <si>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</si>
  <si>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</si>
  <si>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</si>
  <si>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</si>
  <si>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</si>
  <si>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</si>
  <si>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</si>
  <si>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</si>
  <si>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</si>
  <si>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</si>
  <si>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</si>
  <si>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</si>
  <si>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</si>
  <si>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</si>
  <si>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</si>
  <si>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</si>
  <si>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</si>
  <si>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</si>
  <si>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</si>
  <si>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</si>
  <si>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</si>
  <si>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</si>
  <si>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</si>
  <si>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</si>
  <si>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</si>
  <si>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</si>
  <si>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</si>
  <si>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</si>
  <si>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</si>
  <si>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</si>
  <si>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</si>
  <si>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</si>
  <si>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</si>
  <si>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</si>
  <si>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</si>
  <si>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</si>
  <si>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</si>
  <si>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</si>
  <si>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</si>
  <si>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r>
      <t xml:space="preserve">Total  </t>
    </r>
    <r>
      <rPr>
        <b/>
        <i/>
        <sz val="10"/>
        <rFont val="Arial"/>
        <family val="2"/>
      </rPr>
      <t xml:space="preserve"> </t>
    </r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</si>
  <si>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</si>
  <si>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</si>
  <si>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</si>
  <si>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</si>
  <si>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</si>
  <si>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</si>
  <si>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</si>
  <si>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</si>
  <si>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</si>
  <si>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</si>
  <si>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</si>
  <si>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</si>
  <si>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</si>
  <si>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</si>
  <si>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</si>
  <si>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</si>
  <si>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Budget Provision</t>
  </si>
  <si>
    <t>*: includes unspent balance at State, District, Block and school level (including NGOs/Private Agencies).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</si>
  <si>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</si>
  <si>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</si>
  <si>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</si>
  <si>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</si>
  <si>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</si>
  <si>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</si>
  <si>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</si>
  <si>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</si>
  <si>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</si>
  <si>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</si>
  <si>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</si>
  <si>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</si>
  <si>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</si>
  <si>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</si>
  <si>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</si>
  <si>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</si>
  <si>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</si>
  <si>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</si>
  <si>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</si>
  <si>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</si>
  <si>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</si>
  <si>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</si>
  <si>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</si>
  <si>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</si>
  <si>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</si>
  <si>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</si>
  <si>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</si>
  <si>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</si>
  <si>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</si>
  <si>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</si>
  <si>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</si>
  <si>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</si>
  <si>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</si>
  <si>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</si>
  <si>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</si>
  <si>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</si>
  <si>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</si>
  <si>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</si>
  <si>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</si>
  <si>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</si>
  <si>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</si>
  <si>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</si>
  <si>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</si>
  <si>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</si>
  <si>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</si>
  <si>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</si>
  <si>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</si>
  <si>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</si>
  <si>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</si>
  <si>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</si>
  <si>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</si>
  <si>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</si>
  <si>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</si>
  <si>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</si>
  <si>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</si>
  <si>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</si>
  <si>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</si>
  <si>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</si>
  <si>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</si>
  <si>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</si>
  <si>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</si>
  <si>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</si>
  <si>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</si>
  <si>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</si>
  <si>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</si>
  <si>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</si>
  <si>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</si>
  <si>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</si>
  <si>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</si>
  <si>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</si>
  <si>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</si>
  <si>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</si>
  <si>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</si>
  <si>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</si>
  <si>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</si>
  <si>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</si>
  <si>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</si>
  <si>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</si>
  <si>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</si>
  <si>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</si>
  <si>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</si>
  <si>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</si>
  <si>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</si>
  <si>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</si>
  <si>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</si>
  <si>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</si>
  <si>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</si>
  <si>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</si>
  <si>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</si>
  <si>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</si>
  <si>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</si>
  <si>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</si>
  <si>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</si>
  <si>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</si>
  <si>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</si>
  <si>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</si>
  <si>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</si>
  <si>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</si>
  <si>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</si>
  <si>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</si>
  <si>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</si>
  <si>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</si>
  <si>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</si>
  <si>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</si>
  <si>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</si>
  <si>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</si>
  <si>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</si>
  <si>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</si>
  <si>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</si>
  <si>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</si>
  <si>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</si>
  <si>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</si>
  <si>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</si>
  <si>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</si>
  <si>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</si>
  <si>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</si>
  <si>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</si>
  <si>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</si>
  <si>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</si>
  <si>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</si>
  <si>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</si>
  <si>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</si>
  <si>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</si>
  <si>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</si>
  <si>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</si>
  <si>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</si>
  <si>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</si>
  <si>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</si>
  <si>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</si>
  <si>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</si>
  <si>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</si>
  <si>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</si>
  <si>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</si>
  <si>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</si>
  <si>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</si>
  <si>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</si>
  <si>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</si>
  <si>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</si>
  <si>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</si>
  <si>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</si>
  <si>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</si>
  <si>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</si>
  <si>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</si>
  <si>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</si>
  <si>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</si>
  <si>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</si>
  <si>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</si>
  <si>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</si>
  <si>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</si>
  <si>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</si>
  <si>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</si>
  <si>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</si>
  <si>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</si>
  <si>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</si>
  <si>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</si>
  <si>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</si>
  <si>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</si>
  <si>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</si>
  <si>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</si>
  <si>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</si>
  <si>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</si>
  <si>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</si>
  <si>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</si>
  <si>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</si>
  <si>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</si>
  <si>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</si>
  <si>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</si>
  <si>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</si>
  <si>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</si>
  <si>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</si>
  <si>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</si>
  <si>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</si>
  <si>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</si>
  <si>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</si>
  <si>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</si>
  <si>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</si>
  <si>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</si>
  <si>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</si>
  <si>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</si>
  <si>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</si>
  <si>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</si>
  <si>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</si>
  <si>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</si>
  <si>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</si>
  <si>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</si>
  <si>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</si>
  <si>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</si>
  <si>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</si>
  <si>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</si>
  <si>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</si>
  <si>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</si>
  <si>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</si>
  <si>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</si>
  <si>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</si>
  <si>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</si>
  <si>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</si>
  <si>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</si>
  <si>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</si>
  <si>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</si>
  <si>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</si>
  <si>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</si>
  <si>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</si>
  <si>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</si>
  <si>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</si>
  <si>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</si>
  <si>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</si>
  <si>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2015-16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</si>
  <si>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</si>
  <si>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</si>
  <si>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</si>
  <si>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</si>
  <si>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</si>
  <si>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</si>
  <si>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</si>
  <si>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</si>
  <si>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</si>
  <si>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</si>
  <si>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 xml:space="preserve">Closing Balance**                 (col.4+5-6)                         </t>
  </si>
  <si>
    <t xml:space="preserve">Closing Balance**  (col.9+10-11)                         </t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</si>
  <si>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</si>
  <si>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</si>
  <si>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</si>
  <si>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</si>
  <si>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>**state share includes funds as well as monetary value of the commodities supplied by the State/UT</t>
  </si>
  <si>
    <t>** state share includes funds as well as monetary value of the commodities supplied by the State/UT</t>
  </si>
  <si>
    <t>** State</t>
  </si>
  <si>
    <t>**State</t>
  </si>
  <si>
    <t xml:space="preserve">**State (col.7+10-13) </t>
  </si>
  <si>
    <t xml:space="preserve">No. of Cook-cum-helpers approved by  PAB-MDM </t>
  </si>
  <si>
    <t xml:space="preserve">No. of CCHs engaged by States/UTs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</si>
  <si>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</si>
  <si>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</si>
  <si>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</si>
  <si>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</si>
  <si>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</si>
  <si>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</si>
  <si>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</si>
  <si>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</si>
  <si>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</si>
  <si>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</si>
  <si>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</si>
  <si>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</si>
  <si>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</si>
  <si>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</si>
  <si>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</si>
  <si>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</si>
  <si>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</si>
  <si>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</si>
  <si>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</si>
  <si>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</si>
  <si>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</si>
  <si>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</si>
  <si>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</si>
  <si>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</si>
  <si>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</si>
  <si>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</si>
  <si>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</si>
  <si>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</si>
  <si>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</si>
  <si>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</si>
  <si>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</si>
  <si>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</si>
  <si>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</si>
  <si>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</si>
  <si>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</si>
  <si>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</si>
  <si>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</si>
  <si>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</si>
  <si>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Cooking Cost including LPG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</si>
  <si>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</si>
  <si>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</si>
  <si>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</si>
  <si>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</si>
  <si>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</si>
  <si>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</si>
  <si>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</si>
  <si>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</si>
  <si>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</si>
  <si>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>MI Report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</si>
  <si>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</si>
  <si>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</si>
  <si>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</si>
  <si>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</si>
  <si>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</si>
  <si>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</si>
  <si>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</si>
  <si>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Anticipated No. of working days for NCLP</t>
  </si>
  <si>
    <t>Quantity</t>
  </si>
  <si>
    <t>Cost (in Rs.)</t>
  </si>
  <si>
    <t>Frequency</t>
  </si>
  <si>
    <t>1. A - Honorarium to Cook cum helpers (per month):</t>
  </si>
  <si>
    <t>Cnetre Share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</si>
  <si>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</si>
  <si>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</si>
  <si>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</si>
  <si>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</si>
  <si>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</si>
  <si>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</si>
  <si>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</si>
  <si>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</si>
  <si>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</si>
  <si>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</si>
  <si>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</si>
  <si>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Coarse Grains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</si>
  <si>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</si>
  <si>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</si>
  <si>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</si>
  <si>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</si>
  <si>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</si>
  <si>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</si>
  <si>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</si>
  <si>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</si>
  <si>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</si>
  <si>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</si>
  <si>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</si>
  <si>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</si>
  <si>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</si>
  <si>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</si>
  <si>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</si>
  <si>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</si>
  <si>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</si>
  <si>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</si>
  <si>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</si>
  <si>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Table AT -33 : Quality, Safety and Hygiene</t>
  </si>
  <si>
    <t>Gen. Col. 3-Col.15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</si>
  <si>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</si>
  <si>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</si>
  <si>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</si>
  <si>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</si>
  <si>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</si>
  <si>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</si>
  <si>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</si>
  <si>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</si>
  <si>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</si>
  <si>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In kind</t>
  </si>
  <si>
    <t>In any other form</t>
  </si>
  <si>
    <t>Additional Food Item</t>
  </si>
  <si>
    <t>Value
(In Rs)</t>
  </si>
  <si>
    <t xml:space="preserve">No. of schools received contribution </t>
  </si>
  <si>
    <t>State / UT: Chandigarh</t>
  </si>
  <si>
    <t>As per need</t>
  </si>
  <si>
    <t>Chandigarh Administration</t>
  </si>
  <si>
    <t>SC. Col. 4-Col.16</t>
  </si>
  <si>
    <t>Chandigarh</t>
  </si>
  <si>
    <t>Total no. of institutions
in the State</t>
  </si>
  <si>
    <t>Total no. of institutions
Serving MDM in the State</t>
  </si>
  <si>
    <t xml:space="preserve">(Govt+LB) Schools </t>
  </si>
  <si>
    <t xml:space="preserve">Special Training Centers : Special Training Centre under SSA, Education Gaurantee Scheme center, Alternative and Innovative Education and NCLP schools  of Labour Department. </t>
  </si>
  <si>
    <t>Not Applicable</t>
  </si>
  <si>
    <t>Nil</t>
  </si>
  <si>
    <t>As per requirement</t>
  </si>
  <si>
    <t>Protein content (in gms)</t>
  </si>
  <si>
    <t>NA</t>
  </si>
  <si>
    <t>e-transfer</t>
  </si>
  <si>
    <t xml:space="preserve">State/UT: </t>
  </si>
  <si>
    <t xml:space="preserve">Expenditure       </t>
  </si>
  <si>
    <r>
      <t>Financial (</t>
    </r>
    <r>
      <rPr>
        <b/>
        <i/>
        <sz val="12"/>
        <rFont val="Arial"/>
        <family val="2"/>
      </rPr>
      <t>Rs. in lakh)</t>
    </r>
  </si>
  <si>
    <t xml:space="preserve">Balance requirement of kitchen cum stores </t>
  </si>
  <si>
    <t>State/UT : Chandigarh</t>
  </si>
  <si>
    <t>NIL</t>
  </si>
  <si>
    <t>Office Incharge</t>
  </si>
  <si>
    <t>MIS Coordinator</t>
  </si>
  <si>
    <t>Office Assistant</t>
  </si>
  <si>
    <t>Inspector</t>
  </si>
  <si>
    <t>Supervisor</t>
  </si>
  <si>
    <t>Clerk</t>
  </si>
  <si>
    <t>Data Entry Operator</t>
  </si>
  <si>
    <t>Organizer</t>
  </si>
  <si>
    <t>Helpers Store/Office</t>
  </si>
  <si>
    <t>Yes</t>
  </si>
  <si>
    <t>No</t>
  </si>
  <si>
    <t>0172-2740411</t>
  </si>
  <si>
    <t>dpi-ut@nic.in</t>
  </si>
  <si>
    <t>0172-5021697</t>
  </si>
  <si>
    <t>mdmchd@gmail.com</t>
  </si>
  <si>
    <t>Complaints against Centralized Kitchens/NGO/SHG/Govt. Organization</t>
  </si>
  <si>
    <t>Contents</t>
  </si>
  <si>
    <t>Table No.</t>
  </si>
  <si>
    <t>Particulars</t>
  </si>
  <si>
    <t>AT- 1</t>
  </si>
  <si>
    <t>AT - 2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</si>
  <si>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</si>
  <si>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</si>
  <si>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</si>
  <si>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</si>
  <si>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</si>
  <si>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</si>
  <si>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</si>
  <si>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</si>
  <si>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</si>
  <si>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</si>
  <si>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</si>
  <si>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</si>
  <si>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</si>
  <si>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</si>
  <si>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</si>
  <si>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</si>
  <si>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</si>
  <si>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</si>
  <si>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</si>
  <si>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</si>
  <si>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</si>
  <si>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</si>
  <si>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</si>
  <si>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</si>
  <si>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</si>
  <si>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</si>
  <si>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</si>
  <si>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</si>
  <si>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</si>
  <si>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</si>
  <si>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</si>
  <si>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</si>
  <si>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</si>
  <si>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AT - 14</t>
  </si>
  <si>
    <t>AT - 14 A</t>
  </si>
  <si>
    <t>AT - 15</t>
  </si>
  <si>
    <t>AT - 16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</si>
  <si>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</si>
  <si>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</si>
  <si>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</si>
  <si>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</si>
  <si>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</si>
  <si>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</si>
  <si>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</si>
  <si>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</si>
  <si>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AT - 22</t>
  </si>
  <si>
    <t>AT - 23</t>
  </si>
  <si>
    <t>AT - 24</t>
  </si>
  <si>
    <t>AT - 25</t>
  </si>
  <si>
    <t>Manpower dedicated for MDMS</t>
  </si>
  <si>
    <t>AT - 26</t>
  </si>
  <si>
    <t>Details of mode of cooking</t>
  </si>
  <si>
    <t>AT - 27</t>
  </si>
  <si>
    <t>AT - 28</t>
  </si>
  <si>
    <t>Details of discrimination of any kind in MDMS</t>
  </si>
  <si>
    <t>AT - 29</t>
  </si>
  <si>
    <t>Details of engagement and apportionment of honorarium to cook cum helpers (CCH) between schools and centralized kitchen.</t>
  </si>
  <si>
    <t>AT - 30</t>
  </si>
  <si>
    <t>Information on NGOs covering more than 20000 children, if any</t>
  </si>
  <si>
    <t>AT - 31</t>
  </si>
  <si>
    <t>Details of Grievance Redressal cell</t>
  </si>
  <si>
    <t>Details of IEC Activities</t>
  </si>
  <si>
    <t>Quality, Safety and Hygiene</t>
  </si>
  <si>
    <t>Testing of Food Samples</t>
  </si>
  <si>
    <t>Contribution by community in form of  Tithi Bhojan or any other similar practice</t>
  </si>
  <si>
    <t>Interuptions in serving of MDM and MDM allowance paid to children</t>
  </si>
  <si>
    <t>Table: AT-10 A</t>
  </si>
  <si>
    <t xml:space="preserve">Number of </t>
  </si>
  <si>
    <t>Meetings of District level committee headed by the senior most Member of Parliament of Loksabha</t>
  </si>
  <si>
    <t>Meetings of District Steering cum Monitoring committee headed by District Megistrate</t>
  </si>
  <si>
    <t>Schools inspected by Govt. officials</t>
  </si>
  <si>
    <t>Table: AT-12 A</t>
  </si>
  <si>
    <t xml:space="preserve">Name of the Accredited / Recognised lab engaged for testing </t>
  </si>
  <si>
    <t xml:space="preserve">Number of samples </t>
  </si>
  <si>
    <t>Result (No. of samples)</t>
  </si>
  <si>
    <t xml:space="preserve">Collected </t>
  </si>
  <si>
    <t>Tested</t>
  </si>
  <si>
    <t>Meeting norms</t>
  </si>
  <si>
    <t>Below norms</t>
  </si>
  <si>
    <t xml:space="preserve">Meals not served </t>
  </si>
  <si>
    <t>Whether allowance is paid to children</t>
  </si>
  <si>
    <t xml:space="preserve">Number of institutions </t>
  </si>
  <si>
    <t>No. of working days</t>
  </si>
  <si>
    <t xml:space="preserve">Number of children </t>
  </si>
  <si>
    <t xml:space="preserve">Foodgrains (Wheat/Rice/Coarse grain) </t>
  </si>
  <si>
    <t>Director School Education</t>
  </si>
  <si>
    <t>2016-17</t>
  </si>
  <si>
    <t>State/UT: Chandigarh</t>
  </si>
  <si>
    <t>Procured (C)</t>
  </si>
  <si>
    <t xml:space="preserve">Procured (C) </t>
  </si>
  <si>
    <t>Proposed number of children</t>
  </si>
  <si>
    <t>Balance requirement of kitchen Devices</t>
  </si>
  <si>
    <t>Health Check -ups carried out</t>
  </si>
  <si>
    <t>UT Share (Addl.)</t>
  </si>
  <si>
    <t>LPG</t>
  </si>
  <si>
    <t>Solar Cooker</t>
  </si>
  <si>
    <t>Fire Wood</t>
  </si>
  <si>
    <t>Mode of Cooking (No. of Schools)</t>
  </si>
  <si>
    <t xml:space="preserve">                                                  [Mid-Day Meal Scheme]</t>
  </si>
  <si>
    <t xml:space="preserve">                              [Mid-Day Meal Scheme]</t>
  </si>
  <si>
    <t>Painting &amp; Poster making Competetion</t>
  </si>
  <si>
    <t>Anacon Labs</t>
  </si>
  <si>
    <t>Testing for Nutritional Value</t>
  </si>
  <si>
    <t>Testing of E-coli</t>
  </si>
  <si>
    <t>Name of the items*</t>
  </si>
  <si>
    <t>1800-180-2053</t>
  </si>
  <si>
    <t>100/340</t>
  </si>
  <si>
    <t>150/510</t>
  </si>
  <si>
    <t>AT - 2 A</t>
  </si>
  <si>
    <t>AT - 10 B</t>
  </si>
  <si>
    <t xml:space="preserve">Details of Social Audit </t>
  </si>
  <si>
    <t>AT - 10 C</t>
  </si>
  <si>
    <t>AT - 10 D</t>
  </si>
  <si>
    <t>AT - 23 A</t>
  </si>
  <si>
    <t>AT - 26 A</t>
  </si>
  <si>
    <t>AT - 27 A</t>
  </si>
  <si>
    <t>AT - 27 B</t>
  </si>
  <si>
    <t>AT - 27 C</t>
  </si>
  <si>
    <t>AT - 27 D</t>
  </si>
  <si>
    <t>AT - 28 A</t>
  </si>
  <si>
    <t>2017-18</t>
  </si>
  <si>
    <t>Table: AT-2A</t>
  </si>
  <si>
    <t>No NCLP School is in UT, Chandigarh. However Students of STC are already enrolled in the Govt. Schools</t>
  </si>
  <si>
    <t>Table - AT - 10 B</t>
  </si>
  <si>
    <t>Table AT -10 C :Details of IEC Activities</t>
  </si>
  <si>
    <t>[Mid-Day Meal Scheme]                                              Table: AT- 10 C</t>
  </si>
  <si>
    <t>Two</t>
  </si>
  <si>
    <t>Table-AT- 10D</t>
  </si>
  <si>
    <t>Table: AT 10 D - Manpower dedicated for MDMS</t>
  </si>
  <si>
    <t>Table: AT-12 A : Sanction and Utilisation of Central assistance towards replacement of Kitchen Devices</t>
  </si>
  <si>
    <t>Table - AT - 13</t>
  </si>
  <si>
    <t>Table AT- 13: Details of mode of cooking</t>
  </si>
  <si>
    <t>Table: AT- 14</t>
  </si>
  <si>
    <t>No. of schools having parents roaster</t>
  </si>
  <si>
    <t>No. of schools having tasting register</t>
  </si>
  <si>
    <t>Tasting of food (number of schools)</t>
  </si>
  <si>
    <t>Parents</t>
  </si>
  <si>
    <t>Table: AT- 14 A</t>
  </si>
  <si>
    <t>Table AT -14 A : Testing of Food Samples by accredited labs</t>
  </si>
  <si>
    <t>Interstellar Testing Centre</t>
  </si>
  <si>
    <t>Table: AT- 15</t>
  </si>
  <si>
    <t>Table AT -15 : Contribution by community in form of Tithi Bhojan or any other similar practice</t>
  </si>
  <si>
    <t>Sweets, Kheer &amp; Halwa Puri</t>
  </si>
  <si>
    <t>*Sweets, Kheer and Halwa-Puri was distributed by Head, GMHS-42 and her staff on the event like Annual Function, Birthday, Marriage Anniversary</t>
  </si>
  <si>
    <t>Table: AT- 16</t>
  </si>
  <si>
    <t>Table AT -16 : Interuptions in serving of MDM and MDM allowance paid to children</t>
  </si>
  <si>
    <t>No. of schools covered</t>
  </si>
  <si>
    <t>PRI-Panchayati Raj Institution</t>
  </si>
  <si>
    <t>GP-Gram Panchayat</t>
  </si>
  <si>
    <t>SHG-Self Help Group</t>
  </si>
  <si>
    <t>VEC-Village Education Committee</t>
  </si>
  <si>
    <t>WEC-Ward Education Committee</t>
  </si>
  <si>
    <t>NYK-Nehru Yuva Kendra</t>
  </si>
  <si>
    <t>Table - AT - 21</t>
  </si>
  <si>
    <t>Table AT 21 :Details of engagement and apportionment of honorarium to cook cum helpers (CCH) between schools and centralized kitchen.</t>
  </si>
  <si>
    <t>Table: AT- 22</t>
  </si>
  <si>
    <t>Table AT -22 :Information on NGOs covering more than 20000 children, if any</t>
  </si>
  <si>
    <t>Not Applicable (UT Chandigarh has not engaged any NGO for MDM)</t>
  </si>
  <si>
    <t>Table-AT- 23</t>
  </si>
  <si>
    <t>Table-AT- 23 A</t>
  </si>
  <si>
    <t>Mid Day Meal Scheme</t>
  </si>
  <si>
    <t>No. of Inst. For which daily data transferred to central server</t>
  </si>
  <si>
    <t>Table - AT - 24</t>
  </si>
  <si>
    <t>Table AT - 24 : Details of discrimination of any kind in MDMS</t>
  </si>
  <si>
    <t>Table: AT- 25</t>
  </si>
  <si>
    <t>Table AT- 25: Details of Grievance Redressal cell</t>
  </si>
  <si>
    <t>Table: AT-26</t>
  </si>
  <si>
    <t>Table: AT-26 A</t>
  </si>
  <si>
    <t>Table: AT-27</t>
  </si>
  <si>
    <t>Table: AT-27 A</t>
  </si>
  <si>
    <t>Table: AT-27 B</t>
  </si>
  <si>
    <t>Table: AT-27 C</t>
  </si>
  <si>
    <t>Table: AT-27 D</t>
  </si>
  <si>
    <t>Table: AT-28</t>
  </si>
  <si>
    <t xml:space="preserve">Table: AT-28 A </t>
  </si>
  <si>
    <t>Table: AT-29</t>
  </si>
  <si>
    <t>Table: AT-30</t>
  </si>
  <si>
    <t>Name of NGO</t>
  </si>
  <si>
    <t xml:space="preserve">Table: AT-20 </t>
  </si>
  <si>
    <t xml:space="preserve">Table: AT-20 : Information on Cooking Agencies </t>
  </si>
  <si>
    <t>Table: AT-31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</si>
  <si>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</si>
  <si>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</si>
  <si>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</si>
  <si>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</si>
  <si>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</si>
  <si>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</si>
  <si>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</si>
  <si>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</si>
  <si>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AT - 4 B</t>
  </si>
  <si>
    <t>Information on Aadhaar Enrolment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</si>
  <si>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</si>
  <si>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</si>
  <si>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</si>
  <si>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</si>
  <si>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PAB-MDM Approval vs. PERFORMANCE (Upper Primary, Classes VI to VIII)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</si>
  <si>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</si>
  <si>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</si>
  <si>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</si>
  <si>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</si>
  <si>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</si>
  <si>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</si>
  <si>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</si>
  <si>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</si>
  <si>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</si>
  <si>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 xml:space="preserve">AT - 10 E </t>
  </si>
  <si>
    <t>Information on Kitchen Garden</t>
  </si>
  <si>
    <t>AT - 10 F</t>
  </si>
  <si>
    <t>Information on Drinking water facilites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</si>
  <si>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</si>
  <si>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</si>
  <si>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</si>
  <si>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(Primary,Classes I-V) for 2018-19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</si>
  <si>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</si>
  <si>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</si>
  <si>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</si>
  <si>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</si>
  <si>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</si>
  <si>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</si>
  <si>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</si>
  <si>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</si>
  <si>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</si>
  <si>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</si>
  <si>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</si>
  <si>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AT - 32</t>
  </si>
  <si>
    <t>PAB-MDM Approval vs. PERFORMANCE (Primary Classes I to V) during 2017-18 - Drought</t>
  </si>
  <si>
    <t>AT - 32 A</t>
  </si>
  <si>
    <t>Annual Work Plan and Budget 2018-19</t>
  </si>
  <si>
    <t>Table: AT-1: GENERAL INFORMATION for 2017-18</t>
  </si>
  <si>
    <t>Rs. 7.08 Per Meal (Including cost of Pulses, Vegetables, Oil &amp; Fat, Salt &amp; Condiments &amp; Fuel etc.)</t>
  </si>
  <si>
    <t>Rs. 9.59 Per Meal (Including cost of Pulses, Vegetables, Oil &amp; Fat, Salt &amp; Condiments &amp; Fuel etc.)</t>
  </si>
  <si>
    <t>2018-19</t>
  </si>
  <si>
    <t>Table: AT-2 :  Details of  Provisions  in the State Budget 2017-18</t>
  </si>
  <si>
    <t>Budget Released till 31.03.2018</t>
  </si>
  <si>
    <t>Table: AT-2A : Releasing of Funds from State to Directorate / Authority / District / Block / School level for 2017-18</t>
  </si>
  <si>
    <t>(For the Period 01.04.17 to 31.03.18)</t>
  </si>
  <si>
    <t>2nd Instalment, Part-I</t>
  </si>
  <si>
    <t>2nd Instalment, Part-II</t>
  </si>
  <si>
    <t>30.11.2017</t>
  </si>
  <si>
    <t>27.04.2017</t>
  </si>
  <si>
    <t>14.07.2017</t>
  </si>
  <si>
    <t>10.01.2018</t>
  </si>
  <si>
    <t>16.05.2017</t>
  </si>
  <si>
    <t>10.08.2017</t>
  </si>
  <si>
    <t>26.12.2017</t>
  </si>
  <si>
    <t>15.02.2018</t>
  </si>
  <si>
    <t>28.7.2017</t>
  </si>
  <si>
    <t>4.5.2017</t>
  </si>
  <si>
    <t>11.12.2017</t>
  </si>
  <si>
    <t>22.1.2018</t>
  </si>
  <si>
    <t>Funds released to Centralized Cooking Institutes on the receipt of bills and to Schools on 1.6.2017, 21.7.2017, 5.9.2017, 9.11.2017, 21.12.2017, 8.1.2018, 17.1.2018, 24.1.2018, 13.2.2018, 19.2.2018, 22.2.2018, 12.3.2018 &amp; 20.3.2018</t>
  </si>
  <si>
    <t>Table AT-3: No. of Institutions in the State vis a vis Institutions serving MDM during 2017-18</t>
  </si>
  <si>
    <t>During 01.04.17 to 31.03.2018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</si>
  <si>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</si>
  <si>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</si>
  <si>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</si>
  <si>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</si>
  <si>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During 01.04.17 to 31.03.18</t>
  </si>
  <si>
    <t>Enrolment (As on 30.09.2017)</t>
  </si>
  <si>
    <t>Average number of children availed MDM</t>
  </si>
  <si>
    <t>Table: AT-4A: Enrolment vis-a-vis availed for MDM  (Upper Primary, Classes VI - VIII) during 2017-18</t>
  </si>
  <si>
    <t>Total Enrolment (As on 30.09.2017)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</si>
  <si>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</si>
  <si>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</si>
  <si>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</si>
  <si>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</si>
  <si>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</si>
  <si>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</si>
  <si>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</si>
  <si>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No effect in UT, Chandigarh</t>
  </si>
  <si>
    <t>98655 (99.90%)</t>
  </si>
  <si>
    <t>Table: AT-5:  PAB-MDM Approval vs. PERFORMANCE (Primary, Classes I - V) during 2017-18</t>
  </si>
  <si>
    <t>MDM-PAB Approval for 2017-18</t>
  </si>
  <si>
    <r>
      <t xml:space="preserve">No. of working days </t>
    </r>
    <r>
      <rPr>
        <b/>
        <sz val="11"/>
        <rFont val="Arial"/>
        <family val="2"/>
      </rPr>
      <t>(During 01.04.17 to 31.03.18)</t>
    </r>
  </si>
  <si>
    <t>Table: AT-5 A:  PAB-MDM Approval vs. PERFORMANCE (Upper Primary, Classes VI to VIII) during 2017-18</t>
  </si>
  <si>
    <t>Table: AT-5 B:  PAB-MDM Approval vs. PERFORMANCE - STC (NCLP Schools) during 2017-18</t>
  </si>
  <si>
    <r>
      <t xml:space="preserve">No. of working days </t>
    </r>
    <r>
      <rPr>
        <b/>
        <sz val="8"/>
        <rFont val="Arial"/>
        <family val="2"/>
      </rPr>
      <t>(During 01.04.17 to 31.03.18)</t>
    </r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</si>
  <si>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</si>
  <si>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</si>
  <si>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Table: AT-6: Utilisation of foodgrains*  (Primary, Classes I-V) during 2017-18</t>
  </si>
  <si>
    <t>(For the Period 01.4.17 to 31.03.18)</t>
  </si>
  <si>
    <t>Gross Allocation for the  FY 2017-18</t>
  </si>
  <si>
    <t>Opening Balance as on 01.4.17</t>
  </si>
  <si>
    <t>Opening Balance as on 01.04.17</t>
  </si>
  <si>
    <t>Table: AT-6A: Utilisation of foodgrains*  (Upper Primary, Classes VI-VIII) during 2017-18</t>
  </si>
  <si>
    <t>Table: AT-6B: PAYMENT OF COST OF FOOD GRAINS TO FCI (Primary and Upper Primary Classes I-VIII) during 2017-18</t>
  </si>
  <si>
    <t>Allocation for cost of foodgrains for 2017-18</t>
  </si>
  <si>
    <t>Table: AT-6C: Utilisation of foodgrains (Coarse Grain) during 2017-18</t>
  </si>
  <si>
    <t>Table: AT-7: Utilisation of Cooking Cost* (Primary, Classes I-V) during 2017-18</t>
  </si>
  <si>
    <t>Allocation for 2017-18</t>
  </si>
  <si>
    <t>Opening Balance as on 01.04.2017</t>
  </si>
  <si>
    <t>Total Unspent Balance as on 31.03.2018</t>
  </si>
  <si>
    <t>Table: AT-7A: Utilisation of Cooking cost* (Upper Primary Classes, VI-VIII) for 2017-18</t>
  </si>
  <si>
    <t>Allocation for FY 2017-18</t>
  </si>
  <si>
    <t>Unspent Balance as on 31.03.2018</t>
  </si>
  <si>
    <t>Table: AT-9 : Utilisation of Central Assitance towards Transportation Assistance (Primary &amp; Upper Primary,Classes I-VIII) during 2017-18</t>
  </si>
  <si>
    <t xml:space="preserve">(For the Period 01.4.17 to 31.03.18  </t>
  </si>
  <si>
    <t>Opening balance as on 01.04.17</t>
  </si>
  <si>
    <t>Released by State Govt. if any</t>
  </si>
  <si>
    <t>Unspent Balance as on 31.03.18  [Col. 4+ Col.5+Col.6-Col.8]</t>
  </si>
  <si>
    <t>Table: AT-10 :  Utilisation of Central Assistance towards MME  (Primary &amp; Upper Primary,Classes I-VIII) during 2017-18</t>
  </si>
  <si>
    <t>Allocation for  2017-18</t>
  </si>
  <si>
    <t>Unspent balance as on 31.03.18 [Col: (4+5)-7]</t>
  </si>
  <si>
    <t>Table: AT-10 A : Details of Meetings at district level during 2017-18</t>
  </si>
  <si>
    <t>Table AT - 10 B : Details of Social Audit during 2017-18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</si>
  <si>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</si>
  <si>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</si>
  <si>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</si>
  <si>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</si>
  <si>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</si>
  <si>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</si>
  <si>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</si>
  <si>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Table: AT- 10 F</t>
  </si>
  <si>
    <t>Table AT-10 F: Information on Drinking water facilites</t>
  </si>
  <si>
    <t>Total Schools</t>
  </si>
  <si>
    <t>Schools having drinking water facilities</t>
  </si>
  <si>
    <t>Schools having safe drinking water facilities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</si>
  <si>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</si>
  <si>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</si>
  <si>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</si>
  <si>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</si>
  <si>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</si>
  <si>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</si>
  <si>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</si>
  <si>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</si>
  <si>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</si>
  <si>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</si>
  <si>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</si>
  <si>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3 Stages Water Purifiers (Multi Layers Pre-Filter Stage + UV Tube stage + Activated Carbon Filter)</t>
  </si>
  <si>
    <t>(65 out of 105 are procured from MPLAD Fund)</t>
  </si>
  <si>
    <t>(As on 31st March, 2018)</t>
  </si>
  <si>
    <t>*Total sanctioned during 2006-07 to 2017-18</t>
  </si>
  <si>
    <t>As on 31st March, 2018</t>
  </si>
  <si>
    <t>*Total sanction during 2006-07 to 2017-18</t>
  </si>
  <si>
    <t>128.01 met out from State Budget</t>
  </si>
  <si>
    <t>*Total Sanction during 2012-13 to 17-18</t>
  </si>
  <si>
    <t>Covered through Centralised Kitchen (LPG)</t>
  </si>
  <si>
    <t>Idma Laboratories Ltd.</t>
  </si>
  <si>
    <t>Testing for Nutritional Value &amp; E-coli</t>
  </si>
  <si>
    <t>Foodgrains provided to children (in MT)</t>
  </si>
  <si>
    <t>Amount paid to children (in Rs)</t>
  </si>
  <si>
    <t>Table: AT-17 : Coverage under Rashtriya Bal Swasthya Karykram (School Health Programme) - 2017-18</t>
  </si>
  <si>
    <t>*539x2622x10=141.33</t>
  </si>
  <si>
    <t>Table: AT- 23: Annual and Monthly Data Entry Status in MDM-MIS : 2017-18</t>
  </si>
  <si>
    <t>Apr, 2017</t>
  </si>
  <si>
    <t>Jan, 2018</t>
  </si>
  <si>
    <t>Feb</t>
  </si>
  <si>
    <t>Mar</t>
  </si>
  <si>
    <t>Annual Work Plan &amp; Budget 2018-19</t>
  </si>
  <si>
    <t>Table AT - 23 A- Implementation of Automated Monitoring System during 2017-18</t>
  </si>
  <si>
    <t>Dec, 2017</t>
  </si>
  <si>
    <t>Maximum number of institutions for which daily data transferred during the month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</si>
  <si>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</si>
  <si>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</si>
  <si>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</si>
  <si>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</si>
  <si>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</si>
  <si>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</si>
  <si>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</si>
  <si>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</si>
  <si>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</si>
  <si>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</si>
  <si>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</si>
  <si>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</si>
  <si>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</si>
  <si>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</si>
  <si>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</si>
  <si>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Table: AT-27: Proposal for coverage of children and working days  for 2018-19  (Primary Classes, I-V)</t>
  </si>
  <si>
    <t>Requirement of Pulses (in MTs)</t>
  </si>
  <si>
    <t>Pulse 1</t>
  </si>
  <si>
    <t>Pulse 2</t>
  </si>
  <si>
    <t>Pulse 3</t>
  </si>
  <si>
    <t>Pulse 4</t>
  </si>
  <si>
    <t>Pulse 5</t>
  </si>
  <si>
    <t>Pulse 1 Tur</t>
  </si>
  <si>
    <t>Pulse 2 Masoor</t>
  </si>
  <si>
    <t>Pulse 3 Urad</t>
  </si>
  <si>
    <t>Pulse 5 Black Chana</t>
  </si>
  <si>
    <t>Pulse 4 Chana Daal</t>
  </si>
  <si>
    <t>Table: AT-27 A: Proposal for coverage of children and working days  for 2018-19  (Upper Primary,Classes VI-VIII)</t>
  </si>
  <si>
    <t>Table: AT-27B: Proposal for coverage of Children for NCLP Schools during 2018-19</t>
  </si>
  <si>
    <t>Table: AT-27C: Poposal for coverage of children and working days for Primary (Classes I-V) in Drought affected areas  during 2018-19</t>
  </si>
  <si>
    <t>Table: AT-27D: Poposal for coverage of children and working days for Upper Primary (Classes VI-VIII) in Drought affected areas  during 2018-19</t>
  </si>
  <si>
    <t>Table: AT-28: Requirement of kitchen-cum-stores in the Primary and Upper Primary schools for the year 2018-19</t>
  </si>
  <si>
    <t>Kitchen-cum-store sanctioned during 2006-07 to 2017-18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</si>
  <si>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</si>
  <si>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</si>
  <si>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Kitchen devices sanctioned during 2006-07 to 2017-18 under MDM</t>
  </si>
  <si>
    <t>Table: AT 30:    Requirement of Cook cum Helpers for 2018-19</t>
  </si>
  <si>
    <t>Engaged in 2017-18</t>
  </si>
  <si>
    <t>11=5+6+9+10</t>
  </si>
  <si>
    <t>Total No. of Cook-cum-helpers required in drought affected areas, if any</t>
  </si>
  <si>
    <t>Table: AT-31 : Budget Provision for the Year 2018-19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</si>
  <si>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</si>
  <si>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</si>
  <si>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</si>
  <si>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</si>
  <si>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</si>
  <si>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</si>
  <si>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</si>
  <si>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</si>
  <si>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</si>
  <si>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</si>
  <si>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District : Chandigarh</t>
  </si>
  <si>
    <t>Professional Cook</t>
  </si>
  <si>
    <t>UT, Chandigarh has engaged 3 reputed cooking institutes who provide cooked meals to the students of 92 schools on per meal rate payment basis. Besides this 7 School based Cluster level kitchens are also being run who prepare MDM for their own students as well as the students of their 24 surronding schools.</t>
  </si>
  <si>
    <t>10 School Based Cluster Kitchens cum stores have been sanctioned for UT Chandigarh. Out of these 7 School Based Cluster Kitchens cum stores have been got constructed from the Engineering department of Chandigarh Administration at GMSSS-10, 15, 26TM, 44, 47 and GMHS-38 &amp; 42. To construct 3 more School Based Cluster Kitchens cum stores at GMSSS-23A, GMHS-29 &amp; GMSSS-40, matter has already been taken up with MHRD, GOI for approval of funds.</t>
  </si>
  <si>
    <t>10 School Based Cluster Kitchens cum stores have been sanctioned for UT Chandigarh. Out of these 7 School Based Cluster Kitchens cum stores have been got constructed from the Engineering department of Chandigarh Administration at GMSSS-10, 15, 26TM, 44, 47 and GMHS-38 &amp; 42. To construct 3 more School Based Cluster Kitchens cum stores at GMSSS-23A, GMHS-29 &amp; GMSSS-40, matter has already been taken up with MHRD, GOI for providing of funds of Rs. 1,24,38,300/- (Rs. 124 Lakh) as per rough cost estimate provided by the Engineering Department of UT, Chandigarh along with drawing forwarded to MHRD vide this office memo no. DEO-UT-MDM-161-2017/472-73, dated 06.07.17</t>
  </si>
  <si>
    <t>* Number of Schools having facility of water filtration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</si>
</sst>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sz val="12"/>
      <name val="Trebuchet MS"/>
      <family val="2"/>
    </font>
    <font>
      <b/>
      <sz val="15"/>
      <name val="Trebuchet MS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5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3"/>
      <name val="Arial"/>
      <family val="2"/>
    </font>
    <font>
      <sz val="36"/>
      <name val="Arial"/>
      <family val="2"/>
    </font>
    <font>
      <i/>
      <sz val="10"/>
      <name val="Arial"/>
      <family val="2"/>
    </font>
    <font>
      <sz val="28"/>
      <name val="Arial"/>
      <family val="2"/>
    </font>
    <font>
      <b/>
      <sz val="13"/>
      <color indexed="8"/>
      <name val="Calibri"/>
      <family val="2"/>
    </font>
    <font>
      <i/>
      <sz val="10"/>
      <name val="Trebuchet MS"/>
      <family val="2"/>
    </font>
    <font>
      <sz val="11.5"/>
      <name val="Arial"/>
      <family val="2"/>
    </font>
    <font>
      <b/>
      <sz val="14"/>
      <name val="Trebuchet MS"/>
      <family val="2"/>
    </font>
    <font>
      <b/>
      <i/>
      <sz val="11"/>
      <name val="Arial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b/>
      <sz val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b/>
      <sz val="54"/>
      <color indexed="56"/>
      <name val="Calibri"/>
      <family val="2"/>
    </font>
    <font>
      <b/>
      <sz val="4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15" fillId="0" borderId="0" xfId="57" applyFont="1" applyAlignment="1">
      <alignment horizontal="left"/>
      <protection/>
    </xf>
    <xf numFmtId="0" fontId="9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3" fillId="0" borderId="0" xfId="59" applyFont="1" applyAlignment="1">
      <alignment/>
      <protection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59" applyFont="1" applyAlignment="1">
      <alignment horizontal="center"/>
      <protection/>
    </xf>
    <xf numFmtId="0" fontId="6" fillId="0" borderId="14" xfId="0" applyFont="1" applyBorder="1" applyAlignment="1">
      <alignment/>
    </xf>
    <xf numFmtId="0" fontId="11" fillId="0" borderId="0" xfId="0" applyFont="1" applyAlignment="1">
      <alignment horizontal="left"/>
    </xf>
    <xf numFmtId="0" fontId="5" fillId="0" borderId="0" xfId="57" applyFont="1" applyAlignment="1">
      <alignment horizontal="center"/>
      <protection/>
    </xf>
    <xf numFmtId="0" fontId="9" fillId="0" borderId="10" xfId="57" applyFont="1" applyBorder="1">
      <alignment/>
      <protection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6" fillId="0" borderId="0" xfId="60" applyFont="1" applyAlignment="1">
      <alignment/>
      <protection/>
    </xf>
    <xf numFmtId="0" fontId="9" fillId="0" borderId="0" xfId="60" applyFont="1" applyAlignment="1">
      <alignment/>
      <protection/>
    </xf>
    <xf numFmtId="0" fontId="6" fillId="0" borderId="0" xfId="60" applyFont="1">
      <alignment/>
      <protection/>
    </xf>
    <xf numFmtId="0" fontId="3" fillId="0" borderId="0" xfId="61" applyFont="1" applyAlignment="1">
      <alignment horizontal="right"/>
      <protection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Border="1" applyAlignment="1" quotePrefix="1">
      <alignment horizontal="center" vertical="top" wrapText="1"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0" xfId="57" applyFont="1" applyAlignment="1">
      <alignment vertical="top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102" fillId="0" borderId="10" xfId="0" applyFont="1" applyBorder="1" applyAlignment="1">
      <alignment horizontal="center" vertical="top" wrapText="1"/>
    </xf>
    <xf numFmtId="0" fontId="104" fillId="0" borderId="0" xfId="0" applyFont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6" fillId="0" borderId="10" xfId="0" applyFont="1" applyBorder="1" applyAlignment="1">
      <alignment vertical="top" wrapText="1"/>
    </xf>
    <xf numFmtId="0" fontId="106" fillId="0" borderId="10" xfId="0" applyFont="1" applyBorder="1" applyAlignment="1">
      <alignment horizontal="center" vertical="top" wrapText="1"/>
    </xf>
    <xf numFmtId="0" fontId="102" fillId="0" borderId="0" xfId="0" applyFont="1" applyAlignment="1">
      <alignment/>
    </xf>
    <xf numFmtId="0" fontId="107" fillId="0" borderId="10" xfId="0" applyFont="1" applyBorder="1" applyAlignment="1">
      <alignment vertical="center" wrapText="1"/>
    </xf>
    <xf numFmtId="0" fontId="107" fillId="0" borderId="10" xfId="0" applyFont="1" applyBorder="1" applyAlignment="1">
      <alignment horizontal="left" vertical="center" wrapText="1" indent="2"/>
    </xf>
    <xf numFmtId="0" fontId="107" fillId="0" borderId="0" xfId="0" applyFont="1" applyBorder="1" applyAlignment="1">
      <alignment horizontal="left" vertical="center" wrapText="1" indent="2"/>
    </xf>
    <xf numFmtId="0" fontId="107" fillId="0" borderId="0" xfId="0" applyFont="1" applyBorder="1" applyAlignment="1">
      <alignment vertical="center" wrapText="1"/>
    </xf>
    <xf numFmtId="0" fontId="102" fillId="0" borderId="10" xfId="0" applyFont="1" applyBorder="1" applyAlignment="1">
      <alignment vertical="top" wrapText="1"/>
    </xf>
    <xf numFmtId="0" fontId="102" fillId="0" borderId="11" xfId="0" applyFont="1" applyBorder="1" applyAlignment="1">
      <alignment horizontal="center" vertical="top" wrapText="1"/>
    </xf>
    <xf numFmtId="0" fontId="107" fillId="0" borderId="10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18" fillId="0" borderId="0" xfId="0" applyFont="1" applyAlignment="1">
      <alignment horizontal="right"/>
    </xf>
    <xf numFmtId="0" fontId="2" fillId="0" borderId="11" xfId="0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8" fillId="0" borderId="0" xfId="0" applyFont="1" applyAlignment="1">
      <alignment/>
    </xf>
    <xf numFmtId="0" fontId="5" fillId="34" borderId="0" xfId="57" applyFont="1" applyFill="1" applyAlignment="1">
      <alignment/>
      <protection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 wrapText="1"/>
    </xf>
    <xf numFmtId="0" fontId="2" fillId="34" borderId="0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15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28" fillId="0" borderId="10" xfId="0" applyFont="1" applyBorder="1" applyAlignment="1">
      <alignment horizontal="center"/>
    </xf>
    <xf numFmtId="0" fontId="28" fillId="0" borderId="10" xfId="59" applyFont="1" applyBorder="1" applyAlignment="1">
      <alignment horizontal="center" wrapText="1"/>
      <protection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59" applyFont="1" applyBorder="1" applyAlignment="1">
      <alignment horizontal="left" vertical="center" wrapText="1"/>
      <protection/>
    </xf>
    <xf numFmtId="0" fontId="10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10" xfId="59" applyFont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59" applyFont="1" applyFill="1" applyBorder="1" applyAlignment="1">
      <alignment horizontal="left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109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30" fillId="0" borderId="0" xfId="0" applyFont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10" xfId="0" applyFont="1" applyBorder="1" applyAlignment="1" quotePrefix="1">
      <alignment horizontal="center" vertical="top" wrapText="1"/>
    </xf>
    <xf numFmtId="0" fontId="106" fillId="0" borderId="0" xfId="0" applyFont="1" applyAlignment="1">
      <alignment/>
    </xf>
    <xf numFmtId="0" fontId="18" fillId="0" borderId="16" xfId="0" applyFont="1" applyBorder="1" applyAlignment="1">
      <alignment horizontal="center" vertical="top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9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57" applyFont="1">
      <alignment/>
      <protection/>
    </xf>
    <xf numFmtId="0" fontId="9" fillId="34" borderId="0" xfId="57" applyFont="1" applyFill="1">
      <alignment/>
      <protection/>
    </xf>
    <xf numFmtId="0" fontId="6" fillId="0" borderId="10" xfId="57" applyFont="1" applyBorder="1" applyAlignment="1">
      <alignment horizontal="center" vertical="top" wrapText="1"/>
      <protection/>
    </xf>
    <xf numFmtId="0" fontId="28" fillId="0" borderId="10" xfId="57" applyFont="1" applyBorder="1" applyAlignment="1">
      <alignment horizontal="center"/>
      <protection/>
    </xf>
    <xf numFmtId="0" fontId="28" fillId="34" borderId="10" xfId="57" applyFont="1" applyFill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0" xfId="57" applyFont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wrapText="1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9" fillId="0" borderId="10" xfId="57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/>
    </xf>
    <xf numFmtId="0" fontId="32" fillId="0" borderId="0" xfId="0" applyFont="1" applyBorder="1" applyAlignment="1">
      <alignment/>
    </xf>
    <xf numFmtId="0" fontId="6" fillId="0" borderId="2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6" fillId="0" borderId="0" xfId="57" applyFont="1" applyAlignment="1">
      <alignment horizontal="center"/>
      <protection/>
    </xf>
    <xf numFmtId="0" fontId="32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/>
    </xf>
    <xf numFmtId="10" fontId="0" fillId="34" borderId="0" xfId="0" applyNumberFormat="1" applyFont="1" applyFill="1" applyAlignment="1">
      <alignment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11" fillId="0" borderId="0" xfId="57" applyFont="1">
      <alignment/>
      <protection/>
    </xf>
    <xf numFmtId="0" fontId="111" fillId="0" borderId="0" xfId="57" applyFont="1" applyAlignment="1">
      <alignment horizontal="left"/>
      <protection/>
    </xf>
    <xf numFmtId="0" fontId="111" fillId="0" borderId="14" xfId="57" applyFont="1" applyBorder="1" applyAlignment="1">
      <alignment horizontal="center"/>
      <protection/>
    </xf>
    <xf numFmtId="0" fontId="15" fillId="0" borderId="10" xfId="57" applyFont="1" applyBorder="1" applyAlignment="1">
      <alignment horizontal="center" vertical="top" wrapText="1"/>
      <protection/>
    </xf>
    <xf numFmtId="0" fontId="15" fillId="0" borderId="11" xfId="57" applyFont="1" applyBorder="1" applyAlignment="1">
      <alignment horizontal="center" vertical="top" wrapText="1"/>
      <protection/>
    </xf>
    <xf numFmtId="0" fontId="34" fillId="0" borderId="0" xfId="57" applyFont="1">
      <alignment/>
      <protection/>
    </xf>
    <xf numFmtId="0" fontId="15" fillId="0" borderId="15" xfId="57" applyFont="1" applyBorder="1" applyAlignment="1">
      <alignment horizontal="center" vertical="top" wrapText="1"/>
      <protection/>
    </xf>
    <xf numFmtId="0" fontId="34" fillId="0" borderId="0" xfId="57" applyFont="1" applyAlignment="1">
      <alignment horizontal="center"/>
      <protection/>
    </xf>
    <xf numFmtId="0" fontId="34" fillId="0" borderId="10" xfId="57" applyFont="1" applyBorder="1" applyAlignment="1">
      <alignment horizontal="center"/>
      <protection/>
    </xf>
    <xf numFmtId="49" fontId="37" fillId="0" borderId="10" xfId="57" applyNumberFormat="1" applyFont="1" applyBorder="1" applyAlignment="1">
      <alignment horizontal="center" vertical="center" wrapText="1"/>
      <protection/>
    </xf>
    <xf numFmtId="0" fontId="111" fillId="0" borderId="10" xfId="57" applyFont="1" applyBorder="1" applyAlignment="1">
      <alignment horizontal="center"/>
      <protection/>
    </xf>
    <xf numFmtId="0" fontId="111" fillId="0" borderId="10" xfId="57" applyFont="1" applyBorder="1" applyAlignment="1">
      <alignment horizontal="center" vertical="center"/>
      <protection/>
    </xf>
    <xf numFmtId="0" fontId="112" fillId="0" borderId="0" xfId="57" applyFont="1" applyAlignment="1">
      <alignment horizontal="center" wrapText="1"/>
      <protection/>
    </xf>
    <xf numFmtId="0" fontId="34" fillId="0" borderId="0" xfId="57" applyFont="1" applyBorder="1" applyAlignment="1">
      <alignment horizontal="left"/>
      <protection/>
    </xf>
    <xf numFmtId="0" fontId="35" fillId="0" borderId="0" xfId="57" applyFont="1">
      <alignment/>
      <protection/>
    </xf>
    <xf numFmtId="0" fontId="111" fillId="0" borderId="0" xfId="57" applyFont="1" applyAlignment="1">
      <alignment horizontal="center" vertical="center"/>
      <protection/>
    </xf>
    <xf numFmtId="0" fontId="38" fillId="0" borderId="15" xfId="57" applyFont="1" applyBorder="1" applyAlignment="1">
      <alignment horizontal="center" vertical="top" wrapText="1"/>
      <protection/>
    </xf>
    <xf numFmtId="0" fontId="38" fillId="0" borderId="10" xfId="57" applyFont="1" applyBorder="1" applyAlignment="1">
      <alignment horizontal="center" vertical="top" wrapText="1"/>
      <protection/>
    </xf>
    <xf numFmtId="0" fontId="35" fillId="0" borderId="0" xfId="57" applyFont="1" applyAlignment="1">
      <alignment horizontal="center"/>
      <protection/>
    </xf>
    <xf numFmtId="0" fontId="37" fillId="0" borderId="0" xfId="57" applyFont="1">
      <alignment/>
      <protection/>
    </xf>
    <xf numFmtId="0" fontId="37" fillId="0" borderId="0" xfId="57" applyFont="1" applyBorder="1">
      <alignment/>
      <protection/>
    </xf>
    <xf numFmtId="0" fontId="38" fillId="0" borderId="16" xfId="57" applyFont="1" applyBorder="1" applyAlignment="1">
      <alignment horizontal="center"/>
      <protection/>
    </xf>
    <xf numFmtId="0" fontId="38" fillId="0" borderId="18" xfId="57" applyFont="1" applyBorder="1" applyAlignment="1">
      <alignment horizontal="center" wrapText="1"/>
      <protection/>
    </xf>
    <xf numFmtId="0" fontId="37" fillId="0" borderId="10" xfId="57" applyFont="1" applyBorder="1" applyAlignment="1">
      <alignment horizontal="center" vertical="center"/>
      <protection/>
    </xf>
    <xf numFmtId="0" fontId="37" fillId="0" borderId="10" xfId="57" applyFont="1" applyBorder="1" applyAlignment="1">
      <alignment horizontal="center" vertical="center" wrapText="1"/>
      <protection/>
    </xf>
    <xf numFmtId="0" fontId="37" fillId="0" borderId="0" xfId="57" applyFont="1" applyBorder="1" applyAlignment="1">
      <alignment horizontal="center" vertical="center"/>
      <protection/>
    </xf>
    <xf numFmtId="0" fontId="9" fillId="0" borderId="0" xfId="59" applyFont="1">
      <alignment/>
      <protection/>
    </xf>
    <xf numFmtId="0" fontId="6" fillId="0" borderId="0" xfId="59" applyFont="1" applyAlignment="1">
      <alignment/>
      <protection/>
    </xf>
    <xf numFmtId="0" fontId="28" fillId="0" borderId="0" xfId="59" applyFont="1" applyAlignment="1">
      <alignment horizontal="right"/>
      <protection/>
    </xf>
    <xf numFmtId="0" fontId="6" fillId="0" borderId="10" xfId="59" applyFont="1" applyBorder="1" applyAlignment="1">
      <alignment horizontal="center" vertical="top" wrapText="1"/>
      <protection/>
    </xf>
    <xf numFmtId="0" fontId="6" fillId="0" borderId="0" xfId="59" applyFont="1" applyBorder="1">
      <alignment/>
      <protection/>
    </xf>
    <xf numFmtId="0" fontId="9" fillId="0" borderId="10" xfId="59" applyFont="1" applyBorder="1" applyAlignment="1">
      <alignment horizontal="center" vertical="top" wrapText="1"/>
      <protection/>
    </xf>
    <xf numFmtId="0" fontId="9" fillId="0" borderId="10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9" fillId="0" borderId="0" xfId="59" applyFont="1" applyBorder="1">
      <alignment/>
      <protection/>
    </xf>
    <xf numFmtId="0" fontId="9" fillId="0" borderId="0" xfId="59" applyFont="1" applyFill="1" applyBorder="1" applyAlignment="1">
      <alignment horizontal="left"/>
      <protection/>
    </xf>
    <xf numFmtId="0" fontId="9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8" xfId="59" applyFont="1" applyFill="1" applyBorder="1" applyAlignment="1">
      <alignment horizontal="center" vertical="top" wrapText="1"/>
      <protection/>
    </xf>
    <xf numFmtId="0" fontId="6" fillId="0" borderId="24" xfId="59" applyFont="1" applyFill="1" applyBorder="1" applyAlignment="1">
      <alignment horizontal="center" vertical="top" wrapText="1"/>
      <protection/>
    </xf>
    <xf numFmtId="0" fontId="6" fillId="0" borderId="17" xfId="59" applyFont="1" applyBorder="1" applyAlignment="1">
      <alignment horizontal="center" vertical="top" wrapText="1"/>
      <protection/>
    </xf>
    <xf numFmtId="0" fontId="6" fillId="0" borderId="11" xfId="59" applyFont="1" applyBorder="1" applyAlignment="1">
      <alignment horizontal="center" vertical="top" wrapText="1"/>
      <protection/>
    </xf>
    <xf numFmtId="0" fontId="9" fillId="0" borderId="0" xfId="59" applyFont="1" applyAlignment="1">
      <alignment horizontal="left"/>
      <protection/>
    </xf>
    <xf numFmtId="0" fontId="9" fillId="0" borderId="0" xfId="59" applyFont="1" applyAlignment="1">
      <alignment/>
      <protection/>
    </xf>
    <xf numFmtId="0" fontId="9" fillId="0" borderId="0" xfId="60" applyFont="1">
      <alignment/>
      <protection/>
    </xf>
    <xf numFmtId="0" fontId="28" fillId="0" borderId="0" xfId="60" applyFont="1">
      <alignment/>
      <protection/>
    </xf>
    <xf numFmtId="0" fontId="28" fillId="0" borderId="10" xfId="60" applyFont="1" applyBorder="1">
      <alignment/>
      <protection/>
    </xf>
    <xf numFmtId="0" fontId="28" fillId="0" borderId="0" xfId="60" applyFont="1" applyBorder="1">
      <alignment/>
      <protection/>
    </xf>
    <xf numFmtId="0" fontId="28" fillId="0" borderId="10" xfId="60" applyFont="1" applyBorder="1" applyAlignment="1">
      <alignment horizontal="center" vertical="top" wrapText="1"/>
      <protection/>
    </xf>
    <xf numFmtId="0" fontId="28" fillId="0" borderId="10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0" fontId="6" fillId="0" borderId="10" xfId="60" applyFont="1" applyBorder="1" applyAlignment="1">
      <alignment horizontal="center"/>
      <protection/>
    </xf>
    <xf numFmtId="0" fontId="6" fillId="0" borderId="10" xfId="60" applyFont="1" applyBorder="1" applyAlignment="1">
      <alignment horizontal="left"/>
      <protection/>
    </xf>
    <xf numFmtId="0" fontId="6" fillId="0" borderId="10" xfId="60" applyFont="1" applyBorder="1" applyAlignment="1">
      <alignment horizontal="left" wrapText="1"/>
      <protection/>
    </xf>
    <xf numFmtId="0" fontId="9" fillId="0" borderId="0" xfId="60" applyFont="1" applyFill="1" applyBorder="1" applyAlignment="1">
      <alignment horizontal="left"/>
      <protection/>
    </xf>
    <xf numFmtId="0" fontId="9" fillId="0" borderId="0" xfId="60" applyFont="1" applyAlignment="1">
      <alignment horizontal="left"/>
      <protection/>
    </xf>
    <xf numFmtId="2" fontId="9" fillId="0" borderId="10" xfId="60" applyNumberFormat="1" applyFont="1" applyBorder="1" applyAlignment="1">
      <alignment horizontal="center" vertical="center"/>
      <protection/>
    </xf>
    <xf numFmtId="2" fontId="6" fillId="0" borderId="10" xfId="60" applyNumberFormat="1" applyFont="1" applyBorder="1" applyAlignment="1">
      <alignment horizontal="center" vertical="center"/>
      <protection/>
    </xf>
    <xf numFmtId="2" fontId="9" fillId="0" borderId="0" xfId="60" applyNumberFormat="1" applyFont="1">
      <alignment/>
      <protection/>
    </xf>
    <xf numFmtId="0" fontId="9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6" fillId="0" borderId="10" xfId="61" applyFont="1" applyBorder="1" applyAlignment="1">
      <alignment horizontal="center" vertical="top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left" vertical="top" wrapText="1"/>
      <protection/>
    </xf>
    <xf numFmtId="0" fontId="9" fillId="0" borderId="10" xfId="61" applyFont="1" applyBorder="1" applyAlignment="1">
      <alignment horizontal="center" vertical="top" wrapText="1"/>
      <protection/>
    </xf>
    <xf numFmtId="0" fontId="9" fillId="0" borderId="0" xfId="61" applyFont="1" applyAlignment="1">
      <alignment horizontal="left"/>
      <protection/>
    </xf>
    <xf numFmtId="2" fontId="9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28" fillId="0" borderId="0" xfId="57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6" fillId="0" borderId="0" xfId="57" applyFont="1" applyBorder="1" applyAlignment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center" vertical="top" wrapText="1"/>
      <protection/>
    </xf>
    <xf numFmtId="0" fontId="6" fillId="0" borderId="0" xfId="57" applyFont="1" applyBorder="1" applyAlignment="1">
      <alignment horizontal="left"/>
      <protection/>
    </xf>
    <xf numFmtId="0" fontId="26" fillId="0" borderId="10" xfId="0" applyFont="1" applyBorder="1" applyAlignment="1">
      <alignment horizontal="center" vertical="top" wrapText="1"/>
    </xf>
    <xf numFmtId="0" fontId="6" fillId="0" borderId="10" xfId="57" applyFont="1" applyBorder="1" applyAlignment="1">
      <alignment vertical="top" wrapText="1"/>
      <protection/>
    </xf>
    <xf numFmtId="0" fontId="6" fillId="0" borderId="0" xfId="57" applyFont="1" applyAlignment="1">
      <alignment vertical="top" wrapText="1"/>
      <protection/>
    </xf>
    <xf numFmtId="0" fontId="6" fillId="0" borderId="0" xfId="57" applyFont="1" applyAlignment="1">
      <alignment horizontal="center" vertical="top" wrapText="1"/>
      <protection/>
    </xf>
    <xf numFmtId="0" fontId="28" fillId="0" borderId="0" xfId="57" applyFont="1">
      <alignment/>
      <protection/>
    </xf>
    <xf numFmtId="0" fontId="6" fillId="0" borderId="0" xfId="57" applyFont="1" applyBorder="1" applyAlignment="1">
      <alignment wrapText="1"/>
      <protection/>
    </xf>
    <xf numFmtId="0" fontId="6" fillId="34" borderId="10" xfId="57" applyFont="1" applyFill="1" applyBorder="1" applyAlignment="1" quotePrefix="1">
      <alignment horizontal="center" vertical="center" wrapText="1"/>
      <protection/>
    </xf>
    <xf numFmtId="0" fontId="28" fillId="34" borderId="15" xfId="57" applyFont="1" applyFill="1" applyBorder="1" applyAlignment="1" quotePrefix="1">
      <alignment horizontal="center" vertical="center" wrapText="1"/>
      <protection/>
    </xf>
    <xf numFmtId="0" fontId="6" fillId="0" borderId="0" xfId="57" applyFont="1" applyBorder="1" applyAlignment="1">
      <alignment horizontal="left" vertical="center"/>
      <protection/>
    </xf>
    <xf numFmtId="0" fontId="6" fillId="0" borderId="10" xfId="57" applyFont="1" applyBorder="1" applyAlignment="1">
      <alignment horizontal="left" vertical="center"/>
      <protection/>
    </xf>
    <xf numFmtId="0" fontId="6" fillId="0" borderId="0" xfId="57" applyFont="1" applyBorder="1" applyAlignment="1">
      <alignment vertical="top" wrapText="1"/>
      <protection/>
    </xf>
    <xf numFmtId="0" fontId="6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/>
      <protection/>
    </xf>
    <xf numFmtId="0" fontId="9" fillId="0" borderId="10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 horizontal="center" vertical="top" wrapText="1"/>
      <protection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06" fillId="0" borderId="0" xfId="0" applyFont="1" applyBorder="1" applyAlignment="1">
      <alignment vertical="top"/>
    </xf>
    <xf numFmtId="0" fontId="110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15" fillId="0" borderId="10" xfId="0" applyFont="1" applyBorder="1" applyAlignment="1">
      <alignment vertical="top" wrapText="1"/>
    </xf>
    <xf numFmtId="0" fontId="115" fillId="0" borderId="10" xfId="0" applyFont="1" applyBorder="1" applyAlignment="1">
      <alignment horizontal="center" vertical="top" wrapText="1"/>
    </xf>
    <xf numFmtId="0" fontId="115" fillId="0" borderId="15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6" fillId="0" borderId="10" xfId="53" applyBorder="1" applyAlignment="1" applyProtection="1">
      <alignment horizontal="center" vertical="center" wrapText="1"/>
      <protection/>
    </xf>
    <xf numFmtId="0" fontId="107" fillId="0" borderId="11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2" fontId="9" fillId="0" borderId="0" xfId="60" applyNumberFormat="1" applyFont="1" applyAlignment="1">
      <alignment/>
      <protection/>
    </xf>
    <xf numFmtId="179" fontId="9" fillId="0" borderId="0" xfId="60" applyNumberFormat="1" applyFont="1">
      <alignment/>
      <protection/>
    </xf>
    <xf numFmtId="0" fontId="12" fillId="0" borderId="0" xfId="57" applyFont="1" applyAlignment="1">
      <alignment horizontal="left" vertical="top" wrapText="1"/>
      <protection/>
    </xf>
    <xf numFmtId="0" fontId="2" fillId="0" borderId="0" xfId="57" applyFont="1" applyAlignment="1">
      <alignment horizontal="left" vertical="top" wrapText="1"/>
      <protection/>
    </xf>
    <xf numFmtId="0" fontId="12" fillId="0" borderId="0" xfId="0" applyFont="1" applyAlignment="1">
      <alignment/>
    </xf>
    <xf numFmtId="0" fontId="78" fillId="0" borderId="10" xfId="0" applyFont="1" applyBorder="1" applyAlignment="1">
      <alignment/>
    </xf>
    <xf numFmtId="0" fontId="8" fillId="0" borderId="0" xfId="0" applyFont="1" applyAlignment="1">
      <alignment/>
    </xf>
    <xf numFmtId="0" fontId="41" fillId="0" borderId="0" xfId="0" applyFont="1" applyBorder="1" applyAlignment="1">
      <alignment/>
    </xf>
    <xf numFmtId="0" fontId="20" fillId="0" borderId="10" xfId="0" applyFont="1" applyBorder="1" applyAlignment="1" quotePrefix="1">
      <alignment horizontal="center" vertical="top" wrapText="1"/>
    </xf>
    <xf numFmtId="2" fontId="9" fillId="34" borderId="10" xfId="57" applyNumberFormat="1" applyFont="1" applyFill="1" applyBorder="1" applyAlignment="1">
      <alignment horizontal="center" vertical="center"/>
      <protection/>
    </xf>
    <xf numFmtId="0" fontId="106" fillId="0" borderId="10" xfId="0" applyFont="1" applyFill="1" applyBorder="1" applyAlignment="1">
      <alignment horizontal="center" vertical="top" wrapText="1"/>
    </xf>
    <xf numFmtId="0" fontId="43" fillId="0" borderId="0" xfId="57" applyFont="1" applyBorder="1" applyAlignment="1">
      <alignment horizontal="left"/>
      <protection/>
    </xf>
    <xf numFmtId="2" fontId="37" fillId="0" borderId="10" xfId="57" applyNumberFormat="1" applyFont="1" applyBorder="1" applyAlignment="1">
      <alignment horizontal="center" vertical="center"/>
      <protection/>
    </xf>
    <xf numFmtId="0" fontId="5" fillId="0" borderId="0" xfId="60" applyFont="1" applyAlignment="1">
      <alignment/>
      <protection/>
    </xf>
    <xf numFmtId="0" fontId="26" fillId="0" borderId="0" xfId="0" applyFont="1" applyAlignment="1">
      <alignment/>
    </xf>
    <xf numFmtId="0" fontId="10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6" fillId="0" borderId="15" xfId="0" applyFont="1" applyBorder="1" applyAlignment="1">
      <alignment horizontal="center" vertical="top" wrapText="1"/>
    </xf>
    <xf numFmtId="0" fontId="30" fillId="0" borderId="10" xfId="0" applyFont="1" applyBorder="1" applyAlignment="1" quotePrefix="1">
      <alignment horizontal="center" vertical="top" wrapText="1"/>
    </xf>
    <xf numFmtId="0" fontId="116" fillId="0" borderId="0" xfId="0" applyFont="1" applyBorder="1" applyAlignment="1">
      <alignment vertical="top"/>
    </xf>
    <xf numFmtId="0" fontId="6" fillId="0" borderId="11" xfId="57" applyFont="1" applyBorder="1" applyAlignment="1">
      <alignment vertical="center"/>
      <protection/>
    </xf>
    <xf numFmtId="0" fontId="6" fillId="0" borderId="13" xfId="57" applyFont="1" applyBorder="1" applyAlignment="1">
      <alignment vertical="center"/>
      <protection/>
    </xf>
    <xf numFmtId="0" fontId="6" fillId="0" borderId="12" xfId="57" applyFont="1" applyBorder="1" applyAlignment="1">
      <alignment vertical="center"/>
      <protection/>
    </xf>
    <xf numFmtId="0" fontId="29" fillId="0" borderId="0" xfId="57" applyFont="1" applyAlignment="1">
      <alignment/>
      <protection/>
    </xf>
    <xf numFmtId="0" fontId="2" fillId="0" borderId="15" xfId="0" applyFont="1" applyBorder="1" applyAlignment="1">
      <alignment horizontal="center" vertical="top" wrapText="1"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 horizontal="left"/>
    </xf>
    <xf numFmtId="0" fontId="10" fillId="0" borderId="0" xfId="59" applyFont="1">
      <alignment/>
      <protection/>
    </xf>
    <xf numFmtId="0" fontId="12" fillId="0" borderId="0" xfId="57" applyFont="1">
      <alignment/>
      <protection/>
    </xf>
    <xf numFmtId="0" fontId="12" fillId="0" borderId="0" xfId="57" applyFont="1" applyBorder="1" applyAlignment="1">
      <alignment/>
      <protection/>
    </xf>
    <xf numFmtId="0" fontId="12" fillId="0" borderId="0" xfId="57" applyFont="1" applyBorder="1">
      <alignment/>
      <protection/>
    </xf>
    <xf numFmtId="0" fontId="12" fillId="34" borderId="10" xfId="57" applyFont="1" applyFill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0" fillId="0" borderId="0" xfId="59">
      <alignment/>
      <protection/>
    </xf>
    <xf numFmtId="0" fontId="4" fillId="0" borderId="0" xfId="59" applyFont="1">
      <alignment/>
      <protection/>
    </xf>
    <xf numFmtId="0" fontId="2" fillId="0" borderId="19" xfId="0" applyFont="1" applyBorder="1" applyAlignment="1">
      <alignment horizontal="center" vertical="top" wrapText="1"/>
    </xf>
    <xf numFmtId="0" fontId="0" fillId="0" borderId="0" xfId="59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0" xfId="59" applyFont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78" fillId="0" borderId="10" xfId="0" applyFont="1" applyFill="1" applyBorder="1" applyAlignment="1">
      <alignment/>
    </xf>
    <xf numFmtId="0" fontId="117" fillId="0" borderId="0" xfId="0" applyFont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16" xfId="0" applyFont="1" applyBorder="1" applyAlignment="1">
      <alignment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0" fillId="34" borderId="10" xfId="0" applyFill="1" applyBorder="1" applyAlignment="1">
      <alignment horizontal="center"/>
    </xf>
    <xf numFmtId="0" fontId="2" fillId="0" borderId="0" xfId="58" applyFont="1" applyAlignment="1">
      <alignment vertical="top" wrapText="1"/>
      <protection/>
    </xf>
    <xf numFmtId="0" fontId="21" fillId="0" borderId="16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118" fillId="0" borderId="0" xfId="0" applyFont="1" applyAlignment="1">
      <alignment/>
    </xf>
    <xf numFmtId="0" fontId="119" fillId="0" borderId="10" xfId="0" applyFont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top" wrapText="1"/>
      <protection/>
    </xf>
    <xf numFmtId="0" fontId="3" fillId="34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4" fillId="0" borderId="10" xfId="57" applyFont="1" applyBorder="1" applyAlignment="1">
      <alignment horizontal="center" vertical="top" wrapText="1"/>
      <protection/>
    </xf>
    <xf numFmtId="0" fontId="34" fillId="0" borderId="0" xfId="57" applyFont="1" applyAlignment="1">
      <alignment horizontal="center" vertical="top" wrapText="1"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0" fontId="2" fillId="0" borderId="0" xfId="59" applyFont="1" applyAlignment="1">
      <alignment horizontal="left"/>
      <protection/>
    </xf>
    <xf numFmtId="0" fontId="0" fillId="0" borderId="10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0" xfId="59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0" fillId="0" borderId="0" xfId="59" applyFont="1" applyAlignment="1">
      <alignment vertical="center"/>
      <protection/>
    </xf>
    <xf numFmtId="0" fontId="0" fillId="0" borderId="0" xfId="0" applyFont="1" applyFill="1" applyBorder="1" applyAlignment="1">
      <alignment horizontal="left"/>
    </xf>
    <xf numFmtId="2" fontId="9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28" fillId="0" borderId="11" xfId="0" applyFont="1" applyBorder="1" applyAlignment="1" quotePrefix="1">
      <alignment horizontal="center" vertical="top" wrapText="1"/>
    </xf>
    <xf numFmtId="0" fontId="28" fillId="0" borderId="13" xfId="0" applyFont="1" applyBorder="1" applyAlignment="1" quotePrefix="1">
      <alignment horizontal="center" vertical="top" wrapText="1"/>
    </xf>
    <xf numFmtId="0" fontId="28" fillId="0" borderId="12" xfId="0" applyFont="1" applyBorder="1" applyAlignment="1" quotePrefix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8" fillId="0" borderId="10" xfId="0" applyFont="1" applyBorder="1" applyAlignment="1" quotePrefix="1">
      <alignment horizontal="center" vertical="top" wrapText="1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10" fillId="0" borderId="14" xfId="0" applyFont="1" applyBorder="1" applyAlignment="1">
      <alignment horizontal="center"/>
    </xf>
    <xf numFmtId="0" fontId="6" fillId="0" borderId="16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1" xfId="61" applyFont="1" applyBorder="1" applyAlignment="1">
      <alignment horizontal="center" vertical="top" wrapText="1"/>
      <protection/>
    </xf>
    <xf numFmtId="0" fontId="9" fillId="0" borderId="12" xfId="61" applyFont="1" applyBorder="1" applyAlignment="1">
      <alignment horizontal="center" vertical="top" wrapText="1"/>
      <protection/>
    </xf>
    <xf numFmtId="0" fontId="6" fillId="0" borderId="10" xfId="61" applyFont="1" applyBorder="1" applyAlignment="1">
      <alignment horizontal="center" vertical="top" wrapText="1"/>
      <protection/>
    </xf>
    <xf numFmtId="0" fontId="6" fillId="0" borderId="0" xfId="61" applyFont="1" applyAlignment="1">
      <alignment horizontal="left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2" fillId="0" borderId="29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28" fillId="0" borderId="0" xfId="59" applyFont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28" fillId="0" borderId="14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28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left"/>
      <protection/>
    </xf>
    <xf numFmtId="0" fontId="6" fillId="0" borderId="25" xfId="61" applyFont="1" applyBorder="1" applyAlignment="1">
      <alignment horizontal="center" vertical="top" wrapText="1"/>
      <protection/>
    </xf>
    <xf numFmtId="0" fontId="6" fillId="0" borderId="29" xfId="61" applyFont="1" applyBorder="1" applyAlignment="1">
      <alignment horizontal="center" vertical="top" wrapText="1"/>
      <protection/>
    </xf>
    <xf numFmtId="0" fontId="6" fillId="0" borderId="26" xfId="61" applyFont="1" applyBorder="1" applyAlignment="1">
      <alignment horizontal="center" vertical="top" wrapText="1"/>
      <protection/>
    </xf>
    <xf numFmtId="0" fontId="6" fillId="0" borderId="19" xfId="61" applyFont="1" applyBorder="1" applyAlignment="1">
      <alignment horizontal="center" vertical="top" wrapText="1"/>
      <protection/>
    </xf>
    <xf numFmtId="0" fontId="6" fillId="0" borderId="14" xfId="61" applyFont="1" applyBorder="1" applyAlignment="1">
      <alignment horizontal="center" vertical="top" wrapText="1"/>
      <protection/>
    </xf>
    <xf numFmtId="0" fontId="6" fillId="0" borderId="28" xfId="61" applyFont="1" applyBorder="1" applyAlignment="1">
      <alignment horizontal="center" vertical="top" wrapText="1"/>
      <protection/>
    </xf>
    <xf numFmtId="0" fontId="1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8" fillId="0" borderId="1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1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34" borderId="29" xfId="57" applyFont="1" applyFill="1" applyBorder="1" applyAlignment="1">
      <alignment horizontal="center" vertical="top" wrapText="1"/>
      <protection/>
    </xf>
    <xf numFmtId="0" fontId="9" fillId="34" borderId="0" xfId="57" applyFont="1" applyFill="1" applyAlignment="1">
      <alignment horizontal="center" vertical="top" wrapText="1"/>
      <protection/>
    </xf>
    <xf numFmtId="0" fontId="6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34" borderId="16" xfId="57" applyFont="1" applyFill="1" applyBorder="1" applyAlignment="1">
      <alignment horizontal="center" vertical="top" wrapText="1"/>
      <protection/>
    </xf>
    <xf numFmtId="0" fontId="6" fillId="34" borderId="18" xfId="57" applyFont="1" applyFill="1" applyBorder="1" applyAlignment="1">
      <alignment horizontal="center" vertical="top" wrapText="1"/>
      <protection/>
    </xf>
    <xf numFmtId="0" fontId="6" fillId="34" borderId="15" xfId="57" applyFont="1" applyFill="1" applyBorder="1" applyAlignment="1">
      <alignment horizontal="center" vertical="top" wrapText="1"/>
      <protection/>
    </xf>
    <xf numFmtId="0" fontId="5" fillId="0" borderId="0" xfId="57" applyFont="1" applyBorder="1" applyAlignment="1">
      <alignment horizontal="left"/>
      <protection/>
    </xf>
    <xf numFmtId="0" fontId="6" fillId="0" borderId="16" xfId="57" applyFont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9" fillId="0" borderId="0" xfId="59" applyFont="1" applyAlignment="1">
      <alignment horizontal="center"/>
      <protection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2" fontId="9" fillId="0" borderId="16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top" wrapText="1"/>
    </xf>
    <xf numFmtId="0" fontId="115" fillId="0" borderId="16" xfId="0" applyFont="1" applyBorder="1" applyAlignment="1">
      <alignment horizontal="center" vertical="top" wrapText="1"/>
    </xf>
    <xf numFmtId="0" fontId="115" fillId="0" borderId="18" xfId="0" applyFont="1" applyBorder="1" applyAlignment="1">
      <alignment horizontal="center" vertical="top" wrapText="1"/>
    </xf>
    <xf numFmtId="0" fontId="115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8" fillId="0" borderId="14" xfId="0" applyFont="1" applyBorder="1" applyAlignment="1">
      <alignment horizontal="left"/>
    </xf>
    <xf numFmtId="0" fontId="2" fillId="0" borderId="0" xfId="57" applyFont="1" applyAlignment="1">
      <alignment horizontal="center" vertical="top" wrapText="1"/>
      <protection/>
    </xf>
    <xf numFmtId="0" fontId="18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9" fillId="0" borderId="11" xfId="57" applyFont="1" applyBorder="1" applyAlignment="1">
      <alignment horizontal="center" vertical="top" wrapText="1"/>
      <protection/>
    </xf>
    <xf numFmtId="0" fontId="9" fillId="0" borderId="12" xfId="57" applyFont="1" applyBorder="1" applyAlignment="1">
      <alignment horizontal="center" vertical="top" wrapText="1"/>
      <protection/>
    </xf>
    <xf numFmtId="0" fontId="6" fillId="34" borderId="16" xfId="57" applyFont="1" applyFill="1" applyBorder="1" applyAlignment="1" quotePrefix="1">
      <alignment horizontal="center" vertical="center" wrapText="1"/>
      <protection/>
    </xf>
    <xf numFmtId="0" fontId="6" fillId="34" borderId="15" xfId="57" applyFont="1" applyFill="1" applyBorder="1" applyAlignment="1" quotePrefix="1">
      <alignment horizontal="center" vertical="center" wrapText="1"/>
      <protection/>
    </xf>
    <xf numFmtId="0" fontId="29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34" borderId="11" xfId="57" applyFont="1" applyFill="1" applyBorder="1" applyAlignment="1" quotePrefix="1">
      <alignment horizontal="center" vertical="center" wrapText="1"/>
      <protection/>
    </xf>
    <xf numFmtId="0" fontId="6" fillId="34" borderId="13" xfId="57" applyFont="1" applyFill="1" applyBorder="1" applyAlignment="1" quotePrefix="1">
      <alignment horizontal="center" vertical="center" wrapText="1"/>
      <protection/>
    </xf>
    <xf numFmtId="0" fontId="6" fillId="34" borderId="12" xfId="57" applyFont="1" applyFill="1" applyBorder="1" applyAlignment="1" quotePrefix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top" wrapText="1"/>
    </xf>
    <xf numFmtId="0" fontId="117" fillId="0" borderId="0" xfId="0" applyFont="1" applyAlignment="1">
      <alignment horizontal="right"/>
    </xf>
    <xf numFmtId="0" fontId="14" fillId="0" borderId="14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19" fillId="0" borderId="16" xfId="0" applyFont="1" applyBorder="1" applyAlignment="1">
      <alignment horizontal="center" vertical="top" wrapText="1"/>
    </xf>
    <xf numFmtId="0" fontId="119" fillId="0" borderId="18" xfId="0" applyFont="1" applyBorder="1" applyAlignment="1">
      <alignment horizontal="center" vertical="top" wrapText="1"/>
    </xf>
    <xf numFmtId="0" fontId="119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26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06" fillId="0" borderId="10" xfId="0" applyFont="1" applyBorder="1" applyAlignment="1">
      <alignment horizontal="center" vertical="top" wrapText="1"/>
    </xf>
    <xf numFmtId="0" fontId="106" fillId="0" borderId="11" xfId="0" applyFont="1" applyFill="1" applyBorder="1" applyAlignment="1">
      <alignment horizontal="center" vertical="top" wrapText="1"/>
    </xf>
    <xf numFmtId="0" fontId="106" fillId="0" borderId="13" xfId="0" applyFont="1" applyFill="1" applyBorder="1" applyAlignment="1">
      <alignment horizontal="center" vertical="top" wrapText="1"/>
    </xf>
    <xf numFmtId="0" fontId="106" fillId="0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57" applyFont="1" applyAlignment="1">
      <alignment horizontal="center" vertical="top" wrapText="1"/>
      <protection/>
    </xf>
    <xf numFmtId="0" fontId="18" fillId="0" borderId="1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6" fillId="0" borderId="10" xfId="59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59" applyFont="1" applyBorder="1" applyAlignment="1">
      <alignment horizontal="center" vertical="center" wrapText="1"/>
      <protection/>
    </xf>
    <xf numFmtId="0" fontId="6" fillId="0" borderId="12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/>
      <protection/>
    </xf>
    <xf numFmtId="0" fontId="6" fillId="0" borderId="11" xfId="59" applyFont="1" applyBorder="1" applyAlignment="1">
      <alignment horizontal="center" vertical="top"/>
      <protection/>
    </xf>
    <xf numFmtId="0" fontId="6" fillId="0" borderId="13" xfId="59" applyFont="1" applyBorder="1" applyAlignment="1">
      <alignment horizontal="center" vertical="top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30" xfId="59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59" applyFont="1" applyAlignment="1">
      <alignment horizontal="left"/>
      <protection/>
    </xf>
    <xf numFmtId="0" fontId="6" fillId="0" borderId="16" xfId="59" applyFont="1" applyBorder="1" applyAlignment="1">
      <alignment horizontal="center" vertical="top" wrapText="1"/>
      <protection/>
    </xf>
    <xf numFmtId="0" fontId="6" fillId="0" borderId="15" xfId="59" applyFont="1" applyBorder="1" applyAlignment="1">
      <alignment horizontal="center" vertical="top" wrapText="1"/>
      <protection/>
    </xf>
    <xf numFmtId="0" fontId="6" fillId="0" borderId="30" xfId="59" applyFont="1" applyBorder="1" applyAlignment="1">
      <alignment horizontal="center" vertical="top"/>
      <protection/>
    </xf>
    <xf numFmtId="0" fontId="2" fillId="0" borderId="10" xfId="59" applyFont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0" fontId="6" fillId="0" borderId="11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2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6" fillId="34" borderId="10" xfId="57" applyFont="1" applyFill="1" applyBorder="1" applyAlignment="1" quotePrefix="1">
      <alignment horizontal="center" vertical="center" wrapText="1"/>
      <protection/>
    </xf>
    <xf numFmtId="0" fontId="5" fillId="0" borderId="0" xfId="57" applyFont="1" applyAlignment="1">
      <alignment/>
      <protection/>
    </xf>
    <xf numFmtId="0" fontId="18" fillId="0" borderId="18" xfId="0" applyFont="1" applyBorder="1" applyAlignment="1">
      <alignment horizontal="center" vertical="top" wrapText="1"/>
    </xf>
    <xf numFmtId="0" fontId="12" fillId="0" borderId="0" xfId="57" applyFont="1" applyAlignment="1">
      <alignment horizontal="center"/>
      <protection/>
    </xf>
    <xf numFmtId="0" fontId="47" fillId="0" borderId="0" xfId="57" applyFont="1" applyAlignment="1">
      <alignment horizontal="right"/>
      <protection/>
    </xf>
    <xf numFmtId="0" fontId="47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12" fillId="34" borderId="16" xfId="57" applyFont="1" applyFill="1" applyBorder="1" applyAlignment="1" quotePrefix="1">
      <alignment horizontal="center" vertical="center" wrapText="1"/>
      <protection/>
    </xf>
    <xf numFmtId="0" fontId="12" fillId="34" borderId="15" xfId="57" applyFont="1" applyFill="1" applyBorder="1" applyAlignment="1" quotePrefix="1">
      <alignment horizontal="center" vertical="center" wrapText="1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12" fillId="34" borderId="10" xfId="57" applyFont="1" applyFill="1" applyBorder="1" applyAlignment="1" quotePrefix="1">
      <alignment horizontal="center" vertical="center" wrapText="1"/>
      <protection/>
    </xf>
    <xf numFmtId="0" fontId="12" fillId="0" borderId="0" xfId="57" applyFont="1" applyAlignment="1">
      <alignment horizontal="center" vertical="top" wrapText="1"/>
      <protection/>
    </xf>
    <xf numFmtId="0" fontId="115" fillId="0" borderId="0" xfId="0" applyFont="1" applyBorder="1" applyAlignment="1">
      <alignment horizontal="left" vertical="center" wrapText="1"/>
    </xf>
    <xf numFmtId="0" fontId="10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left"/>
    </xf>
    <xf numFmtId="0" fontId="115" fillId="0" borderId="25" xfId="0" applyFont="1" applyBorder="1" applyAlignment="1">
      <alignment horizontal="center" vertical="top" wrapText="1"/>
    </xf>
    <xf numFmtId="0" fontId="115" fillId="0" borderId="29" xfId="0" applyFont="1" applyBorder="1" applyAlignment="1">
      <alignment horizontal="center" vertical="top" wrapText="1"/>
    </xf>
    <xf numFmtId="0" fontId="115" fillId="0" borderId="26" xfId="0" applyFont="1" applyBorder="1" applyAlignment="1">
      <alignment horizontal="center" vertical="top" wrapText="1"/>
    </xf>
    <xf numFmtId="0" fontId="115" fillId="0" borderId="24" xfId="0" applyFont="1" applyBorder="1" applyAlignment="1">
      <alignment horizontal="center" vertical="top" wrapText="1"/>
    </xf>
    <xf numFmtId="0" fontId="115" fillId="0" borderId="0" xfId="0" applyFont="1" applyBorder="1" applyAlignment="1">
      <alignment horizontal="center" vertical="top" wrapText="1"/>
    </xf>
    <xf numFmtId="0" fontId="115" fillId="0" borderId="27" xfId="0" applyFont="1" applyBorder="1" applyAlignment="1">
      <alignment horizontal="center" vertical="top" wrapText="1"/>
    </xf>
    <xf numFmtId="0" fontId="105" fillId="0" borderId="0" xfId="0" applyFont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25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right"/>
    </xf>
    <xf numFmtId="0" fontId="2" fillId="34" borderId="16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4" borderId="0" xfId="0" applyFont="1" applyFill="1" applyAlignment="1">
      <alignment horizontal="center" wrapText="1"/>
    </xf>
    <xf numFmtId="0" fontId="85" fillId="0" borderId="0" xfId="57" applyFont="1" applyAlignment="1">
      <alignment horizontal="center" vertical="top" wrapText="1"/>
      <protection/>
    </xf>
    <xf numFmtId="0" fontId="16" fillId="0" borderId="0" xfId="57" applyFont="1" applyAlignment="1">
      <alignment horizontal="center"/>
      <protection/>
    </xf>
    <xf numFmtId="0" fontId="15" fillId="0" borderId="16" xfId="57" applyFont="1" applyBorder="1" applyAlignment="1">
      <alignment horizontal="center" vertical="top" wrapText="1"/>
      <protection/>
    </xf>
    <xf numFmtId="0" fontId="15" fillId="0" borderId="15" xfId="57" applyFont="1" applyBorder="1" applyAlignment="1">
      <alignment horizontal="center" vertical="top" wrapText="1"/>
      <protection/>
    </xf>
    <xf numFmtId="0" fontId="15" fillId="0" borderId="11" xfId="57" applyFont="1" applyBorder="1" applyAlignment="1">
      <alignment horizontal="center" vertical="top" wrapText="1"/>
      <protection/>
    </xf>
    <xf numFmtId="0" fontId="15" fillId="0" borderId="13" xfId="57" applyFont="1" applyBorder="1" applyAlignment="1">
      <alignment horizontal="center" vertical="top" wrapText="1"/>
      <protection/>
    </xf>
    <xf numFmtId="0" fontId="15" fillId="0" borderId="26" xfId="57" applyFont="1" applyBorder="1" applyAlignment="1">
      <alignment horizontal="center" vertical="top" wrapText="1"/>
      <protection/>
    </xf>
    <xf numFmtId="0" fontId="15" fillId="0" borderId="10" xfId="57" applyFont="1" applyBorder="1" applyAlignment="1">
      <alignment horizontal="center" vertical="top" wrapText="1"/>
      <protection/>
    </xf>
    <xf numFmtId="0" fontId="15" fillId="0" borderId="12" xfId="57" applyFont="1" applyBorder="1" applyAlignment="1">
      <alignment horizontal="center" vertical="top" wrapText="1"/>
      <protection/>
    </xf>
    <xf numFmtId="0" fontId="34" fillId="0" borderId="10" xfId="57" applyFont="1" applyBorder="1" applyAlignment="1">
      <alignment horizontal="center" vertical="top" wrapText="1"/>
      <protection/>
    </xf>
    <xf numFmtId="0" fontId="120" fillId="0" borderId="11" xfId="57" applyFont="1" applyBorder="1" applyAlignment="1">
      <alignment horizontal="center" vertical="center"/>
      <protection/>
    </xf>
    <xf numFmtId="0" fontId="120" fillId="0" borderId="13" xfId="57" applyFont="1" applyBorder="1" applyAlignment="1">
      <alignment horizontal="center" vertical="center"/>
      <protection/>
    </xf>
    <xf numFmtId="0" fontId="120" fillId="0" borderId="12" xfId="57" applyFont="1" applyBorder="1" applyAlignment="1">
      <alignment horizontal="center" vertical="center"/>
      <protection/>
    </xf>
    <xf numFmtId="0" fontId="34" fillId="0" borderId="16" xfId="57" applyFont="1" applyBorder="1" applyAlignment="1">
      <alignment horizontal="center" vertical="top" wrapText="1"/>
      <protection/>
    </xf>
    <xf numFmtId="0" fontId="34" fillId="0" borderId="11" xfId="57" applyFont="1" applyBorder="1" applyAlignment="1">
      <alignment horizontal="center" vertical="top" wrapText="1"/>
      <protection/>
    </xf>
    <xf numFmtId="0" fontId="34" fillId="0" borderId="13" xfId="57" applyFont="1" applyBorder="1" applyAlignment="1">
      <alignment horizontal="center" vertical="top" wrapText="1"/>
      <protection/>
    </xf>
    <xf numFmtId="0" fontId="34" fillId="0" borderId="12" xfId="57" applyFont="1" applyBorder="1" applyAlignment="1">
      <alignment horizontal="center" vertical="top" wrapText="1"/>
      <protection/>
    </xf>
    <xf numFmtId="0" fontId="15" fillId="0" borderId="24" xfId="57" applyFont="1" applyBorder="1" applyAlignment="1">
      <alignment horizontal="center" vertical="top" wrapText="1"/>
      <protection/>
    </xf>
    <xf numFmtId="0" fontId="15" fillId="0" borderId="27" xfId="57" applyFont="1" applyBorder="1" applyAlignment="1">
      <alignment horizontal="center" vertical="top" wrapText="1"/>
      <protection/>
    </xf>
    <xf numFmtId="0" fontId="15" fillId="0" borderId="10" xfId="57" applyFont="1" applyBorder="1" applyAlignment="1">
      <alignment horizontal="center" wrapText="1"/>
      <protection/>
    </xf>
    <xf numFmtId="0" fontId="15" fillId="0" borderId="11" xfId="57" applyFont="1" applyBorder="1" applyAlignment="1">
      <alignment horizontal="center" wrapText="1"/>
      <protection/>
    </xf>
    <xf numFmtId="0" fontId="15" fillId="0" borderId="13" xfId="57" applyFont="1" applyBorder="1" applyAlignment="1">
      <alignment horizontal="center" wrapText="1"/>
      <protection/>
    </xf>
    <xf numFmtId="0" fontId="15" fillId="0" borderId="12" xfId="57" applyFont="1" applyBorder="1" applyAlignment="1">
      <alignment horizontal="center" wrapText="1"/>
      <protection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15" fillId="0" borderId="16" xfId="57" applyFont="1" applyBorder="1" applyAlignment="1">
      <alignment horizontal="center" vertical="top"/>
      <protection/>
    </xf>
    <xf numFmtId="0" fontId="15" fillId="0" borderId="18" xfId="57" applyFont="1" applyBorder="1" applyAlignment="1">
      <alignment horizontal="center" vertical="top"/>
      <protection/>
    </xf>
    <xf numFmtId="0" fontId="15" fillId="0" borderId="15" xfId="57" applyFont="1" applyBorder="1" applyAlignment="1">
      <alignment horizontal="center" vertical="top"/>
      <protection/>
    </xf>
    <xf numFmtId="0" fontId="15" fillId="0" borderId="18" xfId="57" applyFont="1" applyBorder="1" applyAlignment="1">
      <alignment horizontal="center" vertical="top" wrapText="1"/>
      <protection/>
    </xf>
    <xf numFmtId="0" fontId="15" fillId="0" borderId="25" xfId="57" applyFont="1" applyBorder="1" applyAlignment="1">
      <alignment horizontal="center" vertical="top" wrapText="1"/>
      <protection/>
    </xf>
    <xf numFmtId="0" fontId="6" fillId="0" borderId="11" xfId="60" applyFont="1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0" fontId="28" fillId="0" borderId="14" xfId="60" applyFont="1" applyBorder="1" applyAlignment="1">
      <alignment horizontal="center"/>
      <protection/>
    </xf>
    <xf numFmtId="0" fontId="5" fillId="0" borderId="11" xfId="60" applyFont="1" applyBorder="1" applyAlignment="1">
      <alignment horizontal="center" vertical="top" wrapText="1"/>
      <protection/>
    </xf>
    <xf numFmtId="0" fontId="5" fillId="0" borderId="12" xfId="60" applyFont="1" applyBorder="1" applyAlignment="1">
      <alignment horizontal="center" vertical="top" wrapText="1"/>
      <protection/>
    </xf>
    <xf numFmtId="0" fontId="28" fillId="0" borderId="10" xfId="60" applyFont="1" applyBorder="1" applyAlignment="1">
      <alignment horizontal="center" vertical="top" wrapText="1"/>
      <protection/>
    </xf>
    <xf numFmtId="0" fontId="28" fillId="0" borderId="16" xfId="60" applyFont="1" applyBorder="1" applyAlignment="1">
      <alignment horizontal="center" vertical="top" wrapText="1"/>
      <protection/>
    </xf>
    <xf numFmtId="0" fontId="28" fillId="0" borderId="15" xfId="60" applyFont="1" applyBorder="1" applyAlignment="1">
      <alignment horizontal="center" vertical="top" wrapText="1"/>
      <protection/>
    </xf>
    <xf numFmtId="0" fontId="28" fillId="0" borderId="10" xfId="60" applyFont="1" applyBorder="1" applyAlignment="1">
      <alignment horizontal="center" vertical="top"/>
      <protection/>
    </xf>
    <xf numFmtId="0" fontId="5" fillId="0" borderId="0" xfId="60" applyFont="1" applyAlignment="1">
      <alignment horizontal="center"/>
      <protection/>
    </xf>
    <xf numFmtId="0" fontId="9" fillId="0" borderId="0" xfId="60" applyFont="1" applyAlignment="1">
      <alignment horizontal="left"/>
      <protection/>
    </xf>
    <xf numFmtId="0" fontId="3" fillId="0" borderId="0" xfId="60" applyFont="1" applyAlignment="1">
      <alignment horizontal="right"/>
      <protection/>
    </xf>
    <xf numFmtId="0" fontId="29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2" fillId="0" borderId="0" xfId="59" applyFont="1" applyAlignment="1">
      <alignment horizontal="left"/>
      <protection/>
    </xf>
    <xf numFmtId="0" fontId="14" fillId="0" borderId="14" xfId="59" applyFont="1" applyBorder="1" applyAlignment="1">
      <alignment horizontal="right"/>
      <protection/>
    </xf>
    <xf numFmtId="0" fontId="0" fillId="0" borderId="0" xfId="59" applyFont="1">
      <alignment/>
      <protection/>
    </xf>
    <xf numFmtId="0" fontId="2" fillId="0" borderId="10" xfId="59" applyFont="1" applyBorder="1" applyAlignment="1">
      <alignment horizontal="center" vertical="center"/>
      <protection/>
    </xf>
    <xf numFmtId="9" fontId="6" fillId="0" borderId="0" xfId="64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4" borderId="10" xfId="57" applyFont="1" applyFill="1" applyBorder="1">
      <alignment/>
      <protection/>
    </xf>
    <xf numFmtId="0" fontId="9" fillId="34" borderId="10" xfId="57" applyFont="1" applyFill="1" applyBorder="1">
      <alignment/>
      <protection/>
    </xf>
    <xf numFmtId="2" fontId="6" fillId="34" borderId="10" xfId="57" applyNumberFormat="1" applyFont="1" applyFill="1" applyBorder="1" applyAlignment="1">
      <alignment horizontal="center" vertical="center"/>
      <protection/>
    </xf>
    <xf numFmtId="0" fontId="9" fillId="34" borderId="0" xfId="57" applyFont="1" applyFill="1" applyAlignment="1">
      <alignment horizontal="center" vertical="center"/>
      <protection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152400</xdr:rowOff>
    </xdr:from>
    <xdr:ext cx="9258300" cy="4533900"/>
    <xdr:sp>
      <xdr:nvSpPr>
        <xdr:cNvPr id="1" name="Rectangle 1"/>
        <xdr:cNvSpPr>
          <a:spLocks/>
        </xdr:cNvSpPr>
      </xdr:nvSpPr>
      <xdr:spPr>
        <a:xfrm>
          <a:off x="85725" y="476250"/>
          <a:ext cx="925830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3366"/>
              </a:solidFill>
            </a:rPr>
            <a:t>Annual Work Plan &amp; Budget
</a:t>
          </a:r>
          <a:r>
            <a:rPr lang="en-US" cap="none" sz="5400" b="1" i="0" u="none" baseline="0">
              <a:solidFill>
                <a:srgbClr val="003366"/>
              </a:solidFill>
            </a:rPr>
            <a:t>2018-19
</a:t>
          </a:r>
          <a:r>
            <a:rPr lang="en-US" cap="none" sz="5400" b="1" i="0" u="none" baseline="0">
              <a:solidFill>
                <a:srgbClr val="003366"/>
              </a:solidFill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</a:rPr>
            <a:t>State/UT</a:t>
          </a:r>
          <a:r>
            <a:rPr lang="en-US" cap="none" sz="4400" b="1" i="0" u="none" baseline="0">
              <a:solidFill>
                <a:srgbClr val="003366"/>
              </a:solidFill>
            </a:rPr>
            <a:t> - Chandigarh(UT)
</a:t>
          </a:r>
          <a:r>
            <a:rPr lang="en-US" cap="none" sz="4400" b="1" i="0" u="none" baseline="0">
              <a:solidFill>
                <a:srgbClr val="003366"/>
              </a:solidFill>
            </a:rPr>
            <a:t>Date of Submission 29.05.2018</a:t>
          </a:r>
          <a:r>
            <a:rPr lang="en-US" cap="none" sz="4400" b="1" i="0" u="none" baseline="0">
              <a:solidFill>
                <a:srgbClr val="003366"/>
              </a:solidFill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2</xdr:row>
      <xdr:rowOff>142875</xdr:rowOff>
    </xdr:from>
    <xdr:ext cx="4343400" cy="2628900"/>
    <xdr:sp>
      <xdr:nvSpPr>
        <xdr:cNvPr id="1" name="Rectangle 1"/>
        <xdr:cNvSpPr>
          <a:spLocks/>
        </xdr:cNvSpPr>
      </xdr:nvSpPr>
      <xdr:spPr>
        <a:xfrm>
          <a:off x="581025" y="466725"/>
          <a:ext cx="434340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
</a:t>
          </a:r>
          <a:r>
            <a:rPr lang="en-US" cap="none" sz="5400" b="1" i="0" u="none" baseline="0"/>
            <a:t>2017-18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mailto:dpi-ut@nic.in" TargetMode="External" /><Relationship Id="rId2" Type="http://schemas.openxmlformats.org/officeDocument/2006/relationships/hyperlink" Target="mailto:mdmchd@gmail.com" TargetMode="External" /><Relationship Id="rId3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90" zoomScaleSheetLayoutView="90" zoomScalePageLayoutView="0" workbookViewId="0" topLeftCell="A1">
      <selection activeCell="S13" sqref="S13"/>
    </sheetView>
  </sheetViews>
  <sheetFormatPr defaultColWidth="9.140625" defaultRowHeight="12.75"/>
  <cols>
    <col min="15" max="15" width="12.421875" style="0" customWidth="1"/>
  </cols>
  <sheetData/>
  <sheetProtection/>
  <printOptions/>
  <pageMargins left="0.7086614173228347" right="0.7086614173228347" top="1.24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12.75"/>
  <cols>
    <col min="1" max="1" width="9.7109375" style="108" customWidth="1"/>
    <col min="2" max="2" width="18.7109375" style="108" bestFit="1" customWidth="1"/>
    <col min="3" max="3" width="13.00390625" style="108" customWidth="1"/>
    <col min="4" max="4" width="9.00390625" style="108" bestFit="1" customWidth="1"/>
    <col min="5" max="5" width="9.28125" style="108" bestFit="1" customWidth="1"/>
    <col min="6" max="6" width="12.28125" style="108" customWidth="1"/>
    <col min="7" max="7" width="11.00390625" style="108" customWidth="1"/>
    <col min="8" max="8" width="9.8515625" style="108" bestFit="1" customWidth="1"/>
    <col min="9" max="9" width="9.00390625" style="108" bestFit="1" customWidth="1"/>
    <col min="10" max="10" width="8.8515625" style="108" bestFit="1" customWidth="1"/>
    <col min="11" max="11" width="11.8515625" style="108" customWidth="1"/>
    <col min="12" max="12" width="10.00390625" style="108" customWidth="1"/>
    <col min="13" max="13" width="11.57421875" style="108" customWidth="1"/>
    <col min="14" max="14" width="18.00390625" style="108" customWidth="1"/>
    <col min="15" max="16384" width="9.140625" style="108" customWidth="1"/>
  </cols>
  <sheetData>
    <row r="1" spans="4:13" ht="15.75">
      <c r="D1" s="501"/>
      <c r="E1" s="501"/>
      <c r="F1" s="501"/>
      <c r="G1" s="501"/>
      <c r="H1" s="501"/>
      <c r="I1" s="501"/>
      <c r="J1" s="501"/>
      <c r="M1" s="41" t="s">
        <v>249</v>
      </c>
    </row>
    <row r="2" spans="1:14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</row>
    <row r="5" spans="1:14" ht="15.75">
      <c r="A5" s="503" t="s">
        <v>781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</row>
    <row r="7" spans="1:15" ht="15.75">
      <c r="A7" s="504" t="s">
        <v>484</v>
      </c>
      <c r="B7" s="504"/>
      <c r="L7" s="570" t="s">
        <v>778</v>
      </c>
      <c r="M7" s="570"/>
      <c r="N7" s="570"/>
      <c r="O7" s="151"/>
    </row>
    <row r="8" spans="1:14" ht="15.75">
      <c r="A8" s="518" t="s">
        <v>2</v>
      </c>
      <c r="B8" s="518" t="s">
        <v>3</v>
      </c>
      <c r="C8" s="469" t="s">
        <v>4</v>
      </c>
      <c r="D8" s="469"/>
      <c r="E8" s="469"/>
      <c r="F8" s="485"/>
      <c r="G8" s="485"/>
      <c r="H8" s="469" t="s">
        <v>95</v>
      </c>
      <c r="I8" s="469"/>
      <c r="J8" s="469"/>
      <c r="K8" s="469"/>
      <c r="L8" s="469"/>
      <c r="M8" s="518" t="s">
        <v>122</v>
      </c>
      <c r="N8" s="471" t="s">
        <v>123</v>
      </c>
    </row>
    <row r="9" spans="1:19" ht="94.5">
      <c r="A9" s="519"/>
      <c r="B9" s="519"/>
      <c r="C9" s="112" t="s">
        <v>491</v>
      </c>
      <c r="D9" s="112" t="s">
        <v>6</v>
      </c>
      <c r="E9" s="112" t="s">
        <v>353</v>
      </c>
      <c r="F9" s="133" t="s">
        <v>93</v>
      </c>
      <c r="G9" s="133" t="s">
        <v>109</v>
      </c>
      <c r="H9" s="112" t="s">
        <v>5</v>
      </c>
      <c r="I9" s="134" t="s">
        <v>6</v>
      </c>
      <c r="J9" s="112" t="s">
        <v>353</v>
      </c>
      <c r="K9" s="133" t="s">
        <v>93</v>
      </c>
      <c r="L9" s="133" t="s">
        <v>110</v>
      </c>
      <c r="M9" s="519"/>
      <c r="N9" s="471"/>
      <c r="R9" s="121"/>
      <c r="S9" s="144"/>
    </row>
    <row r="10" spans="1:14" s="10" customFormat="1" ht="15.75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61">
        <v>6</v>
      </c>
      <c r="G10" s="139">
        <v>7</v>
      </c>
      <c r="H10" s="112">
        <v>8</v>
      </c>
      <c r="I10" s="134">
        <v>9</v>
      </c>
      <c r="J10" s="112">
        <v>10</v>
      </c>
      <c r="K10" s="110">
        <v>11</v>
      </c>
      <c r="L10" s="167">
        <v>12</v>
      </c>
      <c r="M10" s="167">
        <v>13</v>
      </c>
      <c r="N10" s="110">
        <v>14</v>
      </c>
    </row>
    <row r="11" spans="1:14" ht="30" customHeight="1">
      <c r="A11" s="163">
        <v>1</v>
      </c>
      <c r="B11" s="163" t="s">
        <v>488</v>
      </c>
      <c r="C11" s="163">
        <v>0</v>
      </c>
      <c r="D11" s="163">
        <v>1</v>
      </c>
      <c r="E11" s="163">
        <v>0</v>
      </c>
      <c r="F11" s="163">
        <v>0</v>
      </c>
      <c r="G11" s="165">
        <f>C11+D11+E11+F11</f>
        <v>1</v>
      </c>
      <c r="H11" s="163">
        <v>0</v>
      </c>
      <c r="I11" s="168">
        <v>1</v>
      </c>
      <c r="J11" s="163">
        <v>0</v>
      </c>
      <c r="K11" s="163">
        <v>0</v>
      </c>
      <c r="L11" s="163">
        <f>H11+I11+J11+K11</f>
        <v>1</v>
      </c>
      <c r="M11" s="163">
        <f>G11-L11</f>
        <v>0</v>
      </c>
      <c r="N11" s="163"/>
    </row>
    <row r="12" spans="1:14" s="10" customFormat="1" ht="30" customHeight="1">
      <c r="A12" s="111" t="s">
        <v>15</v>
      </c>
      <c r="B12" s="111"/>
      <c r="C12" s="111">
        <f>C11</f>
        <v>0</v>
      </c>
      <c r="D12" s="111">
        <f aca="true" t="shared" si="0" ref="D12:M12">D11</f>
        <v>1</v>
      </c>
      <c r="E12" s="111">
        <f t="shared" si="0"/>
        <v>0</v>
      </c>
      <c r="F12" s="111">
        <f t="shared" si="0"/>
        <v>0</v>
      </c>
      <c r="G12" s="111">
        <f t="shared" si="0"/>
        <v>1</v>
      </c>
      <c r="H12" s="111">
        <f t="shared" si="0"/>
        <v>0</v>
      </c>
      <c r="I12" s="111">
        <f t="shared" si="0"/>
        <v>1</v>
      </c>
      <c r="J12" s="111">
        <f t="shared" si="0"/>
        <v>0</v>
      </c>
      <c r="K12" s="111">
        <f t="shared" si="0"/>
        <v>0</v>
      </c>
      <c r="L12" s="111">
        <f t="shared" si="0"/>
        <v>1</v>
      </c>
      <c r="M12" s="111">
        <f t="shared" si="0"/>
        <v>0</v>
      </c>
      <c r="N12" s="111"/>
    </row>
    <row r="13" spans="1:14" ht="15.75">
      <c r="A13" s="130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ht="15">
      <c r="A14" s="162" t="s">
        <v>8</v>
      </c>
    </row>
    <row r="15" ht="15">
      <c r="A15" s="108" t="s">
        <v>9</v>
      </c>
    </row>
    <row r="16" spans="1:14" ht="15.75">
      <c r="A16" s="108" t="s">
        <v>10</v>
      </c>
      <c r="K16" s="130" t="s">
        <v>11</v>
      </c>
      <c r="L16" s="130" t="s">
        <v>11</v>
      </c>
      <c r="M16" s="130"/>
      <c r="N16" s="130" t="s">
        <v>11</v>
      </c>
    </row>
    <row r="17" spans="1:12" ht="15.75">
      <c r="A17" s="108" t="s">
        <v>437</v>
      </c>
      <c r="J17" s="130"/>
      <c r="K17" s="130"/>
      <c r="L17" s="130"/>
    </row>
    <row r="18" spans="3:13" ht="15">
      <c r="C18" s="108" t="s">
        <v>438</v>
      </c>
      <c r="E18" s="144"/>
      <c r="F18" s="144"/>
      <c r="G18" s="144"/>
      <c r="H18" s="144"/>
      <c r="I18" s="144"/>
      <c r="J18" s="144"/>
      <c r="K18" s="144"/>
      <c r="L18" s="144"/>
      <c r="M18" s="144"/>
    </row>
    <row r="19" spans="5:13" ht="15">
      <c r="E19" s="144"/>
      <c r="F19" s="144"/>
      <c r="G19" s="144"/>
      <c r="H19" s="144"/>
      <c r="I19" s="144"/>
      <c r="J19" s="144"/>
      <c r="K19" s="144"/>
      <c r="L19" s="144"/>
      <c r="M19" s="144"/>
    </row>
    <row r="20" spans="5:13" ht="15">
      <c r="E20" s="144"/>
      <c r="F20" s="144"/>
      <c r="G20" s="144"/>
      <c r="H20" s="144"/>
      <c r="I20" s="144"/>
      <c r="J20" s="144"/>
      <c r="K20" s="144"/>
      <c r="L20" s="144"/>
      <c r="M20" s="144"/>
    </row>
    <row r="21" spans="5:13" ht="15">
      <c r="E21" s="144"/>
      <c r="F21" s="144"/>
      <c r="G21" s="144"/>
      <c r="H21" s="144"/>
      <c r="I21" s="144"/>
      <c r="J21" s="144"/>
      <c r="K21" s="144"/>
      <c r="L21" s="144"/>
      <c r="M21" s="144"/>
    </row>
    <row r="22" spans="5:13" ht="15"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25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5:14" ht="15.75">
      <c r="E25" s="144"/>
      <c r="F25" s="144"/>
      <c r="G25" s="144"/>
      <c r="H25" s="144"/>
      <c r="I25" s="144"/>
      <c r="J25" s="144"/>
      <c r="K25" s="144"/>
      <c r="L25" s="10" t="s">
        <v>611</v>
      </c>
      <c r="M25" s="144"/>
      <c r="N25" s="144"/>
    </row>
    <row r="26" spans="5:14" ht="15.75">
      <c r="E26" s="144"/>
      <c r="F26" s="144"/>
      <c r="G26" s="144"/>
      <c r="H26" s="144"/>
      <c r="I26" s="144"/>
      <c r="J26" s="144"/>
      <c r="K26" s="144"/>
      <c r="L26" s="10" t="s">
        <v>486</v>
      </c>
      <c r="M26" s="144"/>
      <c r="N26" s="144"/>
    </row>
    <row r="27" spans="1:14" ht="15">
      <c r="A27" s="566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</row>
  </sheetData>
  <sheetProtection/>
  <mergeCells count="13">
    <mergeCell ref="A27:N27"/>
    <mergeCell ref="N8:N9"/>
    <mergeCell ref="A8:A9"/>
    <mergeCell ref="B8:B9"/>
    <mergeCell ref="C8:G8"/>
    <mergeCell ref="H8:L8"/>
    <mergeCell ref="M8:M9"/>
    <mergeCell ref="A7:B7"/>
    <mergeCell ref="D1:J1"/>
    <mergeCell ref="A2:N2"/>
    <mergeCell ref="A3:N3"/>
    <mergeCell ref="A5:N5"/>
    <mergeCell ref="L7:N7"/>
  </mergeCells>
  <printOptions horizontalCentered="1"/>
  <pageMargins left="0.42" right="0.39" top="0.7" bottom="0" header="0.55" footer="0.31496062992125984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="85" zoomScaleSheetLayoutView="85" zoomScalePageLayoutView="0" workbookViewId="0" topLeftCell="A1">
      <selection activeCell="P12" sqref="P12"/>
    </sheetView>
  </sheetViews>
  <sheetFormatPr defaultColWidth="9.140625" defaultRowHeight="12.75"/>
  <cols>
    <col min="1" max="1" width="11.140625" style="108" customWidth="1"/>
    <col min="2" max="2" width="20.140625" style="108" bestFit="1" customWidth="1"/>
    <col min="3" max="3" width="13.140625" style="108" customWidth="1"/>
    <col min="4" max="4" width="8.00390625" style="108" customWidth="1"/>
    <col min="5" max="5" width="10.7109375" style="108" bestFit="1" customWidth="1"/>
    <col min="6" max="6" width="10.421875" style="108" bestFit="1" customWidth="1"/>
    <col min="7" max="7" width="11.421875" style="108" bestFit="1" customWidth="1"/>
    <col min="8" max="8" width="12.8515625" style="108" bestFit="1" customWidth="1"/>
    <col min="9" max="9" width="7.140625" style="108" customWidth="1"/>
    <col min="10" max="10" width="10.7109375" style="108" bestFit="1" customWidth="1"/>
    <col min="11" max="11" width="10.421875" style="108" bestFit="1" customWidth="1"/>
    <col min="12" max="12" width="11.8515625" style="108" bestFit="1" customWidth="1"/>
    <col min="13" max="13" width="13.28125" style="108" customWidth="1"/>
    <col min="14" max="14" width="9.28125" style="108" bestFit="1" customWidth="1"/>
    <col min="15" max="15" width="9.7109375" style="108" bestFit="1" customWidth="1"/>
    <col min="16" max="16" width="10.421875" style="108" bestFit="1" customWidth="1"/>
    <col min="17" max="17" width="12.8515625" style="108" bestFit="1" customWidth="1"/>
    <col min="18" max="16384" width="9.140625" style="108" customWidth="1"/>
  </cols>
  <sheetData>
    <row r="1" spans="15:17" ht="15">
      <c r="O1" s="575" t="s">
        <v>55</v>
      </c>
      <c r="P1" s="575"/>
      <c r="Q1" s="575"/>
    </row>
    <row r="2" spans="1:16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28"/>
      <c r="N2" s="28"/>
      <c r="O2" s="28"/>
      <c r="P2" s="28"/>
    </row>
    <row r="3" spans="1:16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43"/>
      <c r="N3" s="43"/>
      <c r="O3" s="43"/>
      <c r="P3" s="43"/>
    </row>
    <row r="5" spans="1:12" ht="15.75">
      <c r="A5" s="576" t="s">
        <v>782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</row>
    <row r="7" spans="1:17" ht="15.75">
      <c r="A7" s="504" t="s">
        <v>484</v>
      </c>
      <c r="B7" s="504"/>
      <c r="N7" s="565" t="s">
        <v>783</v>
      </c>
      <c r="O7" s="565"/>
      <c r="P7" s="565"/>
      <c r="Q7" s="565"/>
    </row>
    <row r="8" spans="1:17" ht="15.75">
      <c r="A8" s="471" t="s">
        <v>2</v>
      </c>
      <c r="B8" s="471" t="s">
        <v>3</v>
      </c>
      <c r="C8" s="507" t="s">
        <v>784</v>
      </c>
      <c r="D8" s="507"/>
      <c r="E8" s="507"/>
      <c r="F8" s="507"/>
      <c r="G8" s="507"/>
      <c r="H8" s="573" t="s">
        <v>785</v>
      </c>
      <c r="I8" s="507"/>
      <c r="J8" s="507"/>
      <c r="K8" s="507"/>
      <c r="L8" s="507"/>
      <c r="M8" s="514" t="s">
        <v>103</v>
      </c>
      <c r="N8" s="574"/>
      <c r="O8" s="574"/>
      <c r="P8" s="574"/>
      <c r="Q8" s="515"/>
    </row>
    <row r="9" spans="1:18" s="10" customFormat="1" ht="78.75">
      <c r="A9" s="471"/>
      <c r="B9" s="471"/>
      <c r="C9" s="112" t="s">
        <v>201</v>
      </c>
      <c r="D9" s="112" t="s">
        <v>202</v>
      </c>
      <c r="E9" s="112" t="s">
        <v>353</v>
      </c>
      <c r="F9" s="112" t="s">
        <v>209</v>
      </c>
      <c r="G9" s="112" t="s">
        <v>109</v>
      </c>
      <c r="H9" s="134" t="s">
        <v>201</v>
      </c>
      <c r="I9" s="112" t="s">
        <v>202</v>
      </c>
      <c r="J9" s="112" t="s">
        <v>353</v>
      </c>
      <c r="K9" s="133" t="s">
        <v>209</v>
      </c>
      <c r="L9" s="112" t="s">
        <v>356</v>
      </c>
      <c r="M9" s="112" t="s">
        <v>201</v>
      </c>
      <c r="N9" s="112" t="s">
        <v>202</v>
      </c>
      <c r="O9" s="112" t="s">
        <v>353</v>
      </c>
      <c r="P9" s="112" t="s">
        <v>209</v>
      </c>
      <c r="Q9" s="112" t="s">
        <v>111</v>
      </c>
      <c r="R9" s="45"/>
    </row>
    <row r="10" spans="1:17" s="170" customFormat="1" ht="21.75" customHeight="1">
      <c r="A10" s="169">
        <v>1</v>
      </c>
      <c r="B10" s="169">
        <v>2</v>
      </c>
      <c r="C10" s="169">
        <v>3</v>
      </c>
      <c r="D10" s="169">
        <v>4</v>
      </c>
      <c r="E10" s="169">
        <v>5</v>
      </c>
      <c r="F10" s="169">
        <v>6</v>
      </c>
      <c r="G10" s="169">
        <v>7</v>
      </c>
      <c r="H10" s="169">
        <v>8</v>
      </c>
      <c r="I10" s="169">
        <v>9</v>
      </c>
      <c r="J10" s="169">
        <v>10</v>
      </c>
      <c r="K10" s="169">
        <v>11</v>
      </c>
      <c r="L10" s="169">
        <v>12</v>
      </c>
      <c r="M10" s="169">
        <v>13</v>
      </c>
      <c r="N10" s="169">
        <v>14</v>
      </c>
      <c r="O10" s="169">
        <v>15</v>
      </c>
      <c r="P10" s="169">
        <v>16</v>
      </c>
      <c r="Q10" s="169">
        <v>17</v>
      </c>
    </row>
    <row r="11" spans="1:17" ht="29.25" customHeight="1">
      <c r="A11" s="163">
        <v>1</v>
      </c>
      <c r="B11" s="163" t="s">
        <v>488</v>
      </c>
      <c r="C11" s="163">
        <v>53078</v>
      </c>
      <c r="D11" s="163">
        <v>1791</v>
      </c>
      <c r="E11" s="163">
        <v>0</v>
      </c>
      <c r="F11" s="163">
        <v>351</v>
      </c>
      <c r="G11" s="163">
        <f>C11+D11+E11+F11</f>
        <v>55220</v>
      </c>
      <c r="H11" s="168">
        <v>27070</v>
      </c>
      <c r="I11" s="163">
        <v>896</v>
      </c>
      <c r="J11" s="163">
        <v>0</v>
      </c>
      <c r="K11" s="163">
        <v>105</v>
      </c>
      <c r="L11" s="163">
        <f>H11+I11+J11+K11</f>
        <v>28071</v>
      </c>
      <c r="M11" s="163">
        <v>6334380</v>
      </c>
      <c r="N11" s="163">
        <v>206080</v>
      </c>
      <c r="O11" s="163">
        <v>0</v>
      </c>
      <c r="P11" s="163">
        <v>28065</v>
      </c>
      <c r="Q11" s="163">
        <f>M11+N11+O11+P11</f>
        <v>6568525</v>
      </c>
    </row>
    <row r="12" spans="1:17" ht="1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ht="15">
      <c r="A13" s="162" t="s">
        <v>8</v>
      </c>
    </row>
    <row r="14" ht="15">
      <c r="A14" s="108" t="s">
        <v>9</v>
      </c>
    </row>
    <row r="15" spans="1:12" ht="15.75">
      <c r="A15" s="108" t="s">
        <v>10</v>
      </c>
      <c r="I15" s="130"/>
      <c r="J15" s="130"/>
      <c r="K15" s="130"/>
      <c r="L15" s="130"/>
    </row>
    <row r="16" spans="1:12" ht="15.75">
      <c r="A16" s="108" t="s">
        <v>437</v>
      </c>
      <c r="J16" s="130"/>
      <c r="K16" s="130"/>
      <c r="L16" s="130"/>
    </row>
    <row r="17" spans="3:13" ht="15">
      <c r="C17" s="108" t="s">
        <v>438</v>
      </c>
      <c r="E17" s="144"/>
      <c r="F17" s="144"/>
      <c r="G17" s="144"/>
      <c r="H17" s="144"/>
      <c r="I17" s="144"/>
      <c r="J17" s="144"/>
      <c r="K17" s="144"/>
      <c r="L17" s="144"/>
      <c r="M17" s="144"/>
    </row>
    <row r="18" spans="5:13" ht="15">
      <c r="E18" s="144"/>
      <c r="F18" s="144"/>
      <c r="G18" s="144"/>
      <c r="H18" s="144"/>
      <c r="I18" s="144"/>
      <c r="J18" s="144"/>
      <c r="K18" s="144"/>
      <c r="L18" s="144"/>
      <c r="M18" s="144"/>
    </row>
    <row r="19" spans="5:13" ht="15">
      <c r="E19" s="144"/>
      <c r="F19" s="144"/>
      <c r="G19" s="144"/>
      <c r="H19" s="144"/>
      <c r="I19" s="144"/>
      <c r="J19" s="144"/>
      <c r="K19" s="144"/>
      <c r="L19" s="144"/>
      <c r="M19" s="144"/>
    </row>
    <row r="20" spans="5:13" ht="15">
      <c r="E20" s="144"/>
      <c r="F20" s="144"/>
      <c r="G20" s="144"/>
      <c r="H20" s="144"/>
      <c r="I20" s="144"/>
      <c r="J20" s="144"/>
      <c r="K20" s="144"/>
      <c r="L20" s="144"/>
      <c r="M20" s="144"/>
    </row>
    <row r="21" spans="5:13" ht="15"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7" ht="15.75">
      <c r="A22" s="10"/>
      <c r="B22" s="10"/>
      <c r="C22" s="10"/>
      <c r="D22" s="10"/>
      <c r="E22" s="10"/>
      <c r="F22" s="10"/>
      <c r="G22" s="10"/>
      <c r="I22" s="10"/>
      <c r="O22" s="567"/>
      <c r="P22" s="567"/>
      <c r="Q22" s="568"/>
    </row>
    <row r="23" spans="1:17" ht="15.75">
      <c r="A23" s="567"/>
      <c r="B23" s="567"/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</row>
    <row r="24" spans="1:18" ht="15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" t="s">
        <v>611</v>
      </c>
      <c r="N24" s="106"/>
      <c r="O24" s="106"/>
      <c r="P24" s="106"/>
      <c r="Q24" s="106"/>
      <c r="R24" s="106"/>
    </row>
    <row r="25" spans="1:17" ht="15.75">
      <c r="A25" s="10"/>
      <c r="B25" s="10"/>
      <c r="C25" s="10"/>
      <c r="D25" s="10"/>
      <c r="E25" s="10"/>
      <c r="F25" s="10"/>
      <c r="M25" s="10" t="s">
        <v>486</v>
      </c>
      <c r="N25" s="43"/>
      <c r="O25" s="43"/>
      <c r="P25" s="43"/>
      <c r="Q25" s="43"/>
    </row>
    <row r="26" spans="1:12" ht="15">
      <c r="A26" s="566"/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</row>
  </sheetData>
  <sheetProtection/>
  <mergeCells count="14">
    <mergeCell ref="A26:L26"/>
    <mergeCell ref="O1:Q1"/>
    <mergeCell ref="A2:L2"/>
    <mergeCell ref="A3:L3"/>
    <mergeCell ref="A5:L5"/>
    <mergeCell ref="A8:A9"/>
    <mergeCell ref="B8:B9"/>
    <mergeCell ref="C8:G8"/>
    <mergeCell ref="H8:L8"/>
    <mergeCell ref="M8:Q8"/>
    <mergeCell ref="A7:B7"/>
    <mergeCell ref="O22:Q22"/>
    <mergeCell ref="A23:Q23"/>
    <mergeCell ref="N7:Q7"/>
  </mergeCells>
  <printOptions horizontalCentered="1"/>
  <pageMargins left="0.54" right="0.39" top="0.82" bottom="0" header="0.31496062992125984" footer="0.31496062992125984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SheetLayoutView="100" zoomScalePageLayoutView="0" workbookViewId="0" topLeftCell="A4">
      <selection activeCell="M23" sqref="M23:M24"/>
    </sheetView>
  </sheetViews>
  <sheetFormatPr defaultColWidth="9.140625" defaultRowHeight="12.75"/>
  <cols>
    <col min="1" max="1" width="7.8515625" style="108" customWidth="1"/>
    <col min="2" max="2" width="18.8515625" style="108" bestFit="1" customWidth="1"/>
    <col min="3" max="3" width="12.7109375" style="108" customWidth="1"/>
    <col min="4" max="4" width="6.57421875" style="108" customWidth="1"/>
    <col min="5" max="5" width="10.28125" style="108" bestFit="1" customWidth="1"/>
    <col min="6" max="6" width="9.00390625" style="108" bestFit="1" customWidth="1"/>
    <col min="7" max="7" width="11.00390625" style="108" bestFit="1" customWidth="1"/>
    <col min="8" max="8" width="9.8515625" style="108" bestFit="1" customWidth="1"/>
    <col min="9" max="9" width="6.28125" style="108" customWidth="1"/>
    <col min="10" max="10" width="10.28125" style="108" bestFit="1" customWidth="1"/>
    <col min="11" max="11" width="9.28125" style="108" customWidth="1"/>
    <col min="12" max="12" width="11.00390625" style="108" bestFit="1" customWidth="1"/>
    <col min="13" max="13" width="13.00390625" style="108" customWidth="1"/>
    <col min="14" max="14" width="9.421875" style="108" customWidth="1"/>
    <col min="15" max="15" width="10.28125" style="108" bestFit="1" customWidth="1"/>
    <col min="16" max="16" width="9.00390625" style="108" bestFit="1" customWidth="1"/>
    <col min="17" max="17" width="12.28125" style="108" customWidth="1"/>
    <col min="18" max="18" width="9.140625" style="108" hidden="1" customWidth="1"/>
    <col min="19" max="16384" width="9.140625" style="108" customWidth="1"/>
  </cols>
  <sheetData>
    <row r="1" spans="15:17" ht="15">
      <c r="O1" s="575" t="s">
        <v>56</v>
      </c>
      <c r="P1" s="575"/>
      <c r="Q1" s="575"/>
    </row>
    <row r="2" spans="1:16" ht="15.75">
      <c r="A2" s="501" t="s">
        <v>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28"/>
      <c r="N2" s="28"/>
      <c r="O2" s="28"/>
      <c r="P2" s="28"/>
    </row>
    <row r="3" spans="1:16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43"/>
      <c r="N3" s="43"/>
      <c r="O3" s="43"/>
      <c r="P3" s="43"/>
    </row>
    <row r="5" spans="1:13" ht="15.75" customHeight="1">
      <c r="A5" s="576" t="s">
        <v>786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</row>
    <row r="7" spans="1:18" ht="15.75">
      <c r="A7" s="504" t="s">
        <v>484</v>
      </c>
      <c r="B7" s="504"/>
      <c r="N7" s="565" t="s">
        <v>783</v>
      </c>
      <c r="O7" s="565"/>
      <c r="P7" s="565"/>
      <c r="Q7" s="565"/>
      <c r="R7" s="565"/>
    </row>
    <row r="8" spans="1:17" s="10" customFormat="1" ht="15.75">
      <c r="A8" s="471" t="s">
        <v>2</v>
      </c>
      <c r="B8" s="471" t="s">
        <v>3</v>
      </c>
      <c r="C8" s="507" t="s">
        <v>787</v>
      </c>
      <c r="D8" s="507"/>
      <c r="E8" s="507"/>
      <c r="F8" s="577"/>
      <c r="G8" s="577"/>
      <c r="H8" s="507" t="s">
        <v>785</v>
      </c>
      <c r="I8" s="507"/>
      <c r="J8" s="507"/>
      <c r="K8" s="507"/>
      <c r="L8" s="507"/>
      <c r="M8" s="472" t="s">
        <v>103</v>
      </c>
      <c r="N8" s="520"/>
      <c r="O8" s="520"/>
      <c r="P8" s="520"/>
      <c r="Q8" s="473"/>
    </row>
    <row r="9" spans="1:19" s="10" customFormat="1" ht="47.25">
      <c r="A9" s="471"/>
      <c r="B9" s="471"/>
      <c r="C9" s="112" t="s">
        <v>201</v>
      </c>
      <c r="D9" s="112" t="s">
        <v>202</v>
      </c>
      <c r="E9" s="112" t="s">
        <v>353</v>
      </c>
      <c r="F9" s="133" t="s">
        <v>209</v>
      </c>
      <c r="G9" s="133" t="s">
        <v>109</v>
      </c>
      <c r="H9" s="112" t="s">
        <v>201</v>
      </c>
      <c r="I9" s="112" t="s">
        <v>202</v>
      </c>
      <c r="J9" s="112" t="s">
        <v>353</v>
      </c>
      <c r="K9" s="112" t="s">
        <v>209</v>
      </c>
      <c r="L9" s="112" t="s">
        <v>110</v>
      </c>
      <c r="M9" s="112" t="s">
        <v>201</v>
      </c>
      <c r="N9" s="112" t="s">
        <v>202</v>
      </c>
      <c r="O9" s="112" t="s">
        <v>353</v>
      </c>
      <c r="P9" s="133" t="s">
        <v>209</v>
      </c>
      <c r="Q9" s="112" t="s">
        <v>111</v>
      </c>
      <c r="R9" s="46"/>
      <c r="S9" s="45"/>
    </row>
    <row r="10" spans="1:17" s="10" customFormat="1" ht="24" customHeight="1">
      <c r="A10" s="174">
        <v>1</v>
      </c>
      <c r="B10" s="174">
        <v>2</v>
      </c>
      <c r="C10" s="174">
        <v>3</v>
      </c>
      <c r="D10" s="174">
        <v>4</v>
      </c>
      <c r="E10" s="174">
        <v>5</v>
      </c>
      <c r="F10" s="172">
        <v>6</v>
      </c>
      <c r="G10" s="174">
        <v>7</v>
      </c>
      <c r="H10" s="174">
        <v>8</v>
      </c>
      <c r="I10" s="174">
        <v>9</v>
      </c>
      <c r="J10" s="174">
        <v>10</v>
      </c>
      <c r="K10" s="174">
        <v>11</v>
      </c>
      <c r="L10" s="174">
        <v>12</v>
      </c>
      <c r="M10" s="174">
        <v>13</v>
      </c>
      <c r="N10" s="111">
        <v>14</v>
      </c>
      <c r="O10" s="179">
        <v>15</v>
      </c>
      <c r="P10" s="174">
        <v>16</v>
      </c>
      <c r="Q10" s="174">
        <v>17</v>
      </c>
    </row>
    <row r="11" spans="1:17" ht="24" customHeight="1">
      <c r="A11" s="163">
        <v>1</v>
      </c>
      <c r="B11" s="163" t="s">
        <v>488</v>
      </c>
      <c r="C11" s="163">
        <v>41732</v>
      </c>
      <c r="D11" s="163">
        <v>1630</v>
      </c>
      <c r="E11" s="163">
        <v>0</v>
      </c>
      <c r="F11" s="165">
        <v>172</v>
      </c>
      <c r="G11" s="165">
        <f>C11+D11+E11+F11</f>
        <v>43534</v>
      </c>
      <c r="H11" s="163">
        <v>16550</v>
      </c>
      <c r="I11" s="163">
        <v>595</v>
      </c>
      <c r="J11" s="163">
        <v>0</v>
      </c>
      <c r="K11" s="163">
        <v>60</v>
      </c>
      <c r="L11" s="163">
        <f>H11+I11+J11+K11</f>
        <v>17205</v>
      </c>
      <c r="M11" s="163">
        <v>3872700</v>
      </c>
      <c r="N11" s="163">
        <v>139230</v>
      </c>
      <c r="O11" s="163">
        <v>0</v>
      </c>
      <c r="P11" s="163">
        <v>13939</v>
      </c>
      <c r="Q11" s="163">
        <f>M11+N11+O11+P11</f>
        <v>4025869</v>
      </c>
    </row>
    <row r="12" spans="1:17" ht="15">
      <c r="A12" s="171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</row>
    <row r="13" ht="15">
      <c r="A13" s="162" t="s">
        <v>8</v>
      </c>
    </row>
    <row r="14" ht="15">
      <c r="A14" s="108" t="s">
        <v>9</v>
      </c>
    </row>
    <row r="15" spans="1:12" ht="15.75">
      <c r="A15" s="108" t="s">
        <v>10</v>
      </c>
      <c r="I15" s="130"/>
      <c r="J15" s="130"/>
      <c r="K15" s="130"/>
      <c r="L15" s="130"/>
    </row>
    <row r="16" spans="1:12" ht="15.75">
      <c r="A16" s="108" t="s">
        <v>437</v>
      </c>
      <c r="J16" s="130"/>
      <c r="K16" s="130"/>
      <c r="L16" s="130"/>
    </row>
    <row r="17" spans="3:13" ht="15">
      <c r="C17" s="108" t="s">
        <v>439</v>
      </c>
      <c r="E17" s="144"/>
      <c r="F17" s="144"/>
      <c r="G17" s="144"/>
      <c r="H17" s="144"/>
      <c r="I17" s="144"/>
      <c r="J17" s="144"/>
      <c r="K17" s="144"/>
      <c r="L17" s="144"/>
      <c r="M17" s="144"/>
    </row>
    <row r="18" spans="5:13" ht="15">
      <c r="E18" s="144"/>
      <c r="F18" s="144"/>
      <c r="G18" s="144"/>
      <c r="H18" s="144"/>
      <c r="I18" s="144"/>
      <c r="J18" s="144"/>
      <c r="K18" s="144"/>
      <c r="L18" s="144"/>
      <c r="M18" s="144"/>
    </row>
    <row r="19" spans="5:13" ht="15">
      <c r="E19" s="144"/>
      <c r="F19" s="144"/>
      <c r="G19" s="144"/>
      <c r="H19" s="144"/>
      <c r="I19" s="144"/>
      <c r="J19" s="144"/>
      <c r="K19" s="144"/>
      <c r="L19" s="144"/>
      <c r="M19" s="144"/>
    </row>
    <row r="20" spans="5:13" ht="15">
      <c r="E20" s="144"/>
      <c r="F20" s="144"/>
      <c r="G20" s="144"/>
      <c r="H20" s="144"/>
      <c r="I20" s="144"/>
      <c r="J20" s="144"/>
      <c r="K20" s="144"/>
      <c r="L20" s="144"/>
      <c r="M20" s="144"/>
    </row>
    <row r="21" spans="5:13" ht="15">
      <c r="E21" s="144"/>
      <c r="F21" s="144"/>
      <c r="G21" s="144"/>
      <c r="H21" s="144"/>
      <c r="I21" s="144"/>
      <c r="J21" s="144"/>
      <c r="K21" s="144"/>
      <c r="L21" s="144"/>
      <c r="M21" s="144"/>
    </row>
    <row r="22" spans="5:13" ht="15">
      <c r="E22" s="144"/>
      <c r="F22" s="144"/>
      <c r="G22" s="144"/>
      <c r="H22" s="144"/>
      <c r="I22" s="144"/>
      <c r="J22" s="144"/>
      <c r="K22" s="144"/>
      <c r="L22" s="144"/>
      <c r="M22" s="144"/>
    </row>
    <row r="23" spans="5:13" ht="15.75">
      <c r="E23" s="144"/>
      <c r="F23" s="144"/>
      <c r="G23" s="144"/>
      <c r="H23" s="144"/>
      <c r="I23" s="144"/>
      <c r="J23" s="144"/>
      <c r="K23" s="144"/>
      <c r="L23" s="144"/>
      <c r="M23" s="10" t="s">
        <v>611</v>
      </c>
    </row>
    <row r="24" ht="15.75">
      <c r="M24" s="10" t="s">
        <v>486</v>
      </c>
    </row>
    <row r="25" spans="1:12" ht="15">
      <c r="A25" s="566"/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</row>
  </sheetData>
  <sheetProtection/>
  <mergeCells count="12">
    <mergeCell ref="B8:B9"/>
    <mergeCell ref="A7:B7"/>
    <mergeCell ref="A5:M5"/>
    <mergeCell ref="N7:R7"/>
    <mergeCell ref="C8:G8"/>
    <mergeCell ref="H8:L8"/>
    <mergeCell ref="A25:L25"/>
    <mergeCell ref="O1:Q1"/>
    <mergeCell ref="A2:L2"/>
    <mergeCell ref="A3:L3"/>
    <mergeCell ref="M8:Q8"/>
    <mergeCell ref="A8:A9"/>
  </mergeCells>
  <printOptions horizontalCentered="1"/>
  <pageMargins left="0.52" right="0.44" top="0.85" bottom="0" header="0.31496062992125984" footer="0.31496062992125984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24.00390625" style="0" bestFit="1" customWidth="1"/>
  </cols>
  <sheetData>
    <row r="1" spans="1:7" ht="18">
      <c r="A1" s="562" t="s">
        <v>0</v>
      </c>
      <c r="B1" s="562"/>
      <c r="C1" s="562"/>
      <c r="D1" s="562"/>
      <c r="E1" s="562"/>
      <c r="G1" s="418" t="s">
        <v>788</v>
      </c>
    </row>
    <row r="2" spans="1:6" ht="21">
      <c r="A2" s="578" t="s">
        <v>753</v>
      </c>
      <c r="B2" s="578"/>
      <c r="C2" s="578"/>
      <c r="D2" s="578"/>
      <c r="E2" s="578"/>
      <c r="F2" s="578"/>
    </row>
    <row r="3" spans="1:2" ht="15">
      <c r="A3" s="59"/>
      <c r="B3" s="59"/>
    </row>
    <row r="4" spans="1:6" ht="18" customHeight="1">
      <c r="A4" s="564" t="s">
        <v>789</v>
      </c>
      <c r="B4" s="564"/>
      <c r="C4" s="564"/>
      <c r="D4" s="564"/>
      <c r="E4" s="564"/>
      <c r="F4" s="564"/>
    </row>
    <row r="5" spans="1:2" ht="15">
      <c r="A5" s="60" t="s">
        <v>484</v>
      </c>
      <c r="B5" s="60"/>
    </row>
    <row r="6" spans="1:7" ht="15">
      <c r="A6" s="60"/>
      <c r="B6" s="60"/>
      <c r="F6" s="419" t="s">
        <v>778</v>
      </c>
      <c r="G6" s="420"/>
    </row>
    <row r="7" spans="1:7" ht="42" customHeight="1">
      <c r="A7" s="421" t="s">
        <v>2</v>
      </c>
      <c r="B7" s="421" t="s">
        <v>3</v>
      </c>
      <c r="C7" s="422" t="s">
        <v>790</v>
      </c>
      <c r="D7" s="422" t="s">
        <v>791</v>
      </c>
      <c r="E7" s="422" t="s">
        <v>792</v>
      </c>
      <c r="F7" s="422" t="s">
        <v>793</v>
      </c>
      <c r="G7" s="423" t="s">
        <v>794</v>
      </c>
    </row>
    <row r="8" spans="1:7" s="418" customFormat="1" ht="15">
      <c r="A8" s="61" t="s">
        <v>255</v>
      </c>
      <c r="B8" s="61" t="s">
        <v>256</v>
      </c>
      <c r="C8" s="61" t="s">
        <v>257</v>
      </c>
      <c r="D8" s="61" t="s">
        <v>258</v>
      </c>
      <c r="E8" s="61" t="s">
        <v>259</v>
      </c>
      <c r="F8" s="61" t="s">
        <v>260</v>
      </c>
      <c r="G8" s="61" t="s">
        <v>261</v>
      </c>
    </row>
    <row r="9" spans="1:7" ht="12.75">
      <c r="A9" s="6">
        <v>1</v>
      </c>
      <c r="B9" s="14" t="s">
        <v>488</v>
      </c>
      <c r="C9" s="429">
        <v>98754</v>
      </c>
      <c r="D9" s="96" t="s">
        <v>796</v>
      </c>
      <c r="E9" s="429">
        <v>0</v>
      </c>
      <c r="F9" s="429">
        <v>99</v>
      </c>
      <c r="G9" s="13" t="s">
        <v>795</v>
      </c>
    </row>
    <row r="10" spans="1:7" ht="12.75">
      <c r="A10" s="6"/>
      <c r="B10" s="6"/>
      <c r="C10" s="424"/>
      <c r="D10" s="424"/>
      <c r="E10" s="424"/>
      <c r="F10" s="424"/>
      <c r="G10" s="6"/>
    </row>
    <row r="19" spans="1:9" ht="15" customHeight="1">
      <c r="A19" s="425"/>
      <c r="B19" s="425"/>
      <c r="C19" s="425"/>
      <c r="D19" s="425"/>
      <c r="E19" s="430"/>
      <c r="F19" s="10" t="s">
        <v>611</v>
      </c>
      <c r="G19" s="426"/>
      <c r="H19" s="426"/>
      <c r="I19" s="426"/>
    </row>
    <row r="20" spans="1:9" ht="15" customHeight="1">
      <c r="A20" s="425"/>
      <c r="B20" s="425"/>
      <c r="C20" s="425"/>
      <c r="D20" s="425"/>
      <c r="E20" s="430"/>
      <c r="F20" s="10" t="s">
        <v>486</v>
      </c>
      <c r="G20" s="426"/>
      <c r="H20" s="426"/>
      <c r="I20" s="426"/>
    </row>
    <row r="21" spans="1:9" ht="15" customHeight="1">
      <c r="A21" s="425"/>
      <c r="B21" s="425"/>
      <c r="C21" s="425"/>
      <c r="D21" s="425"/>
      <c r="E21" s="430"/>
      <c r="F21" s="430"/>
      <c r="G21" s="426"/>
      <c r="H21" s="426"/>
      <c r="I21" s="426"/>
    </row>
    <row r="22" spans="1:9" ht="12.75">
      <c r="A22" s="425"/>
      <c r="C22" s="425"/>
      <c r="D22" s="425"/>
      <c r="E22" s="425"/>
      <c r="F22" s="427"/>
      <c r="G22" s="428"/>
      <c r="H22" s="425"/>
      <c r="I22" s="425"/>
    </row>
    <row r="23" spans="1:13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</row>
  </sheetData>
  <sheetProtection/>
  <mergeCells count="3">
    <mergeCell ref="A1:E1"/>
    <mergeCell ref="A2:F2"/>
    <mergeCell ref="A4:F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view="pageBreakPreview" zoomScaleSheetLayoutView="100" zoomScalePageLayoutView="0" workbookViewId="0" topLeftCell="A4">
      <selection activeCell="I13" sqref="I13"/>
    </sheetView>
  </sheetViews>
  <sheetFormatPr defaultColWidth="9.140625" defaultRowHeight="12.75"/>
  <cols>
    <col min="1" max="1" width="10.7109375" style="108" customWidth="1"/>
    <col min="2" max="2" width="19.57421875" style="108" bestFit="1" customWidth="1"/>
    <col min="3" max="3" width="14.7109375" style="108" customWidth="1"/>
    <col min="4" max="4" width="10.7109375" style="108" customWidth="1"/>
    <col min="5" max="5" width="24.00390625" style="108" bestFit="1" customWidth="1"/>
    <col min="6" max="6" width="18.421875" style="108" bestFit="1" customWidth="1"/>
    <col min="7" max="7" width="13.57421875" style="108" customWidth="1"/>
    <col min="8" max="8" width="13.421875" style="108" bestFit="1" customWidth="1"/>
    <col min="9" max="9" width="17.7109375" style="108" bestFit="1" customWidth="1"/>
    <col min="10" max="10" width="22.7109375" style="108" bestFit="1" customWidth="1"/>
    <col min="11" max="16384" width="9.140625" style="108" customWidth="1"/>
  </cols>
  <sheetData>
    <row r="1" spans="5:10" ht="15.75">
      <c r="E1" s="501"/>
      <c r="F1" s="501"/>
      <c r="G1" s="501"/>
      <c r="H1" s="501"/>
      <c r="I1" s="501"/>
      <c r="J1" s="176" t="s">
        <v>57</v>
      </c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</row>
    <row r="4" ht="14.25" customHeight="1"/>
    <row r="5" spans="1:10" ht="31.5" customHeight="1">
      <c r="A5" s="576" t="s">
        <v>797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3.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ht="0.75" customHeight="1"/>
    <row r="8" spans="1:12" ht="15.75">
      <c r="A8" s="504" t="s">
        <v>484</v>
      </c>
      <c r="B8" s="504"/>
      <c r="C8" s="107"/>
      <c r="H8" s="565" t="s">
        <v>783</v>
      </c>
      <c r="I8" s="565"/>
      <c r="J8" s="565"/>
      <c r="K8" s="159"/>
      <c r="L8" s="159"/>
    </row>
    <row r="9" spans="1:18" ht="15.75">
      <c r="A9" s="471" t="s">
        <v>2</v>
      </c>
      <c r="B9" s="471" t="s">
        <v>3</v>
      </c>
      <c r="C9" s="485" t="s">
        <v>798</v>
      </c>
      <c r="D9" s="516"/>
      <c r="E9" s="516"/>
      <c r="F9" s="486"/>
      <c r="G9" s="485" t="s">
        <v>96</v>
      </c>
      <c r="H9" s="516"/>
      <c r="I9" s="516"/>
      <c r="J9" s="486"/>
      <c r="Q9" s="121"/>
      <c r="R9" s="144"/>
    </row>
    <row r="10" spans="1:10" ht="53.25" customHeight="1">
      <c r="A10" s="471"/>
      <c r="B10" s="471"/>
      <c r="C10" s="112" t="s">
        <v>172</v>
      </c>
      <c r="D10" s="112" t="s">
        <v>13</v>
      </c>
      <c r="E10" s="133" t="s">
        <v>799</v>
      </c>
      <c r="F10" s="133" t="s">
        <v>189</v>
      </c>
      <c r="G10" s="112" t="s">
        <v>172</v>
      </c>
      <c r="H10" s="182" t="s">
        <v>14</v>
      </c>
      <c r="I10" s="183" t="s">
        <v>104</v>
      </c>
      <c r="J10" s="112" t="s">
        <v>190</v>
      </c>
    </row>
    <row r="11" spans="1:10" ht="25.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33">
        <v>6</v>
      </c>
      <c r="G11" s="112">
        <v>7</v>
      </c>
      <c r="H11" s="134">
        <v>8</v>
      </c>
      <c r="I11" s="112">
        <v>9</v>
      </c>
      <c r="J11" s="112">
        <v>10</v>
      </c>
    </row>
    <row r="12" spans="1:10" ht="25.5" customHeight="1">
      <c r="A12" s="118">
        <v>1</v>
      </c>
      <c r="B12" s="121" t="s">
        <v>488</v>
      </c>
      <c r="C12" s="163">
        <v>9</v>
      </c>
      <c r="D12" s="163">
        <v>28585</v>
      </c>
      <c r="E12" s="163">
        <v>230</v>
      </c>
      <c r="F12" s="184">
        <f>D12*E12</f>
        <v>6574550</v>
      </c>
      <c r="G12" s="163">
        <v>9</v>
      </c>
      <c r="H12" s="168">
        <v>6568525</v>
      </c>
      <c r="I12" s="168">
        <v>234</v>
      </c>
      <c r="J12" s="186">
        <f>H12/I12</f>
        <v>28070.619658119656</v>
      </c>
    </row>
    <row r="13" spans="1:10" ht="25.5" customHeight="1">
      <c r="A13" s="110" t="s">
        <v>15</v>
      </c>
      <c r="B13" s="46"/>
      <c r="C13" s="111">
        <f>C12</f>
        <v>9</v>
      </c>
      <c r="D13" s="111">
        <f aca="true" t="shared" si="0" ref="D13:J13">D12</f>
        <v>28585</v>
      </c>
      <c r="E13" s="111">
        <f t="shared" si="0"/>
        <v>230</v>
      </c>
      <c r="F13" s="111">
        <f t="shared" si="0"/>
        <v>6574550</v>
      </c>
      <c r="G13" s="111">
        <f t="shared" si="0"/>
        <v>9</v>
      </c>
      <c r="H13" s="111">
        <f t="shared" si="0"/>
        <v>6568525</v>
      </c>
      <c r="I13" s="111">
        <f t="shared" si="0"/>
        <v>234</v>
      </c>
      <c r="J13" s="187">
        <f t="shared" si="0"/>
        <v>28070.619658119656</v>
      </c>
    </row>
    <row r="14" spans="1:10" ht="15.75">
      <c r="A14" s="130"/>
      <c r="B14" s="45"/>
      <c r="C14" s="45"/>
      <c r="D14" s="144"/>
      <c r="E14" s="144"/>
      <c r="F14" s="144"/>
      <c r="G14" s="144"/>
      <c r="H14" s="144"/>
      <c r="I14" s="144"/>
      <c r="J14" s="144"/>
    </row>
    <row r="15" spans="1:10" ht="15.75">
      <c r="A15" s="130"/>
      <c r="B15" s="45"/>
      <c r="C15" s="45"/>
      <c r="D15" s="144"/>
      <c r="E15" s="144"/>
      <c r="F15" s="144"/>
      <c r="G15" s="144"/>
      <c r="H15" s="144"/>
      <c r="I15" s="144"/>
      <c r="J15" s="144"/>
    </row>
    <row r="16" spans="1:10" ht="15.75">
      <c r="A16" s="130"/>
      <c r="B16" s="45"/>
      <c r="C16" s="45"/>
      <c r="D16" s="144"/>
      <c r="E16" s="144"/>
      <c r="F16" s="144"/>
      <c r="G16" s="144"/>
      <c r="H16" s="144"/>
      <c r="I16" s="144"/>
      <c r="J16" s="144"/>
    </row>
    <row r="17" spans="1:10" ht="15.75">
      <c r="A17" s="130"/>
      <c r="B17" s="45"/>
      <c r="C17" s="45"/>
      <c r="D17" s="144"/>
      <c r="E17" s="144"/>
      <c r="F17" s="144"/>
      <c r="G17" s="144"/>
      <c r="H17" s="144"/>
      <c r="I17" s="144"/>
      <c r="J17" s="144"/>
    </row>
    <row r="18" spans="1:10" ht="15.75">
      <c r="A18" s="130"/>
      <c r="B18" s="45"/>
      <c r="C18" s="45"/>
      <c r="D18" s="144"/>
      <c r="E18" s="144"/>
      <c r="F18" s="144"/>
      <c r="G18" s="144"/>
      <c r="H18" s="144"/>
      <c r="I18" s="144"/>
      <c r="J18" s="144"/>
    </row>
    <row r="19" spans="1:10" ht="15.75">
      <c r="A19" s="130"/>
      <c r="B19" s="45"/>
      <c r="C19" s="45"/>
      <c r="D19" s="144"/>
      <c r="E19" s="144"/>
      <c r="F19" s="144"/>
      <c r="G19" s="144"/>
      <c r="H19" s="144"/>
      <c r="I19" s="144"/>
      <c r="J19" s="144"/>
    </row>
    <row r="20" spans="1:10" ht="15.75">
      <c r="A20" s="130"/>
      <c r="B20" s="45"/>
      <c r="C20" s="45"/>
      <c r="D20" s="144"/>
      <c r="E20" s="144"/>
      <c r="F20" s="144"/>
      <c r="G20" s="144"/>
      <c r="H20" s="144"/>
      <c r="I20" s="144"/>
      <c r="J20" s="144"/>
    </row>
    <row r="21" spans="1:10" ht="15.75">
      <c r="A21" s="130"/>
      <c r="B21" s="45"/>
      <c r="C21" s="45"/>
      <c r="D21" s="144"/>
      <c r="E21" s="144"/>
      <c r="F21" s="144"/>
      <c r="G21" s="144"/>
      <c r="H21" s="10" t="s">
        <v>611</v>
      </c>
      <c r="I21" s="144"/>
      <c r="J21" s="144"/>
    </row>
    <row r="22" spans="1:10" ht="15.75">
      <c r="A22" s="130"/>
      <c r="B22" s="45"/>
      <c r="C22" s="45"/>
      <c r="D22" s="144"/>
      <c r="E22" s="144"/>
      <c r="F22" s="144"/>
      <c r="G22" s="144"/>
      <c r="H22" s="10" t="s">
        <v>486</v>
      </c>
      <c r="I22" s="144"/>
      <c r="J22" s="144"/>
    </row>
    <row r="26" spans="1:10" ht="15">
      <c r="A26" s="579"/>
      <c r="B26" s="579"/>
      <c r="C26" s="579"/>
      <c r="D26" s="579"/>
      <c r="E26" s="579"/>
      <c r="F26" s="579"/>
      <c r="G26" s="579"/>
      <c r="H26" s="579"/>
      <c r="I26" s="579"/>
      <c r="J26" s="579"/>
    </row>
    <row r="28" spans="1:10" ht="15">
      <c r="A28" s="579"/>
      <c r="B28" s="579"/>
      <c r="C28" s="579"/>
      <c r="D28" s="579"/>
      <c r="E28" s="579"/>
      <c r="F28" s="579"/>
      <c r="G28" s="579"/>
      <c r="H28" s="579"/>
      <c r="I28" s="579"/>
      <c r="J28" s="579"/>
    </row>
  </sheetData>
  <sheetProtection/>
  <mergeCells count="12">
    <mergeCell ref="B9:B10"/>
    <mergeCell ref="A8:B8"/>
    <mergeCell ref="A28:J28"/>
    <mergeCell ref="A26:J26"/>
    <mergeCell ref="E1:I1"/>
    <mergeCell ref="A2:J2"/>
    <mergeCell ref="A3:J3"/>
    <mergeCell ref="G9:J9"/>
    <mergeCell ref="C9:F9"/>
    <mergeCell ref="H8:J8"/>
    <mergeCell ref="A5:J5"/>
    <mergeCell ref="A9:A10"/>
  </mergeCells>
  <printOptions horizontalCentered="1"/>
  <pageMargins left="0.52" right="0.5" top="0.93" bottom="0" header="0.31496062992125984" footer="0.31496062992125984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" width="11.421875" style="108" customWidth="1"/>
    <col min="2" max="2" width="19.57421875" style="108" bestFit="1" customWidth="1"/>
    <col min="3" max="3" width="10.7109375" style="108" bestFit="1" customWidth="1"/>
    <col min="4" max="4" width="11.140625" style="108" customWidth="1"/>
    <col min="5" max="5" width="21.57421875" style="108" customWidth="1"/>
    <col min="6" max="6" width="18.421875" style="108" bestFit="1" customWidth="1"/>
    <col min="7" max="7" width="12.140625" style="108" bestFit="1" customWidth="1"/>
    <col min="8" max="8" width="13.421875" style="108" bestFit="1" customWidth="1"/>
    <col min="9" max="9" width="17.7109375" style="108" bestFit="1" customWidth="1"/>
    <col min="10" max="10" width="22.7109375" style="108" bestFit="1" customWidth="1"/>
    <col min="11" max="16384" width="9.140625" style="108" customWidth="1"/>
  </cols>
  <sheetData>
    <row r="1" spans="5:10" ht="15.75">
      <c r="E1" s="501"/>
      <c r="F1" s="501"/>
      <c r="G1" s="501"/>
      <c r="H1" s="501"/>
      <c r="I1" s="501"/>
      <c r="J1" s="176" t="s">
        <v>357</v>
      </c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</row>
    <row r="5" spans="1:10" ht="15.75">
      <c r="A5" s="576" t="s">
        <v>800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5.75">
      <c r="A6" s="25"/>
      <c r="B6" s="25"/>
      <c r="C6" s="25"/>
      <c r="D6" s="25"/>
      <c r="E6" s="25"/>
      <c r="F6" s="25"/>
      <c r="G6" s="25"/>
      <c r="H6" s="25"/>
      <c r="I6" s="25"/>
      <c r="J6" s="25"/>
    </row>
    <row r="8" spans="1:10" ht="15.75">
      <c r="A8" s="504" t="s">
        <v>484</v>
      </c>
      <c r="B8" s="504"/>
      <c r="C8" s="107"/>
      <c r="H8" s="565" t="s">
        <v>783</v>
      </c>
      <c r="I8" s="565"/>
      <c r="J8" s="565"/>
    </row>
    <row r="9" spans="1:16" ht="15.75">
      <c r="A9" s="471" t="s">
        <v>2</v>
      </c>
      <c r="B9" s="471" t="s">
        <v>3</v>
      </c>
      <c r="C9" s="485" t="s">
        <v>798</v>
      </c>
      <c r="D9" s="516"/>
      <c r="E9" s="516"/>
      <c r="F9" s="486"/>
      <c r="G9" s="485" t="s">
        <v>96</v>
      </c>
      <c r="H9" s="516"/>
      <c r="I9" s="516"/>
      <c r="J9" s="486"/>
      <c r="O9" s="121"/>
      <c r="P9" s="144"/>
    </row>
    <row r="10" spans="1:10" ht="47.25">
      <c r="A10" s="471"/>
      <c r="B10" s="471"/>
      <c r="C10" s="112" t="s">
        <v>172</v>
      </c>
      <c r="D10" s="112" t="s">
        <v>13</v>
      </c>
      <c r="E10" s="133" t="s">
        <v>799</v>
      </c>
      <c r="F10" s="133" t="s">
        <v>189</v>
      </c>
      <c r="G10" s="112" t="s">
        <v>172</v>
      </c>
      <c r="H10" s="182" t="s">
        <v>14</v>
      </c>
      <c r="I10" s="183" t="s">
        <v>104</v>
      </c>
      <c r="J10" s="112" t="s">
        <v>190</v>
      </c>
    </row>
    <row r="11" spans="1:10" ht="22.5" customHeight="1">
      <c r="A11" s="174">
        <v>1</v>
      </c>
      <c r="B11" s="174">
        <v>2</v>
      </c>
      <c r="C11" s="174">
        <v>3</v>
      </c>
      <c r="D11" s="174">
        <v>4</v>
      </c>
      <c r="E11" s="174">
        <v>5</v>
      </c>
      <c r="F11" s="172">
        <v>6</v>
      </c>
      <c r="G11" s="174">
        <v>7</v>
      </c>
      <c r="H11" s="173">
        <v>8</v>
      </c>
      <c r="I11" s="174">
        <v>9</v>
      </c>
      <c r="J11" s="174">
        <v>10</v>
      </c>
    </row>
    <row r="12" spans="1:10" ht="25.5" customHeight="1">
      <c r="A12" s="163">
        <v>1</v>
      </c>
      <c r="B12" s="163" t="s">
        <v>488</v>
      </c>
      <c r="C12" s="163">
        <v>111</v>
      </c>
      <c r="D12" s="163">
        <v>17520</v>
      </c>
      <c r="E12" s="163">
        <v>230</v>
      </c>
      <c r="F12" s="184">
        <f>D12*E12</f>
        <v>4029600</v>
      </c>
      <c r="G12" s="163">
        <v>114</v>
      </c>
      <c r="H12" s="168">
        <v>4025869</v>
      </c>
      <c r="I12" s="168">
        <v>234</v>
      </c>
      <c r="J12" s="186">
        <f>H12/I12</f>
        <v>17204.568376068375</v>
      </c>
    </row>
    <row r="13" spans="1:10" ht="25.5" customHeight="1">
      <c r="A13" s="111" t="s">
        <v>15</v>
      </c>
      <c r="B13" s="111"/>
      <c r="C13" s="111">
        <f>C12</f>
        <v>111</v>
      </c>
      <c r="D13" s="111">
        <f aca="true" t="shared" si="0" ref="D13:J13">D12</f>
        <v>17520</v>
      </c>
      <c r="E13" s="111">
        <f t="shared" si="0"/>
        <v>230</v>
      </c>
      <c r="F13" s="111">
        <f t="shared" si="0"/>
        <v>4029600</v>
      </c>
      <c r="G13" s="111">
        <f t="shared" si="0"/>
        <v>114</v>
      </c>
      <c r="H13" s="111">
        <f t="shared" si="0"/>
        <v>4025869</v>
      </c>
      <c r="I13" s="111">
        <f t="shared" si="0"/>
        <v>234</v>
      </c>
      <c r="J13" s="187">
        <f t="shared" si="0"/>
        <v>17204.568376068375</v>
      </c>
    </row>
    <row r="14" spans="1:10" ht="15.75" customHeight="1">
      <c r="A14" s="130"/>
      <c r="B14" s="45"/>
      <c r="C14" s="45"/>
      <c r="D14" s="144"/>
      <c r="E14" s="144"/>
      <c r="F14" s="144"/>
      <c r="G14" s="580"/>
      <c r="H14" s="580"/>
      <c r="I14" s="580"/>
      <c r="J14" s="144"/>
    </row>
    <row r="15" spans="1:10" ht="15.75">
      <c r="A15" s="130"/>
      <c r="B15" s="45"/>
      <c r="C15" s="45"/>
      <c r="D15" s="144"/>
      <c r="E15" s="144"/>
      <c r="F15" s="144"/>
      <c r="G15" s="581"/>
      <c r="H15" s="581"/>
      <c r="I15" s="581"/>
      <c r="J15" s="144"/>
    </row>
    <row r="16" spans="1:10" ht="15.75">
      <c r="A16" s="130"/>
      <c r="B16" s="45"/>
      <c r="C16" s="45"/>
      <c r="D16" s="144"/>
      <c r="E16" s="144"/>
      <c r="F16" s="144"/>
      <c r="G16" s="144"/>
      <c r="H16" s="144"/>
      <c r="I16" s="144"/>
      <c r="J16" s="144"/>
    </row>
    <row r="17" spans="1:10" ht="15.75">
      <c r="A17" s="130"/>
      <c r="B17" s="45"/>
      <c r="C17" s="45"/>
      <c r="D17" s="144"/>
      <c r="E17" s="144"/>
      <c r="F17" s="144"/>
      <c r="G17" s="144"/>
      <c r="H17" s="144"/>
      <c r="I17" s="144"/>
      <c r="J17" s="144"/>
    </row>
    <row r="18" spans="1:10" ht="15.75">
      <c r="A18" s="130"/>
      <c r="B18" s="45"/>
      <c r="C18" s="45"/>
      <c r="D18" s="144"/>
      <c r="E18" s="144"/>
      <c r="F18" s="144"/>
      <c r="G18" s="144"/>
      <c r="H18" s="144"/>
      <c r="I18" s="144"/>
      <c r="J18" s="144"/>
    </row>
    <row r="19" spans="1:10" ht="15.75">
      <c r="A19" s="130"/>
      <c r="B19" s="45"/>
      <c r="C19" s="45"/>
      <c r="D19" s="144"/>
      <c r="E19" s="144"/>
      <c r="F19" s="144"/>
      <c r="G19" s="144"/>
      <c r="H19" s="144"/>
      <c r="I19" s="144"/>
      <c r="J19" s="144"/>
    </row>
    <row r="20" spans="1:10" ht="15.75">
      <c r="A20" s="130"/>
      <c r="B20" s="45"/>
      <c r="C20" s="45"/>
      <c r="D20" s="144"/>
      <c r="E20" s="144"/>
      <c r="F20" s="144"/>
      <c r="G20" s="144"/>
      <c r="H20" s="10" t="s">
        <v>611</v>
      </c>
      <c r="I20" s="144"/>
      <c r="J20" s="144"/>
    </row>
    <row r="21" spans="1:10" ht="15.75">
      <c r="A21" s="130"/>
      <c r="B21" s="45"/>
      <c r="C21" s="45"/>
      <c r="D21" s="144"/>
      <c r="E21" s="144"/>
      <c r="F21" s="144"/>
      <c r="G21" s="144"/>
      <c r="H21" s="10" t="s">
        <v>486</v>
      </c>
      <c r="I21" s="144"/>
      <c r="J21" s="144"/>
    </row>
    <row r="25" spans="1:10" ht="15">
      <c r="A25" s="579"/>
      <c r="B25" s="579"/>
      <c r="C25" s="579"/>
      <c r="D25" s="579"/>
      <c r="E25" s="579"/>
      <c r="F25" s="579"/>
      <c r="G25" s="579"/>
      <c r="H25" s="579"/>
      <c r="I25" s="579"/>
      <c r="J25" s="579"/>
    </row>
    <row r="27" spans="1:10" ht="15">
      <c r="A27" s="579"/>
      <c r="B27" s="579"/>
      <c r="C27" s="579"/>
      <c r="D27" s="579"/>
      <c r="E27" s="579"/>
      <c r="F27" s="579"/>
      <c r="G27" s="579"/>
      <c r="H27" s="579"/>
      <c r="I27" s="579"/>
      <c r="J27" s="579"/>
    </row>
  </sheetData>
  <sheetProtection/>
  <mergeCells count="13">
    <mergeCell ref="E1:I1"/>
    <mergeCell ref="A2:J2"/>
    <mergeCell ref="A3:J3"/>
    <mergeCell ref="A5:J5"/>
    <mergeCell ref="A8:B8"/>
    <mergeCell ref="H8:J8"/>
    <mergeCell ref="A25:J25"/>
    <mergeCell ref="A27:J27"/>
    <mergeCell ref="A9:A10"/>
    <mergeCell ref="B9:B10"/>
    <mergeCell ref="C9:F9"/>
    <mergeCell ref="G9:J9"/>
    <mergeCell ref="G14:I15"/>
  </mergeCells>
  <printOptions horizontalCentered="1"/>
  <pageMargins left="0.47" right="0.56" top="0.88" bottom="0" header="0.31496062992125984" footer="0.31496062992125984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110" zoomScaleSheetLayoutView="110" zoomScalePageLayoutView="0" workbookViewId="0" topLeftCell="A1">
      <selection activeCell="C12" sqref="C12:J12"/>
    </sheetView>
  </sheetViews>
  <sheetFormatPr defaultColWidth="9.140625" defaultRowHeight="12.75"/>
  <cols>
    <col min="1" max="1" width="7.421875" style="12" customWidth="1"/>
    <col min="2" max="2" width="17.140625" style="12" customWidth="1"/>
    <col min="3" max="3" width="11.00390625" style="12" customWidth="1"/>
    <col min="4" max="4" width="10.00390625" style="12" customWidth="1"/>
    <col min="5" max="5" width="13.140625" style="12" customWidth="1"/>
    <col min="6" max="6" width="14.28125" style="12" customWidth="1"/>
    <col min="7" max="7" width="13.28125" style="12" customWidth="1"/>
    <col min="8" max="8" width="14.7109375" style="12" customWidth="1"/>
    <col min="9" max="9" width="16.7109375" style="12" customWidth="1"/>
    <col min="10" max="10" width="19.28125" style="12" customWidth="1"/>
    <col min="11" max="16384" width="9.140625" style="12" customWidth="1"/>
  </cols>
  <sheetData>
    <row r="1" spans="5:10" ht="12.75">
      <c r="E1" s="582"/>
      <c r="F1" s="582"/>
      <c r="G1" s="582"/>
      <c r="H1" s="582"/>
      <c r="I1" s="582"/>
      <c r="J1" s="49" t="s">
        <v>359</v>
      </c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0.25">
      <c r="A3" s="583" t="s">
        <v>753</v>
      </c>
      <c r="B3" s="583"/>
      <c r="C3" s="583"/>
      <c r="D3" s="583"/>
      <c r="E3" s="583"/>
      <c r="F3" s="583"/>
      <c r="G3" s="583"/>
      <c r="H3" s="583"/>
      <c r="I3" s="583"/>
      <c r="J3" s="583"/>
    </row>
    <row r="4" ht="14.25" customHeight="1"/>
    <row r="5" spans="1:10" ht="31.5" customHeight="1">
      <c r="A5" s="576" t="s">
        <v>801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84" t="s">
        <v>484</v>
      </c>
      <c r="B8" s="584"/>
      <c r="C8" s="22"/>
      <c r="H8" s="585" t="s">
        <v>783</v>
      </c>
      <c r="I8" s="585"/>
      <c r="J8" s="585"/>
    </row>
    <row r="9" spans="1:16" ht="12.75">
      <c r="A9" s="587" t="s">
        <v>2</v>
      </c>
      <c r="B9" s="587" t="s">
        <v>3</v>
      </c>
      <c r="C9" s="588" t="s">
        <v>798</v>
      </c>
      <c r="D9" s="589"/>
      <c r="E9" s="589"/>
      <c r="F9" s="590"/>
      <c r="G9" s="588" t="s">
        <v>96</v>
      </c>
      <c r="H9" s="589"/>
      <c r="I9" s="589"/>
      <c r="J9" s="590"/>
      <c r="O9" s="14"/>
      <c r="P9" s="15"/>
    </row>
    <row r="10" spans="1:10" ht="53.25" customHeight="1">
      <c r="A10" s="587"/>
      <c r="B10" s="587"/>
      <c r="C10" s="3" t="s">
        <v>172</v>
      </c>
      <c r="D10" s="3" t="s">
        <v>13</v>
      </c>
      <c r="E10" s="86" t="s">
        <v>802</v>
      </c>
      <c r="F10" s="4" t="s">
        <v>189</v>
      </c>
      <c r="G10" s="3" t="s">
        <v>172</v>
      </c>
      <c r="H10" s="16" t="s">
        <v>14</v>
      </c>
      <c r="I10" s="42" t="s">
        <v>104</v>
      </c>
      <c r="J10" s="3" t="s">
        <v>190</v>
      </c>
    </row>
    <row r="11" spans="1:10" ht="30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3">
        <v>7</v>
      </c>
      <c r="H11" s="40">
        <v>8</v>
      </c>
      <c r="I11" s="3">
        <v>9</v>
      </c>
      <c r="J11" s="3">
        <v>10</v>
      </c>
    </row>
    <row r="12" spans="1:10" ht="30.75" customHeight="1">
      <c r="A12" s="13">
        <v>1</v>
      </c>
      <c r="B12" s="14"/>
      <c r="C12" s="591" t="s">
        <v>648</v>
      </c>
      <c r="D12" s="592"/>
      <c r="E12" s="592"/>
      <c r="F12" s="592"/>
      <c r="G12" s="592"/>
      <c r="H12" s="592"/>
      <c r="I12" s="592"/>
      <c r="J12" s="593"/>
    </row>
    <row r="13" spans="1:10" ht="30.75" customHeight="1">
      <c r="A13" s="2" t="s">
        <v>15</v>
      </c>
      <c r="B13" s="20"/>
      <c r="C13" s="20"/>
      <c r="D13" s="14"/>
      <c r="E13" s="14"/>
      <c r="F13" s="18"/>
      <c r="G13" s="14"/>
      <c r="H13" s="19"/>
      <c r="I13" s="19"/>
      <c r="J13" s="19"/>
    </row>
    <row r="14" spans="1:10" ht="12.75">
      <c r="A14" s="8"/>
      <c r="B14" s="21"/>
      <c r="C14" s="21"/>
      <c r="D14" s="15"/>
      <c r="E14" s="15"/>
      <c r="F14" s="15"/>
      <c r="G14" s="15"/>
      <c r="H14" s="15"/>
      <c r="I14" s="15"/>
      <c r="J14" s="15"/>
    </row>
    <row r="15" spans="1:10" ht="12.75">
      <c r="A15" s="8"/>
      <c r="B15" s="21"/>
      <c r="C15" s="21"/>
      <c r="D15" s="15"/>
      <c r="E15" s="15"/>
      <c r="F15" s="15"/>
      <c r="G15" s="15"/>
      <c r="H15" s="15"/>
      <c r="I15" s="15"/>
      <c r="J15" s="15"/>
    </row>
    <row r="16" spans="1:10" ht="12.75">
      <c r="A16" s="8"/>
      <c r="B16" s="21"/>
      <c r="C16" s="21"/>
      <c r="D16" s="15"/>
      <c r="E16" s="15"/>
      <c r="F16" s="15"/>
      <c r="G16" s="15"/>
      <c r="H16" s="15"/>
      <c r="I16" s="15"/>
      <c r="J16" s="15"/>
    </row>
    <row r="17" spans="1:10" ht="12.75">
      <c r="A17" s="8"/>
      <c r="B17" s="21"/>
      <c r="C17" s="21"/>
      <c r="D17" s="15"/>
      <c r="E17" s="15"/>
      <c r="F17" s="15"/>
      <c r="G17" s="15"/>
      <c r="H17" s="15"/>
      <c r="I17" s="15"/>
      <c r="J17" s="15"/>
    </row>
    <row r="18" spans="1:10" ht="12.75">
      <c r="A18" s="8"/>
      <c r="B18" s="21"/>
      <c r="C18" s="21"/>
      <c r="D18" s="15"/>
      <c r="E18" s="15"/>
      <c r="F18" s="15"/>
      <c r="G18" s="15"/>
      <c r="H18" s="15"/>
      <c r="I18" s="15"/>
      <c r="J18" s="15"/>
    </row>
    <row r="19" spans="1:10" ht="12.75">
      <c r="A19" s="8"/>
      <c r="B19" s="21"/>
      <c r="C19" s="21"/>
      <c r="D19" s="15"/>
      <c r="E19" s="15"/>
      <c r="F19" s="15"/>
      <c r="G19" s="15"/>
      <c r="H19" s="15"/>
      <c r="I19" s="15"/>
      <c r="J19" s="15"/>
    </row>
    <row r="20" spans="1:10" ht="12.75">
      <c r="A20" s="8"/>
      <c r="B20" s="21"/>
      <c r="C20" s="21"/>
      <c r="D20" s="15"/>
      <c r="E20" s="15"/>
      <c r="F20" s="15"/>
      <c r="G20" s="15"/>
      <c r="H20" s="15"/>
      <c r="I20" s="15"/>
      <c r="J20" s="15"/>
    </row>
    <row r="21" spans="1:10" ht="15.75">
      <c r="A21" s="8"/>
      <c r="B21" s="21"/>
      <c r="C21" s="21"/>
      <c r="D21" s="15"/>
      <c r="E21" s="15"/>
      <c r="F21" s="15"/>
      <c r="G21" s="15"/>
      <c r="H21" s="15"/>
      <c r="I21" s="10" t="s">
        <v>611</v>
      </c>
      <c r="J21" s="15"/>
    </row>
    <row r="22" spans="1:10" ht="15.75">
      <c r="A22" s="8"/>
      <c r="B22" s="21"/>
      <c r="C22" s="21"/>
      <c r="D22" s="15"/>
      <c r="E22" s="15"/>
      <c r="F22" s="15"/>
      <c r="G22" s="15"/>
      <c r="H22" s="15"/>
      <c r="I22" s="10" t="s">
        <v>486</v>
      </c>
      <c r="J22" s="15"/>
    </row>
    <row r="26" spans="1:10" ht="12.75">
      <c r="A26" s="586"/>
      <c r="B26" s="586"/>
      <c r="C26" s="586"/>
      <c r="D26" s="586"/>
      <c r="E26" s="586"/>
      <c r="F26" s="586"/>
      <c r="G26" s="586"/>
      <c r="H26" s="586"/>
      <c r="I26" s="586"/>
      <c r="J26" s="586"/>
    </row>
    <row r="28" spans="1:10" ht="12.75">
      <c r="A28" s="586"/>
      <c r="B28" s="586"/>
      <c r="C28" s="586"/>
      <c r="D28" s="586"/>
      <c r="E28" s="586"/>
      <c r="F28" s="586"/>
      <c r="G28" s="586"/>
      <c r="H28" s="586"/>
      <c r="I28" s="586"/>
      <c r="J28" s="586"/>
    </row>
  </sheetData>
  <sheetProtection/>
  <mergeCells count="13">
    <mergeCell ref="A26:J26"/>
    <mergeCell ref="A28:J28"/>
    <mergeCell ref="A9:A10"/>
    <mergeCell ref="B9:B10"/>
    <mergeCell ref="C9:F9"/>
    <mergeCell ref="G9:J9"/>
    <mergeCell ref="C12:J12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85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view="pageBreakPreview" zoomScale="110" zoomScaleSheetLayoutView="110" zoomScalePageLayoutView="0" workbookViewId="0" topLeftCell="A1">
      <selection activeCell="A13" sqref="A13"/>
    </sheetView>
  </sheetViews>
  <sheetFormatPr defaultColWidth="9.140625" defaultRowHeight="12.75"/>
  <cols>
    <col min="1" max="1" width="7.421875" style="12" customWidth="1"/>
    <col min="2" max="2" width="17.140625" style="12" customWidth="1"/>
    <col min="3" max="3" width="11.00390625" style="12" customWidth="1"/>
    <col min="4" max="4" width="10.00390625" style="12" customWidth="1"/>
    <col min="5" max="5" width="13.140625" style="12" customWidth="1"/>
    <col min="6" max="6" width="14.28125" style="12" customWidth="1"/>
    <col min="7" max="7" width="13.28125" style="12" customWidth="1"/>
    <col min="8" max="8" width="14.7109375" style="12" customWidth="1"/>
    <col min="9" max="9" width="16.7109375" style="12" customWidth="1"/>
    <col min="10" max="10" width="19.28125" style="12" customWidth="1"/>
    <col min="11" max="16384" width="9.140625" style="12" customWidth="1"/>
  </cols>
  <sheetData>
    <row r="1" spans="5:10" ht="12.75">
      <c r="E1" s="582"/>
      <c r="F1" s="582"/>
      <c r="G1" s="582"/>
      <c r="H1" s="582"/>
      <c r="I1" s="582"/>
      <c r="J1" s="49" t="s">
        <v>358</v>
      </c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0.25">
      <c r="A3" s="583" t="s">
        <v>753</v>
      </c>
      <c r="B3" s="583"/>
      <c r="C3" s="583"/>
      <c r="D3" s="583"/>
      <c r="E3" s="583"/>
      <c r="F3" s="583"/>
      <c r="G3" s="583"/>
      <c r="H3" s="583"/>
      <c r="I3" s="583"/>
      <c r="J3" s="583"/>
    </row>
    <row r="4" ht="14.25" customHeight="1"/>
    <row r="5" spans="1:10" ht="31.5" customHeight="1">
      <c r="A5" s="576" t="s">
        <v>803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84" t="s">
        <v>484</v>
      </c>
      <c r="B8" s="584"/>
      <c r="C8" s="22"/>
      <c r="H8" s="585" t="s">
        <v>783</v>
      </c>
      <c r="I8" s="585"/>
      <c r="J8" s="585"/>
    </row>
    <row r="9" spans="1:16" ht="12.75">
      <c r="A9" s="587" t="s">
        <v>2</v>
      </c>
      <c r="B9" s="587" t="s">
        <v>3</v>
      </c>
      <c r="C9" s="588" t="s">
        <v>798</v>
      </c>
      <c r="D9" s="589"/>
      <c r="E9" s="589"/>
      <c r="F9" s="590"/>
      <c r="G9" s="588" t="s">
        <v>96</v>
      </c>
      <c r="H9" s="589"/>
      <c r="I9" s="589"/>
      <c r="J9" s="590"/>
      <c r="O9" s="14"/>
      <c r="P9" s="15"/>
    </row>
    <row r="10" spans="1:10" ht="53.25" customHeight="1">
      <c r="A10" s="587"/>
      <c r="B10" s="587"/>
      <c r="C10" s="3" t="s">
        <v>172</v>
      </c>
      <c r="D10" s="3" t="s">
        <v>13</v>
      </c>
      <c r="E10" s="4" t="s">
        <v>360</v>
      </c>
      <c r="F10" s="4" t="s">
        <v>189</v>
      </c>
      <c r="G10" s="3" t="s">
        <v>172</v>
      </c>
      <c r="H10" s="16" t="s">
        <v>14</v>
      </c>
      <c r="I10" s="42" t="s">
        <v>104</v>
      </c>
      <c r="J10" s="3" t="s">
        <v>190</v>
      </c>
    </row>
    <row r="11" spans="1:10" ht="21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3">
        <v>7</v>
      </c>
      <c r="H11" s="40">
        <v>8</v>
      </c>
      <c r="I11" s="3">
        <v>9</v>
      </c>
      <c r="J11" s="3">
        <v>10</v>
      </c>
    </row>
    <row r="12" spans="1:10" ht="21.75" customHeight="1">
      <c r="A12" s="13">
        <v>1</v>
      </c>
      <c r="B12" s="14"/>
      <c r="C12" s="594" t="s">
        <v>493</v>
      </c>
      <c r="D12" s="595"/>
      <c r="E12" s="595"/>
      <c r="F12" s="595"/>
      <c r="G12" s="595"/>
      <c r="H12" s="595"/>
      <c r="I12" s="595"/>
      <c r="J12" s="596"/>
    </row>
    <row r="13" spans="1:10" ht="21.75" customHeight="1">
      <c r="A13" s="2" t="s">
        <v>15</v>
      </c>
      <c r="B13" s="20"/>
      <c r="C13" s="20"/>
      <c r="D13" s="14"/>
      <c r="E13" s="14"/>
      <c r="F13" s="18"/>
      <c r="G13" s="14"/>
      <c r="H13" s="19"/>
      <c r="I13" s="19"/>
      <c r="J13" s="19"/>
    </row>
    <row r="14" spans="1:10" ht="12.75">
      <c r="A14" s="8"/>
      <c r="B14" s="21"/>
      <c r="C14" s="21"/>
      <c r="D14" s="15"/>
      <c r="E14" s="15"/>
      <c r="F14" s="15"/>
      <c r="G14" s="15"/>
      <c r="H14" s="15"/>
      <c r="I14" s="15"/>
      <c r="J14" s="15"/>
    </row>
    <row r="15" spans="1:10" ht="12.75">
      <c r="A15" s="8"/>
      <c r="B15" s="21"/>
      <c r="C15" s="21"/>
      <c r="D15" s="15"/>
      <c r="E15" s="15"/>
      <c r="F15" s="15"/>
      <c r="G15" s="15"/>
      <c r="H15" s="15"/>
      <c r="I15" s="15"/>
      <c r="J15" s="15"/>
    </row>
    <row r="16" spans="1:10" ht="12.75">
      <c r="A16" s="8"/>
      <c r="B16" s="21"/>
      <c r="C16" s="21"/>
      <c r="D16" s="15"/>
      <c r="E16" s="15"/>
      <c r="F16" s="15"/>
      <c r="G16" s="15"/>
      <c r="H16" s="15"/>
      <c r="I16" s="15"/>
      <c r="J16" s="15"/>
    </row>
    <row r="17" spans="1:10" ht="12.75">
      <c r="A17" s="8"/>
      <c r="B17" s="21"/>
      <c r="C17" s="21"/>
      <c r="D17" s="15"/>
      <c r="E17" s="15"/>
      <c r="F17" s="15"/>
      <c r="G17" s="15"/>
      <c r="H17" s="15"/>
      <c r="I17" s="15"/>
      <c r="J17" s="15"/>
    </row>
    <row r="18" spans="1:10" ht="12.75">
      <c r="A18" s="8"/>
      <c r="B18" s="21"/>
      <c r="C18" s="21"/>
      <c r="D18" s="15"/>
      <c r="E18" s="15"/>
      <c r="F18" s="15"/>
      <c r="G18" s="15"/>
      <c r="H18" s="15"/>
      <c r="I18" s="15"/>
      <c r="J18" s="15"/>
    </row>
    <row r="19" spans="1:10" ht="12.75">
      <c r="A19" s="8"/>
      <c r="B19" s="21"/>
      <c r="C19" s="21"/>
      <c r="D19" s="15"/>
      <c r="E19" s="15"/>
      <c r="F19" s="15"/>
      <c r="G19" s="15"/>
      <c r="H19" s="15"/>
      <c r="I19" s="15"/>
      <c r="J19" s="15"/>
    </row>
    <row r="20" spans="1:10" ht="12.75">
      <c r="A20" s="8"/>
      <c r="B20" s="21"/>
      <c r="C20" s="21"/>
      <c r="D20" s="15"/>
      <c r="E20" s="15"/>
      <c r="F20" s="15"/>
      <c r="G20" s="15"/>
      <c r="H20" s="15"/>
      <c r="I20" s="15"/>
      <c r="J20" s="15"/>
    </row>
    <row r="21" spans="1:10" ht="15.75">
      <c r="A21" s="8"/>
      <c r="B21" s="21"/>
      <c r="C21" s="21"/>
      <c r="D21" s="15"/>
      <c r="E21" s="15"/>
      <c r="F21" s="15"/>
      <c r="G21" s="15"/>
      <c r="H21" s="10" t="s">
        <v>611</v>
      </c>
      <c r="I21" s="15"/>
      <c r="J21" s="15"/>
    </row>
    <row r="22" spans="1:10" ht="15.75">
      <c r="A22" s="8"/>
      <c r="B22" s="21"/>
      <c r="C22" s="21"/>
      <c r="D22" s="15"/>
      <c r="E22" s="15"/>
      <c r="F22" s="15"/>
      <c r="G22" s="15"/>
      <c r="H22" s="10" t="s">
        <v>486</v>
      </c>
      <c r="I22" s="15"/>
      <c r="J22" s="15"/>
    </row>
    <row r="26" spans="1:10" ht="12.75">
      <c r="A26" s="586"/>
      <c r="B26" s="586"/>
      <c r="C26" s="586"/>
      <c r="D26" s="586"/>
      <c r="E26" s="586"/>
      <c r="F26" s="586"/>
      <c r="G26" s="586"/>
      <c r="H26" s="586"/>
      <c r="I26" s="586"/>
      <c r="J26" s="586"/>
    </row>
    <row r="28" spans="1:10" ht="12.75">
      <c r="A28" s="586"/>
      <c r="B28" s="586"/>
      <c r="C28" s="586"/>
      <c r="D28" s="586"/>
      <c r="E28" s="586"/>
      <c r="F28" s="586"/>
      <c r="G28" s="586"/>
      <c r="H28" s="586"/>
      <c r="I28" s="586"/>
      <c r="J28" s="586"/>
    </row>
  </sheetData>
  <sheetProtection/>
  <mergeCells count="13">
    <mergeCell ref="E1:I1"/>
    <mergeCell ref="A2:J2"/>
    <mergeCell ref="A3:J3"/>
    <mergeCell ref="A5:J5"/>
    <mergeCell ref="A8:B8"/>
    <mergeCell ref="H8:J8"/>
    <mergeCell ref="C12:J12"/>
    <mergeCell ref="A26:J26"/>
    <mergeCell ref="A28:J28"/>
    <mergeCell ref="A9:A10"/>
    <mergeCell ref="B9:B10"/>
    <mergeCell ref="C9:F9"/>
    <mergeCell ref="G9:J9"/>
  </mergeCells>
  <printOptions horizontalCentered="1"/>
  <pageMargins left="0.7086614173228347" right="0.7086614173228347" top="0.79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="110" zoomScaleSheetLayoutView="110" zoomScalePageLayoutView="0" workbookViewId="0" topLeftCell="A1">
      <selection activeCell="A9" sqref="A9:A10"/>
    </sheetView>
  </sheetViews>
  <sheetFormatPr defaultColWidth="9.140625" defaultRowHeight="12.75"/>
  <cols>
    <col min="1" max="1" width="7.421875" style="12" customWidth="1"/>
    <col min="2" max="2" width="17.140625" style="12" customWidth="1"/>
    <col min="3" max="3" width="11.00390625" style="12" customWidth="1"/>
    <col min="4" max="4" width="10.00390625" style="12" customWidth="1"/>
    <col min="5" max="5" width="13.140625" style="12" customWidth="1"/>
    <col min="6" max="6" width="14.28125" style="12" customWidth="1"/>
    <col min="7" max="7" width="13.28125" style="12" customWidth="1"/>
    <col min="8" max="8" width="14.7109375" style="12" customWidth="1"/>
    <col min="9" max="9" width="16.7109375" style="12" customWidth="1"/>
    <col min="10" max="10" width="19.28125" style="12" customWidth="1"/>
    <col min="11" max="16384" width="9.140625" style="12" customWidth="1"/>
  </cols>
  <sheetData>
    <row r="1" spans="5:10" ht="12.75">
      <c r="E1" s="582"/>
      <c r="F1" s="582"/>
      <c r="G1" s="582"/>
      <c r="H1" s="582"/>
      <c r="I1" s="582"/>
      <c r="J1" s="49" t="s">
        <v>440</v>
      </c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0.25">
      <c r="A3" s="583" t="s">
        <v>753</v>
      </c>
      <c r="B3" s="583"/>
      <c r="C3" s="583"/>
      <c r="D3" s="583"/>
      <c r="E3" s="583"/>
      <c r="F3" s="583"/>
      <c r="G3" s="583"/>
      <c r="H3" s="583"/>
      <c r="I3" s="583"/>
      <c r="J3" s="583"/>
    </row>
    <row r="4" ht="14.25" customHeight="1"/>
    <row r="5" spans="1:10" ht="31.5" customHeight="1">
      <c r="A5" s="576" t="s">
        <v>804</v>
      </c>
      <c r="B5" s="576"/>
      <c r="C5" s="576"/>
      <c r="D5" s="576"/>
      <c r="E5" s="576"/>
      <c r="F5" s="576"/>
      <c r="G5" s="576"/>
      <c r="H5" s="576"/>
      <c r="I5" s="576"/>
      <c r="J5" s="57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584" t="s">
        <v>484</v>
      </c>
      <c r="B8" s="584"/>
      <c r="C8" s="22"/>
      <c r="H8" s="585" t="s">
        <v>783</v>
      </c>
      <c r="I8" s="585"/>
      <c r="J8" s="585"/>
    </row>
    <row r="9" spans="1:16" ht="12.75">
      <c r="A9" s="587" t="s">
        <v>2</v>
      </c>
      <c r="B9" s="587" t="s">
        <v>3</v>
      </c>
      <c r="C9" s="588" t="s">
        <v>798</v>
      </c>
      <c r="D9" s="589"/>
      <c r="E9" s="589"/>
      <c r="F9" s="590"/>
      <c r="G9" s="588" t="s">
        <v>96</v>
      </c>
      <c r="H9" s="589"/>
      <c r="I9" s="589"/>
      <c r="J9" s="590"/>
      <c r="O9" s="14"/>
      <c r="P9" s="15"/>
    </row>
    <row r="10" spans="1:10" ht="53.25" customHeight="1">
      <c r="A10" s="587"/>
      <c r="B10" s="587"/>
      <c r="C10" s="3" t="s">
        <v>172</v>
      </c>
      <c r="D10" s="3" t="s">
        <v>13</v>
      </c>
      <c r="E10" s="4" t="s">
        <v>361</v>
      </c>
      <c r="F10" s="4" t="s">
        <v>189</v>
      </c>
      <c r="G10" s="3" t="s">
        <v>172</v>
      </c>
      <c r="H10" s="16" t="s">
        <v>14</v>
      </c>
      <c r="I10" s="42" t="s">
        <v>104</v>
      </c>
      <c r="J10" s="3" t="s">
        <v>190</v>
      </c>
    </row>
    <row r="11" spans="1:10" ht="23.2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4">
        <v>6</v>
      </c>
      <c r="G11" s="3">
        <v>7</v>
      </c>
      <c r="H11" s="40">
        <v>8</v>
      </c>
      <c r="I11" s="3">
        <v>9</v>
      </c>
      <c r="J11" s="3">
        <v>10</v>
      </c>
    </row>
    <row r="12" spans="1:10" ht="23.25" customHeight="1">
      <c r="A12" s="13">
        <v>1</v>
      </c>
      <c r="B12" s="14"/>
      <c r="C12" s="594" t="s">
        <v>493</v>
      </c>
      <c r="D12" s="595"/>
      <c r="E12" s="595"/>
      <c r="F12" s="595"/>
      <c r="G12" s="595"/>
      <c r="H12" s="595"/>
      <c r="I12" s="595"/>
      <c r="J12" s="596"/>
    </row>
    <row r="13" spans="1:10" ht="23.25" customHeight="1">
      <c r="A13" s="2" t="s">
        <v>15</v>
      </c>
      <c r="B13" s="20"/>
      <c r="C13" s="20"/>
      <c r="D13" s="14"/>
      <c r="E13" s="14"/>
      <c r="F13" s="18"/>
      <c r="G13" s="14"/>
      <c r="H13" s="19"/>
      <c r="I13" s="19"/>
      <c r="J13" s="19"/>
    </row>
    <row r="14" spans="1:10" ht="12.75">
      <c r="A14" s="8"/>
      <c r="B14" s="21"/>
      <c r="C14" s="21"/>
      <c r="D14" s="15"/>
      <c r="E14" s="15"/>
      <c r="F14" s="15"/>
      <c r="G14" s="15"/>
      <c r="H14" s="15"/>
      <c r="I14" s="15"/>
      <c r="J14" s="15"/>
    </row>
    <row r="15" spans="1:10" ht="12.75">
      <c r="A15" s="8"/>
      <c r="B15" s="21"/>
      <c r="C15" s="21"/>
      <c r="D15" s="15"/>
      <c r="E15" s="15"/>
      <c r="F15" s="15"/>
      <c r="G15" s="15"/>
      <c r="H15" s="15"/>
      <c r="I15" s="15"/>
      <c r="J15" s="15"/>
    </row>
    <row r="16" spans="1:10" ht="12.75">
      <c r="A16" s="8"/>
      <c r="B16" s="21"/>
      <c r="C16" s="21"/>
      <c r="D16" s="15"/>
      <c r="E16" s="15"/>
      <c r="F16" s="15"/>
      <c r="G16" s="15"/>
      <c r="H16" s="15"/>
      <c r="I16" s="15"/>
      <c r="J16" s="15"/>
    </row>
    <row r="17" spans="1:10" ht="12.75">
      <c r="A17" s="8"/>
      <c r="B17" s="21"/>
      <c r="C17" s="21"/>
      <c r="D17" s="15"/>
      <c r="E17" s="15"/>
      <c r="F17" s="15"/>
      <c r="G17" s="15"/>
      <c r="H17" s="15"/>
      <c r="I17" s="15"/>
      <c r="J17" s="15"/>
    </row>
    <row r="18" spans="1:10" ht="12.75">
      <c r="A18" s="8"/>
      <c r="B18" s="21"/>
      <c r="C18" s="21"/>
      <c r="D18" s="15"/>
      <c r="E18" s="15"/>
      <c r="F18" s="15"/>
      <c r="G18" s="15"/>
      <c r="H18" s="15"/>
      <c r="I18" s="15"/>
      <c r="J18" s="15"/>
    </row>
    <row r="19" spans="1:10" ht="12.75">
      <c r="A19" s="8"/>
      <c r="B19" s="21"/>
      <c r="C19" s="21"/>
      <c r="D19" s="15"/>
      <c r="E19" s="15"/>
      <c r="F19" s="15"/>
      <c r="G19" s="15"/>
      <c r="H19" s="15"/>
      <c r="I19" s="15"/>
      <c r="J19" s="15"/>
    </row>
    <row r="20" spans="1:10" ht="12.75">
      <c r="A20" s="8"/>
      <c r="B20" s="21"/>
      <c r="C20" s="21"/>
      <c r="D20" s="15"/>
      <c r="E20" s="15"/>
      <c r="F20" s="15"/>
      <c r="G20" s="15"/>
      <c r="H20" s="15"/>
      <c r="I20" s="15"/>
      <c r="J20" s="15"/>
    </row>
    <row r="21" spans="1:10" ht="12.75">
      <c r="A21" s="8"/>
      <c r="B21" s="21"/>
      <c r="C21" s="21"/>
      <c r="D21" s="15"/>
      <c r="E21" s="15"/>
      <c r="F21" s="15"/>
      <c r="G21" s="15"/>
      <c r="H21" s="15"/>
      <c r="I21" s="15"/>
      <c r="J21" s="15"/>
    </row>
    <row r="22" spans="1:10" ht="15.75">
      <c r="A22" s="8"/>
      <c r="B22" s="21"/>
      <c r="C22" s="21"/>
      <c r="D22" s="15"/>
      <c r="E22" s="15"/>
      <c r="F22" s="15"/>
      <c r="G22" s="15"/>
      <c r="H22" s="10" t="s">
        <v>611</v>
      </c>
      <c r="I22" s="15"/>
      <c r="J22" s="15"/>
    </row>
    <row r="23" spans="1:10" ht="15.75">
      <c r="A23" s="8"/>
      <c r="B23" s="21"/>
      <c r="C23" s="21"/>
      <c r="D23" s="15"/>
      <c r="E23" s="15"/>
      <c r="F23" s="15"/>
      <c r="G23" s="15"/>
      <c r="H23" s="10" t="s">
        <v>486</v>
      </c>
      <c r="I23" s="15"/>
      <c r="J23" s="15"/>
    </row>
    <row r="27" spans="1:10" ht="12.75">
      <c r="A27" s="586"/>
      <c r="B27" s="586"/>
      <c r="C27" s="586"/>
      <c r="D27" s="586"/>
      <c r="E27" s="586"/>
      <c r="F27" s="586"/>
      <c r="G27" s="586"/>
      <c r="H27" s="586"/>
      <c r="I27" s="586"/>
      <c r="J27" s="586"/>
    </row>
    <row r="29" spans="1:10" ht="12.75">
      <c r="A29" s="586"/>
      <c r="B29" s="586"/>
      <c r="C29" s="586"/>
      <c r="D29" s="586"/>
      <c r="E29" s="586"/>
      <c r="F29" s="586"/>
      <c r="G29" s="586"/>
      <c r="H29" s="586"/>
      <c r="I29" s="586"/>
      <c r="J29" s="586"/>
    </row>
  </sheetData>
  <sheetProtection/>
  <mergeCells count="13">
    <mergeCell ref="E1:I1"/>
    <mergeCell ref="A2:J2"/>
    <mergeCell ref="A3:J3"/>
    <mergeCell ref="A5:J5"/>
    <mergeCell ref="A8:B8"/>
    <mergeCell ref="H8:J8"/>
    <mergeCell ref="C12:J12"/>
    <mergeCell ref="A27:J27"/>
    <mergeCell ref="A29:J29"/>
    <mergeCell ref="A9:A10"/>
    <mergeCell ref="B9:B10"/>
    <mergeCell ref="C9:F9"/>
    <mergeCell ref="G9:J9"/>
  </mergeCells>
  <printOptions horizontalCentered="1"/>
  <pageMargins left="0.7086614173228347" right="0.7086614173228347" top="0.79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zoomScale="110" zoomScaleSheetLayoutView="110" zoomScalePageLayoutView="0" workbookViewId="0" topLeftCell="A5">
      <selection activeCell="A20" sqref="A20"/>
    </sheetView>
  </sheetViews>
  <sheetFormatPr defaultColWidth="9.140625" defaultRowHeight="12.75"/>
  <cols>
    <col min="1" max="1" width="10.7109375" style="108" customWidth="1"/>
    <col min="2" max="2" width="19.57421875" style="108" bestFit="1" customWidth="1"/>
    <col min="3" max="3" width="13.140625" style="108" bestFit="1" customWidth="1"/>
    <col min="4" max="4" width="11.00390625" style="108" bestFit="1" customWidth="1"/>
    <col min="5" max="5" width="9.57421875" style="108" bestFit="1" customWidth="1"/>
    <col min="6" max="6" width="14.28125" style="108" customWidth="1"/>
    <col min="7" max="7" width="13.00390625" style="108" bestFit="1" customWidth="1"/>
    <col min="8" max="8" width="13.140625" style="108" bestFit="1" customWidth="1"/>
    <col min="9" max="9" width="11.00390625" style="108" bestFit="1" customWidth="1"/>
    <col min="10" max="10" width="8.7109375" style="108" customWidth="1"/>
    <col min="11" max="11" width="15.28125" style="108" customWidth="1"/>
    <col min="12" max="12" width="12.8515625" style="108" customWidth="1"/>
    <col min="13" max="16384" width="9.140625" style="108" customWidth="1"/>
  </cols>
  <sheetData>
    <row r="1" spans="4:15" ht="15.75">
      <c r="D1" s="43"/>
      <c r="E1" s="43"/>
      <c r="F1" s="43"/>
      <c r="G1" s="43"/>
      <c r="H1" s="43"/>
      <c r="I1" s="43"/>
      <c r="J1" s="43"/>
      <c r="K1" s="470" t="s">
        <v>58</v>
      </c>
      <c r="L1" s="470"/>
      <c r="M1" s="27"/>
      <c r="N1" s="27"/>
      <c r="O1" s="27"/>
    </row>
    <row r="2" spans="1:15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28"/>
      <c r="N2" s="28"/>
      <c r="O2" s="28"/>
    </row>
    <row r="3" spans="1:15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43"/>
      <c r="N3" s="43"/>
      <c r="O3" s="43"/>
    </row>
    <row r="5" spans="1:12" ht="15.75">
      <c r="A5" s="576" t="s">
        <v>805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</row>
    <row r="6" spans="1:12" ht="1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>
      <c r="A7" s="504" t="s">
        <v>484</v>
      </c>
      <c r="B7" s="504"/>
      <c r="F7" s="597" t="s">
        <v>16</v>
      </c>
      <c r="G7" s="597"/>
      <c r="H7" s="597"/>
      <c r="I7" s="597"/>
      <c r="J7" s="597"/>
      <c r="K7" s="597"/>
      <c r="L7" s="597"/>
    </row>
    <row r="8" spans="1:12" ht="15.75">
      <c r="A8" s="10"/>
      <c r="F8" s="189"/>
      <c r="G8" s="159"/>
      <c r="H8" s="159"/>
      <c r="I8" s="571" t="s">
        <v>806</v>
      </c>
      <c r="J8" s="571"/>
      <c r="K8" s="571"/>
      <c r="L8" s="571"/>
    </row>
    <row r="9" spans="1:18" s="10" customFormat="1" ht="15.75">
      <c r="A9" s="471" t="s">
        <v>2</v>
      </c>
      <c r="B9" s="471" t="s">
        <v>3</v>
      </c>
      <c r="C9" s="472" t="s">
        <v>17</v>
      </c>
      <c r="D9" s="520"/>
      <c r="E9" s="520"/>
      <c r="F9" s="520"/>
      <c r="G9" s="520"/>
      <c r="H9" s="472" t="s">
        <v>37</v>
      </c>
      <c r="I9" s="520"/>
      <c r="J9" s="520"/>
      <c r="K9" s="520"/>
      <c r="L9" s="520"/>
      <c r="Q9" s="46"/>
      <c r="R9" s="45"/>
    </row>
    <row r="10" spans="1:12" s="10" customFormat="1" ht="78" customHeight="1">
      <c r="A10" s="471"/>
      <c r="B10" s="471"/>
      <c r="C10" s="112" t="s">
        <v>807</v>
      </c>
      <c r="D10" s="112" t="s">
        <v>808</v>
      </c>
      <c r="E10" s="112" t="s">
        <v>65</v>
      </c>
      <c r="F10" s="112" t="s">
        <v>66</v>
      </c>
      <c r="G10" s="112" t="s">
        <v>362</v>
      </c>
      <c r="H10" s="112" t="s">
        <v>807</v>
      </c>
      <c r="I10" s="112" t="s">
        <v>809</v>
      </c>
      <c r="J10" s="112" t="s">
        <v>65</v>
      </c>
      <c r="K10" s="112" t="s">
        <v>66</v>
      </c>
      <c r="L10" s="112" t="s">
        <v>363</v>
      </c>
    </row>
    <row r="11" spans="1:12" s="179" customFormat="1" ht="26.25" customHeight="1">
      <c r="A11" s="174">
        <v>1</v>
      </c>
      <c r="B11" s="174">
        <v>2</v>
      </c>
      <c r="C11" s="174">
        <v>3</v>
      </c>
      <c r="D11" s="174">
        <v>4</v>
      </c>
      <c r="E11" s="174">
        <v>5</v>
      </c>
      <c r="F11" s="174">
        <v>6</v>
      </c>
      <c r="G11" s="174">
        <v>7</v>
      </c>
      <c r="H11" s="174">
        <v>8</v>
      </c>
      <c r="I11" s="174">
        <v>9</v>
      </c>
      <c r="J11" s="174">
        <v>10</v>
      </c>
      <c r="K11" s="174">
        <v>11</v>
      </c>
      <c r="L11" s="174">
        <v>12</v>
      </c>
    </row>
    <row r="12" spans="1:12" s="190" customFormat="1" ht="26.25" customHeight="1">
      <c r="A12" s="163">
        <v>1</v>
      </c>
      <c r="B12" s="163" t="s">
        <v>488</v>
      </c>
      <c r="C12" s="192">
        <v>394.46</v>
      </c>
      <c r="D12" s="192">
        <v>59.56</v>
      </c>
      <c r="E12" s="192">
        <v>251.7</v>
      </c>
      <c r="F12" s="192">
        <v>290.43</v>
      </c>
      <c r="G12" s="192">
        <f>D12+E12-F12</f>
        <v>20.829999999999984</v>
      </c>
      <c r="H12" s="191">
        <v>262.98</v>
      </c>
      <c r="I12" s="191">
        <v>29.78</v>
      </c>
      <c r="J12" s="191">
        <v>86.8</v>
      </c>
      <c r="K12" s="191">
        <v>100.81</v>
      </c>
      <c r="L12" s="192">
        <f>I12+J12-K12</f>
        <v>15.769999999999996</v>
      </c>
    </row>
    <row r="13" spans="1:12" s="179" customFormat="1" ht="26.25" customHeight="1">
      <c r="A13" s="111" t="s">
        <v>15</v>
      </c>
      <c r="B13" s="111"/>
      <c r="C13" s="185">
        <f>C12</f>
        <v>394.46</v>
      </c>
      <c r="D13" s="185">
        <f aca="true" t="shared" si="0" ref="D13:L13">D12</f>
        <v>59.56</v>
      </c>
      <c r="E13" s="185">
        <f t="shared" si="0"/>
        <v>251.7</v>
      </c>
      <c r="F13" s="185">
        <f t="shared" si="0"/>
        <v>290.43</v>
      </c>
      <c r="G13" s="185">
        <f t="shared" si="0"/>
        <v>20.829999999999984</v>
      </c>
      <c r="H13" s="185">
        <f t="shared" si="0"/>
        <v>262.98</v>
      </c>
      <c r="I13" s="185">
        <f t="shared" si="0"/>
        <v>29.78</v>
      </c>
      <c r="J13" s="185">
        <f t="shared" si="0"/>
        <v>86.8</v>
      </c>
      <c r="K13" s="185">
        <f t="shared" si="0"/>
        <v>100.81</v>
      </c>
      <c r="L13" s="185">
        <f t="shared" si="0"/>
        <v>15.769999999999996</v>
      </c>
    </row>
    <row r="14" spans="1:12" s="179" customFormat="1" ht="15.75" customHeight="1">
      <c r="A14" s="144" t="s">
        <v>365</v>
      </c>
      <c r="B14" s="840"/>
      <c r="C14" s="841"/>
      <c r="D14" s="841"/>
      <c r="E14" s="841"/>
      <c r="F14" s="841"/>
      <c r="G14" s="841"/>
      <c r="H14" s="841"/>
      <c r="I14" s="841"/>
      <c r="J14" s="841"/>
      <c r="K14" s="841"/>
      <c r="L14" s="841"/>
    </row>
    <row r="15" spans="1:12" s="179" customFormat="1" ht="15" customHeight="1">
      <c r="A15" s="162" t="s">
        <v>364</v>
      </c>
      <c r="B15" s="840"/>
      <c r="C15" s="841"/>
      <c r="D15" s="841"/>
      <c r="E15" s="841"/>
      <c r="F15" s="841"/>
      <c r="G15" s="841"/>
      <c r="H15" s="841"/>
      <c r="I15" s="841"/>
      <c r="J15" s="841"/>
      <c r="K15" s="841"/>
      <c r="L15" s="841"/>
    </row>
    <row r="16" spans="2:12" ht="15">
      <c r="B16" s="144"/>
      <c r="C16" s="464">
        <f>C13+H13</f>
        <v>657.44</v>
      </c>
      <c r="D16" s="464">
        <f>D13+I13</f>
        <v>89.34</v>
      </c>
      <c r="E16" s="464">
        <f>E13+J13</f>
        <v>338.5</v>
      </c>
      <c r="F16" s="464">
        <f>F13+K13</f>
        <v>391.24</v>
      </c>
      <c r="G16" s="464">
        <f>G13+L13</f>
        <v>36.59999999999998</v>
      </c>
      <c r="H16" s="144"/>
      <c r="I16" s="144"/>
      <c r="J16" s="144"/>
      <c r="K16" s="144"/>
      <c r="L16" s="144"/>
    </row>
    <row r="17" spans="2:12" ht="15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>
      <c r="A18" s="162"/>
      <c r="B18" s="144"/>
      <c r="C18" s="464">
        <f>'T6A_FG_Upy_Utlsn '!C16</f>
        <v>604.44</v>
      </c>
      <c r="D18" s="464">
        <f>'T6A_FG_Upy_Utlsn '!D16</f>
        <v>54.75</v>
      </c>
      <c r="E18" s="464">
        <f>'T6A_FG_Upy_Utlsn '!E16</f>
        <v>325.4</v>
      </c>
      <c r="F18" s="464">
        <f>'T6A_FG_Upy_Utlsn '!F16</f>
        <v>357.71000000000004</v>
      </c>
      <c r="G18" s="464">
        <f>'T6A_FG_Upy_Utlsn '!G16</f>
        <v>22.439999999999984</v>
      </c>
      <c r="H18" s="144"/>
      <c r="I18" s="144"/>
      <c r="J18" s="144"/>
      <c r="K18" s="144"/>
      <c r="L18" s="144"/>
    </row>
    <row r="19" spans="1:12" ht="15">
      <c r="A19" s="162"/>
      <c r="B19" s="144"/>
      <c r="C19" s="464">
        <f>C16+C18</f>
        <v>1261.88</v>
      </c>
      <c r="D19" s="464">
        <f>D16+D18</f>
        <v>144.09</v>
      </c>
      <c r="E19" s="464">
        <f>E16+E18</f>
        <v>663.9</v>
      </c>
      <c r="F19" s="464">
        <f>F16+F18</f>
        <v>748.95</v>
      </c>
      <c r="G19" s="464">
        <f>G16+G18</f>
        <v>59.039999999999964</v>
      </c>
      <c r="H19" s="144"/>
      <c r="I19" s="144"/>
      <c r="J19" s="144"/>
      <c r="K19" s="144"/>
      <c r="L19" s="144"/>
    </row>
    <row r="20" spans="1:12" ht="15.75">
      <c r="A20" s="162"/>
      <c r="B20" s="144"/>
      <c r="C20" s="144"/>
      <c r="D20" s="839">
        <f>D19/C19</f>
        <v>0.11418676894791897</v>
      </c>
      <c r="E20" s="839">
        <f>E19/C19</f>
        <v>0.5261197578216629</v>
      </c>
      <c r="F20" s="839">
        <f>F19/C19</f>
        <v>0.5935191935841759</v>
      </c>
      <c r="G20" s="839">
        <f>G19/C19</f>
        <v>0.04678733318540587</v>
      </c>
      <c r="H20" s="144"/>
      <c r="I20" s="144"/>
      <c r="J20" s="144"/>
      <c r="K20" s="144"/>
      <c r="L20" s="144"/>
    </row>
    <row r="21" spans="1:12" ht="15">
      <c r="A21" s="162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.75">
      <c r="A22" s="162"/>
      <c r="B22" s="144"/>
      <c r="C22" s="144"/>
      <c r="D22" s="144"/>
      <c r="E22" s="144"/>
      <c r="F22" s="144"/>
      <c r="G22" s="144"/>
      <c r="H22" s="144"/>
      <c r="I22" s="10" t="s">
        <v>611</v>
      </c>
      <c r="J22" s="144"/>
      <c r="K22" s="144"/>
      <c r="L22" s="144"/>
    </row>
    <row r="23" spans="1:12" ht="15.75">
      <c r="A23" s="10"/>
      <c r="B23" s="10"/>
      <c r="C23" s="10"/>
      <c r="D23" s="10"/>
      <c r="E23" s="10"/>
      <c r="F23" s="10"/>
      <c r="G23" s="10"/>
      <c r="H23" s="10"/>
      <c r="I23" s="10" t="s">
        <v>486</v>
      </c>
      <c r="J23" s="10"/>
      <c r="K23" s="10"/>
      <c r="L23" s="10"/>
    </row>
    <row r="24" spans="1:12" ht="15">
      <c r="A24" s="566"/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</row>
  </sheetData>
  <sheetProtection/>
  <mergeCells count="12">
    <mergeCell ref="A24:L24"/>
    <mergeCell ref="F7:L7"/>
    <mergeCell ref="A9:A10"/>
    <mergeCell ref="B9:B10"/>
    <mergeCell ref="C9:G9"/>
    <mergeCell ref="H9:L9"/>
    <mergeCell ref="I8:L8"/>
    <mergeCell ref="K1:L1"/>
    <mergeCell ref="A3:L3"/>
    <mergeCell ref="A2:L2"/>
    <mergeCell ref="A5:L5"/>
    <mergeCell ref="A7:B7"/>
  </mergeCells>
  <printOptions horizontalCentered="1"/>
  <pageMargins left="0.55" right="0.56" top="0.81" bottom="0" header="0.31496062992125984" footer="0.31496062992125984"/>
  <pageSetup fitToHeight="1" fitToWidth="1" horizontalDpi="600" verticalDpi="600" orientation="landscape" paperSize="9" scale="9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120" zoomScaleSheetLayoutView="120" zoomScalePageLayoutView="0" workbookViewId="0" topLeftCell="A1">
      <selection activeCell="C19" sqref="C19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114.57421875" style="0" customWidth="1"/>
  </cols>
  <sheetData>
    <row r="1" spans="1:7" ht="21.75" customHeight="1">
      <c r="A1" s="465" t="s">
        <v>521</v>
      </c>
      <c r="B1" s="465"/>
      <c r="C1" s="465"/>
      <c r="D1" s="465"/>
      <c r="E1" s="372"/>
      <c r="F1" s="372"/>
      <c r="G1" s="372"/>
    </row>
    <row r="2" spans="1:3" ht="12.75">
      <c r="A2" s="2" t="s">
        <v>68</v>
      </c>
      <c r="B2" s="2" t="s">
        <v>522</v>
      </c>
      <c r="C2" s="2" t="s">
        <v>523</v>
      </c>
    </row>
    <row r="3" spans="1:3" ht="12.75">
      <c r="A3" s="5">
        <v>1</v>
      </c>
      <c r="B3" s="373" t="s">
        <v>524</v>
      </c>
      <c r="C3" s="373" t="s">
        <v>707</v>
      </c>
    </row>
    <row r="4" spans="1:3" ht="12.75">
      <c r="A4" s="5">
        <v>2</v>
      </c>
      <c r="B4" s="373" t="s">
        <v>525</v>
      </c>
      <c r="C4" s="373" t="s">
        <v>708</v>
      </c>
    </row>
    <row r="5" spans="1:3" ht="12.75">
      <c r="A5" s="5">
        <v>3</v>
      </c>
      <c r="B5" s="373" t="s">
        <v>634</v>
      </c>
      <c r="C5" s="373" t="s">
        <v>709</v>
      </c>
    </row>
    <row r="6" spans="1:3" ht="12.75">
      <c r="A6" s="5">
        <v>4</v>
      </c>
      <c r="B6" s="373" t="s">
        <v>526</v>
      </c>
      <c r="C6" s="373" t="s">
        <v>710</v>
      </c>
    </row>
    <row r="7" spans="1:3" ht="12.75">
      <c r="A7" s="5">
        <v>5</v>
      </c>
      <c r="B7" s="373" t="s">
        <v>527</v>
      </c>
      <c r="C7" s="373" t="s">
        <v>711</v>
      </c>
    </row>
    <row r="8" spans="1:3" ht="12.75">
      <c r="A8" s="5">
        <v>6</v>
      </c>
      <c r="B8" s="373" t="s">
        <v>528</v>
      </c>
      <c r="C8" s="373" t="s">
        <v>712</v>
      </c>
    </row>
    <row r="9" spans="1:3" ht="12.75">
      <c r="A9" s="5">
        <v>7</v>
      </c>
      <c r="B9" s="373" t="s">
        <v>529</v>
      </c>
      <c r="C9" s="373" t="s">
        <v>713</v>
      </c>
    </row>
    <row r="10" spans="1:3" ht="12.75">
      <c r="A10" s="5">
        <v>8</v>
      </c>
      <c r="B10" s="373" t="s">
        <v>530</v>
      </c>
      <c r="C10" s="373" t="s">
        <v>714</v>
      </c>
    </row>
    <row r="11" spans="1:3" ht="12.75">
      <c r="A11" s="5">
        <v>9</v>
      </c>
      <c r="B11" s="373" t="s">
        <v>531</v>
      </c>
      <c r="C11" s="373" t="s">
        <v>532</v>
      </c>
    </row>
    <row r="12" spans="1:3" ht="12.75">
      <c r="A12" s="5">
        <v>10</v>
      </c>
      <c r="B12" s="373" t="s">
        <v>715</v>
      </c>
      <c r="C12" s="373" t="s">
        <v>716</v>
      </c>
    </row>
    <row r="13" spans="1:3" ht="12.75">
      <c r="A13" s="5">
        <v>11</v>
      </c>
      <c r="B13" s="373" t="s">
        <v>533</v>
      </c>
      <c r="C13" s="373" t="s">
        <v>717</v>
      </c>
    </row>
    <row r="14" spans="1:3" ht="12.75">
      <c r="A14" s="5">
        <v>12</v>
      </c>
      <c r="B14" s="373" t="s">
        <v>534</v>
      </c>
      <c r="C14" s="373" t="s">
        <v>718</v>
      </c>
    </row>
    <row r="15" spans="1:3" ht="12.75">
      <c r="A15" s="5">
        <v>13</v>
      </c>
      <c r="B15" s="373" t="s">
        <v>535</v>
      </c>
      <c r="C15" s="373" t="s">
        <v>719</v>
      </c>
    </row>
    <row r="16" spans="1:3" ht="12.75">
      <c r="A16" s="5">
        <v>14</v>
      </c>
      <c r="B16" s="373" t="s">
        <v>536</v>
      </c>
      <c r="C16" s="373" t="s">
        <v>720</v>
      </c>
    </row>
    <row r="17" spans="1:3" ht="12.75">
      <c r="A17" s="5">
        <v>15</v>
      </c>
      <c r="B17" s="373" t="s">
        <v>537</v>
      </c>
      <c r="C17" s="373" t="s">
        <v>721</v>
      </c>
    </row>
    <row r="18" spans="1:3" ht="12.75">
      <c r="A18" s="5">
        <v>16</v>
      </c>
      <c r="B18" s="373" t="s">
        <v>538</v>
      </c>
      <c r="C18" s="373" t="s">
        <v>722</v>
      </c>
    </row>
    <row r="19" spans="1:3" ht="12.75">
      <c r="A19" s="5">
        <v>17</v>
      </c>
      <c r="B19" s="373" t="s">
        <v>539</v>
      </c>
      <c r="C19" s="373" t="s">
        <v>723</v>
      </c>
    </row>
    <row r="20" spans="1:3" ht="12.75">
      <c r="A20" s="5">
        <v>18</v>
      </c>
      <c r="B20" s="373" t="s">
        <v>540</v>
      </c>
      <c r="C20" s="373" t="s">
        <v>724</v>
      </c>
    </row>
    <row r="21" spans="1:3" ht="12.75">
      <c r="A21" s="5">
        <v>19</v>
      </c>
      <c r="B21" s="373" t="s">
        <v>541</v>
      </c>
      <c r="C21" s="373" t="s">
        <v>725</v>
      </c>
    </row>
    <row r="22" spans="1:3" ht="12.75">
      <c r="A22" s="5">
        <v>20</v>
      </c>
      <c r="B22" s="373" t="s">
        <v>542</v>
      </c>
      <c r="C22" s="373" t="s">
        <v>726</v>
      </c>
    </row>
    <row r="23" spans="1:3" ht="12.75">
      <c r="A23" s="5">
        <v>21</v>
      </c>
      <c r="B23" s="373" t="s">
        <v>543</v>
      </c>
      <c r="C23" s="373" t="s">
        <v>727</v>
      </c>
    </row>
    <row r="24" spans="1:3" ht="12.75">
      <c r="A24" s="5">
        <v>22</v>
      </c>
      <c r="B24" s="373" t="s">
        <v>544</v>
      </c>
      <c r="C24" s="373" t="s">
        <v>545</v>
      </c>
    </row>
    <row r="25" spans="1:3" ht="12.75">
      <c r="A25" s="5">
        <v>23</v>
      </c>
      <c r="B25" s="373" t="s">
        <v>546</v>
      </c>
      <c r="C25" s="373" t="s">
        <v>547</v>
      </c>
    </row>
    <row r="26" spans="1:3" ht="12.75">
      <c r="A26" s="5">
        <v>24</v>
      </c>
      <c r="B26" s="373" t="s">
        <v>548</v>
      </c>
      <c r="C26" s="373" t="s">
        <v>728</v>
      </c>
    </row>
    <row r="27" spans="1:3" ht="12.75">
      <c r="A27" s="5">
        <v>25</v>
      </c>
      <c r="B27" s="373" t="s">
        <v>549</v>
      </c>
      <c r="C27" s="373" t="s">
        <v>729</v>
      </c>
    </row>
    <row r="28" spans="1:3" ht="12.75">
      <c r="A28" s="5">
        <v>26</v>
      </c>
      <c r="B28" s="373" t="s">
        <v>550</v>
      </c>
      <c r="C28" s="373" t="s">
        <v>730</v>
      </c>
    </row>
    <row r="29" spans="1:3" ht="12.75">
      <c r="A29" s="5">
        <v>27</v>
      </c>
      <c r="B29" s="373" t="s">
        <v>635</v>
      </c>
      <c r="C29" s="373" t="s">
        <v>636</v>
      </c>
    </row>
    <row r="30" spans="1:3" ht="12.75">
      <c r="A30" s="5">
        <v>28</v>
      </c>
      <c r="B30" s="373" t="s">
        <v>637</v>
      </c>
      <c r="C30" s="373" t="s">
        <v>587</v>
      </c>
    </row>
    <row r="31" spans="1:3" ht="12.75">
      <c r="A31" s="5">
        <v>29</v>
      </c>
      <c r="B31" s="373" t="s">
        <v>638</v>
      </c>
      <c r="C31" s="373" t="s">
        <v>575</v>
      </c>
    </row>
    <row r="32" spans="1:3" ht="12.75">
      <c r="A32" s="5">
        <v>30</v>
      </c>
      <c r="B32" s="373" t="s">
        <v>731</v>
      </c>
      <c r="C32" s="373" t="s">
        <v>732</v>
      </c>
    </row>
    <row r="33" spans="1:3" ht="12.75">
      <c r="A33" s="5">
        <v>31</v>
      </c>
      <c r="B33" s="373" t="s">
        <v>733</v>
      </c>
      <c r="C33" s="373" t="s">
        <v>734</v>
      </c>
    </row>
    <row r="34" spans="1:3" ht="12.75">
      <c r="A34" s="5">
        <v>32</v>
      </c>
      <c r="B34" s="373" t="s">
        <v>551</v>
      </c>
      <c r="C34" s="373" t="s">
        <v>552</v>
      </c>
    </row>
    <row r="35" spans="1:3" ht="12.75">
      <c r="A35" s="5">
        <v>33</v>
      </c>
      <c r="B35" s="373" t="s">
        <v>553</v>
      </c>
      <c r="C35" s="373" t="s">
        <v>552</v>
      </c>
    </row>
    <row r="36" spans="1:3" ht="12.75">
      <c r="A36" s="5">
        <v>34</v>
      </c>
      <c r="B36" s="373" t="s">
        <v>554</v>
      </c>
      <c r="C36" s="373" t="s">
        <v>555</v>
      </c>
    </row>
    <row r="37" spans="1:3" ht="12.75">
      <c r="A37" s="5">
        <v>35</v>
      </c>
      <c r="B37" s="373" t="s">
        <v>556</v>
      </c>
      <c r="C37" s="373" t="s">
        <v>557</v>
      </c>
    </row>
    <row r="38" spans="1:3" ht="12.75">
      <c r="A38" s="5">
        <v>36</v>
      </c>
      <c r="B38" s="373" t="s">
        <v>558</v>
      </c>
      <c r="C38" s="373" t="s">
        <v>577</v>
      </c>
    </row>
    <row r="39" spans="1:3" ht="12.75">
      <c r="A39" s="5">
        <v>37</v>
      </c>
      <c r="B39" s="373" t="s">
        <v>559</v>
      </c>
      <c r="C39" s="373" t="s">
        <v>588</v>
      </c>
    </row>
    <row r="40" spans="1:3" ht="12.75">
      <c r="A40" s="5">
        <v>38</v>
      </c>
      <c r="B40" s="373" t="s">
        <v>560</v>
      </c>
      <c r="C40" s="373" t="s">
        <v>589</v>
      </c>
    </row>
    <row r="41" spans="1:3" ht="12.75">
      <c r="A41" s="5">
        <v>39</v>
      </c>
      <c r="B41" s="373" t="s">
        <v>561</v>
      </c>
      <c r="C41" s="373" t="s">
        <v>590</v>
      </c>
    </row>
    <row r="42" spans="1:3" ht="12.75">
      <c r="A42" s="5">
        <v>40</v>
      </c>
      <c r="B42" s="373" t="s">
        <v>562</v>
      </c>
      <c r="C42" s="373" t="s">
        <v>591</v>
      </c>
    </row>
    <row r="43" spans="1:3" ht="12.75">
      <c r="A43" s="5">
        <v>41</v>
      </c>
      <c r="B43" s="373" t="s">
        <v>563</v>
      </c>
      <c r="C43" s="373" t="s">
        <v>735</v>
      </c>
    </row>
    <row r="44" spans="1:3" ht="12.75">
      <c r="A44" s="5">
        <v>42</v>
      </c>
      <c r="B44" s="373" t="s">
        <v>564</v>
      </c>
      <c r="C44" s="373" t="s">
        <v>565</v>
      </c>
    </row>
    <row r="45" spans="1:3" ht="12.75">
      <c r="A45" s="5">
        <v>43</v>
      </c>
      <c r="B45" s="373" t="s">
        <v>566</v>
      </c>
      <c r="C45" s="373" t="s">
        <v>567</v>
      </c>
    </row>
    <row r="46" spans="1:3" ht="12.75">
      <c r="A46" s="5">
        <v>44</v>
      </c>
      <c r="B46" s="373" t="s">
        <v>568</v>
      </c>
      <c r="C46" s="373" t="s">
        <v>569</v>
      </c>
    </row>
    <row r="47" spans="1:3" ht="12.75">
      <c r="A47" s="5">
        <v>45</v>
      </c>
      <c r="B47" s="373" t="s">
        <v>570</v>
      </c>
      <c r="C47" s="373" t="s">
        <v>582</v>
      </c>
    </row>
    <row r="48" spans="1:3" ht="12.75">
      <c r="A48" s="5">
        <v>46</v>
      </c>
      <c r="B48" s="373" t="s">
        <v>571</v>
      </c>
      <c r="C48" s="373" t="s">
        <v>584</v>
      </c>
    </row>
    <row r="49" spans="1:3" ht="12.75">
      <c r="A49" s="5">
        <v>47</v>
      </c>
      <c r="B49" s="373" t="s">
        <v>572</v>
      </c>
      <c r="C49" s="373" t="s">
        <v>736</v>
      </c>
    </row>
    <row r="50" spans="1:3" ht="12.75">
      <c r="A50" s="5">
        <v>48</v>
      </c>
      <c r="B50" s="373" t="s">
        <v>639</v>
      </c>
      <c r="C50" s="373" t="s">
        <v>737</v>
      </c>
    </row>
    <row r="51" spans="1:3" ht="12.75">
      <c r="A51" s="5">
        <v>49</v>
      </c>
      <c r="B51" s="373" t="s">
        <v>573</v>
      </c>
      <c r="C51" s="373" t="s">
        <v>580</v>
      </c>
    </row>
    <row r="52" spans="1:3" ht="12.75">
      <c r="A52" s="5">
        <v>50</v>
      </c>
      <c r="B52" s="373" t="s">
        <v>574</v>
      </c>
      <c r="C52" s="373" t="s">
        <v>586</v>
      </c>
    </row>
    <row r="53" spans="1:3" ht="12.75">
      <c r="A53" s="5">
        <v>51</v>
      </c>
      <c r="B53" s="373" t="s">
        <v>576</v>
      </c>
      <c r="C53" s="373" t="s">
        <v>738</v>
      </c>
    </row>
    <row r="54" spans="1:3" ht="12.75">
      <c r="A54" s="5">
        <v>52</v>
      </c>
      <c r="B54" s="373" t="s">
        <v>640</v>
      </c>
      <c r="C54" s="373" t="s">
        <v>739</v>
      </c>
    </row>
    <row r="55" spans="1:3" ht="12.75">
      <c r="A55" s="5">
        <v>53</v>
      </c>
      <c r="B55" s="373" t="s">
        <v>578</v>
      </c>
      <c r="C55" s="373" t="s">
        <v>740</v>
      </c>
    </row>
    <row r="56" spans="1:3" ht="12.75">
      <c r="A56" s="5">
        <v>54</v>
      </c>
      <c r="B56" s="373" t="s">
        <v>641</v>
      </c>
      <c r="C56" s="373" t="s">
        <v>741</v>
      </c>
    </row>
    <row r="57" spans="1:3" ht="12.75">
      <c r="A57" s="5">
        <v>55</v>
      </c>
      <c r="B57" s="373" t="s">
        <v>642</v>
      </c>
      <c r="C57" s="373" t="s">
        <v>742</v>
      </c>
    </row>
    <row r="58" spans="1:3" ht="12.75">
      <c r="A58" s="5">
        <v>56</v>
      </c>
      <c r="B58" s="373" t="s">
        <v>643</v>
      </c>
      <c r="C58" s="373" t="s">
        <v>743</v>
      </c>
    </row>
    <row r="59" spans="1:3" ht="12.75">
      <c r="A59" s="5">
        <v>57</v>
      </c>
      <c r="B59" s="373" t="s">
        <v>644</v>
      </c>
      <c r="C59" s="373" t="s">
        <v>744</v>
      </c>
    </row>
    <row r="60" spans="1:3" ht="12.75">
      <c r="A60" s="5">
        <v>58</v>
      </c>
      <c r="B60" s="373" t="s">
        <v>579</v>
      </c>
      <c r="C60" s="373" t="s">
        <v>745</v>
      </c>
    </row>
    <row r="61" spans="1:3" ht="12.75">
      <c r="A61" s="5">
        <v>59</v>
      </c>
      <c r="B61" s="373" t="s">
        <v>645</v>
      </c>
      <c r="C61" s="373" t="s">
        <v>746</v>
      </c>
    </row>
    <row r="62" spans="1:3" ht="12.75">
      <c r="A62" s="5">
        <v>60</v>
      </c>
      <c r="B62" s="373" t="s">
        <v>581</v>
      </c>
      <c r="C62" s="373" t="s">
        <v>747</v>
      </c>
    </row>
    <row r="63" spans="1:3" ht="12.75">
      <c r="A63" s="5">
        <v>61</v>
      </c>
      <c r="B63" s="373" t="s">
        <v>583</v>
      </c>
      <c r="C63" s="373" t="s">
        <v>748</v>
      </c>
    </row>
    <row r="64" spans="1:3" ht="12.75">
      <c r="A64" s="5">
        <v>62</v>
      </c>
      <c r="B64" s="373" t="s">
        <v>585</v>
      </c>
      <c r="C64" s="373" t="s">
        <v>749</v>
      </c>
    </row>
    <row r="65" spans="1:3" ht="12.75">
      <c r="A65" s="5">
        <v>63</v>
      </c>
      <c r="B65" s="417" t="s">
        <v>750</v>
      </c>
      <c r="C65" s="417" t="s">
        <v>751</v>
      </c>
    </row>
    <row r="66" spans="1:3" ht="12.75">
      <c r="A66" s="5">
        <v>64</v>
      </c>
      <c r="B66" s="417" t="s">
        <v>752</v>
      </c>
      <c r="C66" s="417" t="s">
        <v>721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SheetLayoutView="100" zoomScalePageLayoutView="0" workbookViewId="0" topLeftCell="A3">
      <selection activeCell="A17" sqref="A17"/>
    </sheetView>
  </sheetViews>
  <sheetFormatPr defaultColWidth="9.140625" defaultRowHeight="12.75"/>
  <cols>
    <col min="1" max="1" width="12.8515625" style="108" customWidth="1"/>
    <col min="2" max="2" width="18.7109375" style="108" bestFit="1" customWidth="1"/>
    <col min="3" max="3" width="11.57421875" style="108" customWidth="1"/>
    <col min="4" max="4" width="10.421875" style="108" customWidth="1"/>
    <col min="5" max="5" width="8.28125" style="108" bestFit="1" customWidth="1"/>
    <col min="6" max="6" width="12.00390625" style="108" customWidth="1"/>
    <col min="7" max="7" width="12.421875" style="108" bestFit="1" customWidth="1"/>
    <col min="8" max="8" width="12.28125" style="108" bestFit="1" customWidth="1"/>
    <col min="9" max="9" width="10.57421875" style="108" bestFit="1" customWidth="1"/>
    <col min="10" max="10" width="7.421875" style="108" bestFit="1" customWidth="1"/>
    <col min="11" max="11" width="13.140625" style="108" customWidth="1"/>
    <col min="12" max="12" width="11.8515625" style="108" bestFit="1" customWidth="1"/>
    <col min="13" max="13" width="9.140625" style="108" hidden="1" customWidth="1"/>
    <col min="14" max="16384" width="9.140625" style="108" customWidth="1"/>
  </cols>
  <sheetData>
    <row r="1" spans="4:16" ht="15.75">
      <c r="D1" s="43"/>
      <c r="E1" s="43"/>
      <c r="F1" s="43"/>
      <c r="G1" s="43"/>
      <c r="H1" s="43"/>
      <c r="I1" s="43"/>
      <c r="J1" s="43"/>
      <c r="K1" s="470" t="s">
        <v>67</v>
      </c>
      <c r="L1" s="470"/>
      <c r="M1" s="470"/>
      <c r="N1" s="470"/>
      <c r="O1" s="27"/>
      <c r="P1" s="27"/>
    </row>
    <row r="2" spans="1:16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28"/>
      <c r="N2" s="28"/>
      <c r="O2" s="28"/>
      <c r="P2" s="28"/>
    </row>
    <row r="3" spans="1:16" ht="15.75">
      <c r="A3" s="501" t="s">
        <v>753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43"/>
      <c r="N3" s="43"/>
      <c r="O3" s="43"/>
      <c r="P3" s="43"/>
    </row>
    <row r="5" spans="1:12" ht="15.75">
      <c r="A5" s="576" t="s">
        <v>810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</row>
    <row r="6" spans="1:12" ht="1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>
      <c r="A7" s="504" t="s">
        <v>484</v>
      </c>
      <c r="B7" s="504"/>
      <c r="F7" s="597" t="s">
        <v>16</v>
      </c>
      <c r="G7" s="597"/>
      <c r="H7" s="597"/>
      <c r="I7" s="597"/>
      <c r="J7" s="597"/>
      <c r="K7" s="597"/>
      <c r="L7" s="597"/>
    </row>
    <row r="8" spans="1:12" ht="15.75">
      <c r="A8" s="10"/>
      <c r="F8" s="189"/>
      <c r="G8" s="159"/>
      <c r="H8" s="159"/>
      <c r="I8" s="571" t="s">
        <v>806</v>
      </c>
      <c r="J8" s="571"/>
      <c r="K8" s="571"/>
      <c r="L8" s="571"/>
    </row>
    <row r="9" spans="1:19" s="10" customFormat="1" ht="15.75">
      <c r="A9" s="471" t="s">
        <v>2</v>
      </c>
      <c r="B9" s="471" t="s">
        <v>3</v>
      </c>
      <c r="C9" s="472" t="s">
        <v>17</v>
      </c>
      <c r="D9" s="520"/>
      <c r="E9" s="520"/>
      <c r="F9" s="520"/>
      <c r="G9" s="520"/>
      <c r="H9" s="472" t="s">
        <v>37</v>
      </c>
      <c r="I9" s="520"/>
      <c r="J9" s="520"/>
      <c r="K9" s="520"/>
      <c r="L9" s="520"/>
      <c r="R9" s="46"/>
      <c r="S9" s="45"/>
    </row>
    <row r="10" spans="1:12" s="10" customFormat="1" ht="94.5">
      <c r="A10" s="471"/>
      <c r="B10" s="471"/>
      <c r="C10" s="112" t="s">
        <v>807</v>
      </c>
      <c r="D10" s="112" t="s">
        <v>809</v>
      </c>
      <c r="E10" s="112" t="s">
        <v>65</v>
      </c>
      <c r="F10" s="112" t="s">
        <v>66</v>
      </c>
      <c r="G10" s="112" t="s">
        <v>366</v>
      </c>
      <c r="H10" s="112" t="s">
        <v>807</v>
      </c>
      <c r="I10" s="112" t="s">
        <v>809</v>
      </c>
      <c r="J10" s="112" t="s">
        <v>65</v>
      </c>
      <c r="K10" s="112" t="s">
        <v>66</v>
      </c>
      <c r="L10" s="112" t="s">
        <v>367</v>
      </c>
    </row>
    <row r="11" spans="1:12" s="181" customFormat="1" ht="24" customHeight="1">
      <c r="A11" s="174">
        <v>1</v>
      </c>
      <c r="B11" s="174">
        <v>2</v>
      </c>
      <c r="C11" s="174">
        <v>3</v>
      </c>
      <c r="D11" s="174">
        <v>4</v>
      </c>
      <c r="E11" s="174">
        <v>5</v>
      </c>
      <c r="F11" s="174">
        <v>6</v>
      </c>
      <c r="G11" s="174">
        <v>7</v>
      </c>
      <c r="H11" s="174">
        <v>8</v>
      </c>
      <c r="I11" s="174">
        <v>9</v>
      </c>
      <c r="J11" s="174">
        <v>10</v>
      </c>
      <c r="K11" s="174">
        <v>11</v>
      </c>
      <c r="L11" s="174">
        <v>12</v>
      </c>
    </row>
    <row r="12" spans="1:12" s="193" customFormat="1" ht="24" customHeight="1">
      <c r="A12" s="163">
        <v>1</v>
      </c>
      <c r="B12" s="164" t="s">
        <v>488</v>
      </c>
      <c r="C12" s="192">
        <v>362.66</v>
      </c>
      <c r="D12" s="192">
        <v>36.5</v>
      </c>
      <c r="E12" s="192">
        <v>243.2</v>
      </c>
      <c r="F12" s="192">
        <v>266.93</v>
      </c>
      <c r="G12" s="192">
        <f>D12+E12-F12</f>
        <v>12.769999999999982</v>
      </c>
      <c r="H12" s="191">
        <v>241.78</v>
      </c>
      <c r="I12" s="191">
        <v>18.25</v>
      </c>
      <c r="J12" s="191">
        <v>82.2</v>
      </c>
      <c r="K12" s="191">
        <v>90.78</v>
      </c>
      <c r="L12" s="192">
        <f>I12+J12-K12</f>
        <v>9.670000000000002</v>
      </c>
    </row>
    <row r="13" spans="1:12" s="181" customFormat="1" ht="24" customHeight="1">
      <c r="A13" s="111" t="s">
        <v>15</v>
      </c>
      <c r="B13" s="180"/>
      <c r="C13" s="185">
        <f>C12</f>
        <v>362.66</v>
      </c>
      <c r="D13" s="185">
        <f aca="true" t="shared" si="0" ref="D13:L13">D12</f>
        <v>36.5</v>
      </c>
      <c r="E13" s="185">
        <f t="shared" si="0"/>
        <v>243.2</v>
      </c>
      <c r="F13" s="185">
        <f t="shared" si="0"/>
        <v>266.93</v>
      </c>
      <c r="G13" s="185">
        <f t="shared" si="0"/>
        <v>12.769999999999982</v>
      </c>
      <c r="H13" s="185">
        <f t="shared" si="0"/>
        <v>241.78</v>
      </c>
      <c r="I13" s="185">
        <f t="shared" si="0"/>
        <v>18.25</v>
      </c>
      <c r="J13" s="185">
        <f t="shared" si="0"/>
        <v>82.2</v>
      </c>
      <c r="K13" s="185">
        <f t="shared" si="0"/>
        <v>90.78</v>
      </c>
      <c r="L13" s="185">
        <f t="shared" si="0"/>
        <v>9.670000000000002</v>
      </c>
    </row>
    <row r="14" spans="1:12" s="181" customFormat="1" ht="14.25" customHeight="1">
      <c r="A14" s="144" t="s">
        <v>365</v>
      </c>
      <c r="B14" s="842"/>
      <c r="C14" s="841"/>
      <c r="D14" s="841"/>
      <c r="E14" s="841"/>
      <c r="F14" s="841"/>
      <c r="G14" s="841"/>
      <c r="H14" s="841"/>
      <c r="I14" s="841"/>
      <c r="J14" s="841"/>
      <c r="K14" s="841"/>
      <c r="L14" s="841"/>
    </row>
    <row r="15" spans="1:12" s="181" customFormat="1" ht="15" customHeight="1">
      <c r="A15" s="162" t="s">
        <v>144</v>
      </c>
      <c r="B15" s="842"/>
      <c r="C15" s="841"/>
      <c r="D15" s="841"/>
      <c r="E15" s="841"/>
      <c r="F15" s="841"/>
      <c r="G15" s="841"/>
      <c r="H15" s="841"/>
      <c r="I15" s="841"/>
      <c r="J15" s="841"/>
      <c r="K15" s="841"/>
      <c r="L15" s="841"/>
    </row>
    <row r="16" spans="2:12" ht="15">
      <c r="B16" s="144"/>
      <c r="C16" s="464">
        <f>C13+H13</f>
        <v>604.44</v>
      </c>
      <c r="D16" s="464">
        <f>D13+I13</f>
        <v>54.75</v>
      </c>
      <c r="E16" s="464">
        <f>E13+J13</f>
        <v>325.4</v>
      </c>
      <c r="F16" s="464">
        <f>F13+K13</f>
        <v>357.71000000000004</v>
      </c>
      <c r="G16" s="464">
        <f>G13+L13</f>
        <v>22.439999999999984</v>
      </c>
      <c r="H16" s="144"/>
      <c r="I16" s="144"/>
      <c r="J16" s="144"/>
      <c r="K16" s="144"/>
      <c r="L16" s="144"/>
    </row>
    <row r="17" spans="2:12" ht="15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>
      <c r="A18" s="162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15">
      <c r="A19" s="162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ht="15">
      <c r="A20" s="162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62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62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15">
      <c r="A23" s="162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>
      <c r="A24" s="162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.75">
      <c r="A25" s="10"/>
      <c r="B25" s="10"/>
      <c r="C25" s="10"/>
      <c r="D25" s="10"/>
      <c r="E25" s="10"/>
      <c r="F25" s="10"/>
      <c r="G25" s="10"/>
      <c r="H25" s="10"/>
      <c r="I25" s="10" t="s">
        <v>611</v>
      </c>
      <c r="J25" s="10"/>
      <c r="K25" s="10"/>
      <c r="L25" s="10"/>
    </row>
    <row r="26" spans="1:12" ht="15.75">
      <c r="A26" s="10"/>
      <c r="B26" s="10"/>
      <c r="C26" s="10"/>
      <c r="D26" s="10"/>
      <c r="E26" s="10"/>
      <c r="F26" s="10"/>
      <c r="G26" s="10"/>
      <c r="H26" s="10"/>
      <c r="I26" s="10" t="s">
        <v>486</v>
      </c>
      <c r="J26" s="10"/>
      <c r="K26" s="10"/>
      <c r="L26" s="10"/>
    </row>
    <row r="27" spans="1:12" ht="15">
      <c r="A27" s="566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</row>
  </sheetData>
  <sheetProtection/>
  <mergeCells count="12">
    <mergeCell ref="I8:L8"/>
    <mergeCell ref="A27:L27"/>
    <mergeCell ref="A9:A10"/>
    <mergeCell ref="B9:B10"/>
    <mergeCell ref="C9:G9"/>
    <mergeCell ref="H9:L9"/>
    <mergeCell ref="K1:N1"/>
    <mergeCell ref="F7:L7"/>
    <mergeCell ref="A7:B7"/>
    <mergeCell ref="A2:L2"/>
    <mergeCell ref="A3:L3"/>
    <mergeCell ref="A5:L5"/>
  </mergeCells>
  <printOptions horizontalCentered="1"/>
  <pageMargins left="0.51" right="0.48" top="0.88" bottom="0" header="0.31496062992125984" footer="0.31496062992125984"/>
  <pageSetup fitToHeight="1" fitToWidth="1" horizontalDpi="600" verticalDpi="600" orientation="landscape" paperSize="9" scale="98" r:id="rId1"/>
  <rowBreaks count="1" manualBreakCount="1">
    <brk id="2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8.421875" style="194" customWidth="1"/>
    <col min="2" max="2" width="18.8515625" style="194" bestFit="1" customWidth="1"/>
    <col min="3" max="3" width="18.7109375" style="194" customWidth="1"/>
    <col min="4" max="4" width="14.28125" style="194" customWidth="1"/>
    <col min="5" max="5" width="15.8515625" style="194" customWidth="1"/>
    <col min="6" max="6" width="9.8515625" style="194" customWidth="1"/>
    <col min="7" max="7" width="9.8515625" style="194" bestFit="1" customWidth="1"/>
    <col min="8" max="8" width="9.140625" style="194" customWidth="1"/>
    <col min="9" max="9" width="9.8515625" style="194" bestFit="1" customWidth="1"/>
    <col min="10" max="10" width="14.28125" style="195" customWidth="1"/>
    <col min="11" max="11" width="14.8515625" style="194" customWidth="1"/>
    <col min="12" max="12" width="13.7109375" style="194" customWidth="1"/>
    <col min="13" max="13" width="17.140625" style="194" customWidth="1"/>
    <col min="14" max="16384" width="9.140625" style="194" customWidth="1"/>
  </cols>
  <sheetData>
    <row r="1" spans="11:13" ht="15">
      <c r="K1" s="575" t="s">
        <v>196</v>
      </c>
      <c r="L1" s="575"/>
      <c r="M1" s="575"/>
    </row>
    <row r="3" spans="2:11" ht="15.75">
      <c r="B3" s="600" t="s">
        <v>0</v>
      </c>
      <c r="C3" s="600"/>
      <c r="D3" s="600"/>
      <c r="E3" s="600"/>
      <c r="F3" s="600"/>
      <c r="G3" s="600"/>
      <c r="H3" s="600"/>
      <c r="I3" s="600"/>
      <c r="J3" s="600"/>
      <c r="K3" s="600"/>
    </row>
    <row r="4" spans="2:11" ht="18">
      <c r="B4" s="601" t="s">
        <v>753</v>
      </c>
      <c r="C4" s="601"/>
      <c r="D4" s="601"/>
      <c r="E4" s="601"/>
      <c r="F4" s="601"/>
      <c r="G4" s="601"/>
      <c r="H4" s="601"/>
      <c r="I4" s="601"/>
      <c r="J4" s="601"/>
      <c r="K4" s="601"/>
    </row>
    <row r="6" spans="1:11" ht="15.75">
      <c r="A6" s="84" t="s">
        <v>811</v>
      </c>
      <c r="B6" s="84"/>
      <c r="C6" s="84"/>
      <c r="D6" s="84"/>
      <c r="E6" s="84"/>
      <c r="F6" s="84"/>
      <c r="G6" s="84"/>
      <c r="H6" s="84"/>
      <c r="I6" s="84"/>
      <c r="J6" s="91"/>
      <c r="K6" s="84"/>
    </row>
    <row r="7" spans="1:11" ht="15.75">
      <c r="A7" s="84"/>
      <c r="B7" s="84"/>
      <c r="C7" s="84"/>
      <c r="D7" s="84"/>
      <c r="E7" s="84"/>
      <c r="F7" s="84"/>
      <c r="G7" s="84"/>
      <c r="H7" s="84"/>
      <c r="I7" s="84"/>
      <c r="J7" s="91"/>
      <c r="K7" s="84"/>
    </row>
    <row r="8" spans="1:11" ht="15.75">
      <c r="A8" s="84"/>
      <c r="B8" s="84"/>
      <c r="C8" s="84"/>
      <c r="D8" s="84"/>
      <c r="E8" s="84"/>
      <c r="F8" s="84"/>
      <c r="G8" s="84"/>
      <c r="H8" s="84"/>
      <c r="I8" s="84"/>
      <c r="J8" s="91"/>
      <c r="K8" s="84"/>
    </row>
    <row r="9" spans="1:13" ht="15.75">
      <c r="A9" s="504" t="s">
        <v>484</v>
      </c>
      <c r="B9" s="504"/>
      <c r="C9" s="50"/>
      <c r="D9" s="50"/>
      <c r="E9" s="50"/>
      <c r="F9" s="50"/>
      <c r="G9" s="50"/>
      <c r="H9" s="50"/>
      <c r="L9" s="606" t="s">
        <v>176</v>
      </c>
      <c r="M9" s="606"/>
    </row>
    <row r="10" spans="3:13" ht="15.75">
      <c r="C10" s="50"/>
      <c r="D10" s="50"/>
      <c r="E10" s="50"/>
      <c r="F10" s="50"/>
      <c r="G10" s="565" t="s">
        <v>806</v>
      </c>
      <c r="H10" s="565"/>
      <c r="I10" s="565"/>
      <c r="J10" s="565"/>
      <c r="K10" s="565"/>
      <c r="L10" s="565"/>
      <c r="M10" s="565"/>
    </row>
    <row r="11" spans="1:13" ht="15">
      <c r="A11" s="607" t="s">
        <v>19</v>
      </c>
      <c r="B11" s="610" t="s">
        <v>3</v>
      </c>
      <c r="C11" s="602" t="s">
        <v>812</v>
      </c>
      <c r="D11" s="602" t="s">
        <v>809</v>
      </c>
      <c r="E11" s="602" t="s">
        <v>211</v>
      </c>
      <c r="F11" s="602" t="s">
        <v>210</v>
      </c>
      <c r="G11" s="602"/>
      <c r="H11" s="602" t="s">
        <v>173</v>
      </c>
      <c r="I11" s="602"/>
      <c r="J11" s="603" t="s">
        <v>441</v>
      </c>
      <c r="K11" s="602" t="s">
        <v>175</v>
      </c>
      <c r="L11" s="602" t="s">
        <v>414</v>
      </c>
      <c r="M11" s="602" t="s">
        <v>231</v>
      </c>
    </row>
    <row r="12" spans="1:13" ht="15">
      <c r="A12" s="608"/>
      <c r="B12" s="610"/>
      <c r="C12" s="602"/>
      <c r="D12" s="602"/>
      <c r="E12" s="602"/>
      <c r="F12" s="602"/>
      <c r="G12" s="602"/>
      <c r="H12" s="602"/>
      <c r="I12" s="602"/>
      <c r="J12" s="604"/>
      <c r="K12" s="602"/>
      <c r="L12" s="602"/>
      <c r="M12" s="602"/>
    </row>
    <row r="13" spans="1:13" ht="36" customHeight="1">
      <c r="A13" s="609"/>
      <c r="B13" s="610"/>
      <c r="C13" s="602"/>
      <c r="D13" s="602"/>
      <c r="E13" s="602"/>
      <c r="F13" s="196" t="s">
        <v>174</v>
      </c>
      <c r="G13" s="196" t="s">
        <v>232</v>
      </c>
      <c r="H13" s="196" t="s">
        <v>174</v>
      </c>
      <c r="I13" s="196" t="s">
        <v>232</v>
      </c>
      <c r="J13" s="605"/>
      <c r="K13" s="602"/>
      <c r="L13" s="602"/>
      <c r="M13" s="602"/>
    </row>
    <row r="14" spans="1:13" ht="15.75">
      <c r="A14" s="197">
        <v>1</v>
      </c>
      <c r="B14" s="197">
        <v>2</v>
      </c>
      <c r="C14" s="197">
        <v>3</v>
      </c>
      <c r="D14" s="197">
        <v>4</v>
      </c>
      <c r="E14" s="197">
        <v>5</v>
      </c>
      <c r="F14" s="197">
        <v>6</v>
      </c>
      <c r="G14" s="197">
        <v>7</v>
      </c>
      <c r="H14" s="197">
        <v>8</v>
      </c>
      <c r="I14" s="197">
        <v>9</v>
      </c>
      <c r="J14" s="198"/>
      <c r="K14" s="197">
        <v>10</v>
      </c>
      <c r="L14" s="199">
        <v>11</v>
      </c>
      <c r="M14" s="199">
        <v>12</v>
      </c>
    </row>
    <row r="15" spans="1:15" ht="25.5" customHeight="1">
      <c r="A15" s="200">
        <v>1</v>
      </c>
      <c r="B15" s="51" t="s">
        <v>488</v>
      </c>
      <c r="C15" s="214">
        <v>34.45</v>
      </c>
      <c r="D15" s="214">
        <v>0</v>
      </c>
      <c r="E15" s="214">
        <v>30.41</v>
      </c>
      <c r="F15" s="214">
        <v>781.9</v>
      </c>
      <c r="G15" s="214">
        <v>21.78</v>
      </c>
      <c r="H15" s="214">
        <v>781.9</v>
      </c>
      <c r="I15" s="214">
        <v>21.78</v>
      </c>
      <c r="J15" s="377">
        <f>G15-I15</f>
        <v>0</v>
      </c>
      <c r="K15" s="214">
        <f>(D15+E15)-I15</f>
        <v>8.629999999999999</v>
      </c>
      <c r="L15" s="214" t="s">
        <v>494</v>
      </c>
      <c r="M15" s="214" t="s">
        <v>494</v>
      </c>
      <c r="N15" s="201"/>
      <c r="O15" s="201"/>
    </row>
    <row r="16" spans="1:15" s="195" customFormat="1" ht="25.5" customHeight="1">
      <c r="A16" s="843" t="s">
        <v>83</v>
      </c>
      <c r="B16" s="844"/>
      <c r="C16" s="845">
        <f>C15</f>
        <v>34.45</v>
      </c>
      <c r="D16" s="845">
        <f aca="true" t="shared" si="0" ref="D16:M16">D15</f>
        <v>0</v>
      </c>
      <c r="E16" s="845">
        <f t="shared" si="0"/>
        <v>30.41</v>
      </c>
      <c r="F16" s="845">
        <f t="shared" si="0"/>
        <v>781.9</v>
      </c>
      <c r="G16" s="845">
        <f t="shared" si="0"/>
        <v>21.78</v>
      </c>
      <c r="H16" s="845">
        <f t="shared" si="0"/>
        <v>781.9</v>
      </c>
      <c r="I16" s="845">
        <f t="shared" si="0"/>
        <v>21.78</v>
      </c>
      <c r="J16" s="845">
        <f t="shared" si="0"/>
        <v>0</v>
      </c>
      <c r="K16" s="845">
        <f t="shared" si="0"/>
        <v>8.629999999999999</v>
      </c>
      <c r="L16" s="845" t="str">
        <f t="shared" si="0"/>
        <v>Nil</v>
      </c>
      <c r="M16" s="845" t="str">
        <f t="shared" si="0"/>
        <v>Nil</v>
      </c>
      <c r="N16" s="846"/>
      <c r="O16" s="846"/>
    </row>
    <row r="17" ht="15">
      <c r="J17" s="598"/>
    </row>
    <row r="18" ht="15">
      <c r="J18" s="599"/>
    </row>
    <row r="19" ht="15">
      <c r="J19" s="599"/>
    </row>
    <row r="20" ht="15">
      <c r="J20" s="599"/>
    </row>
    <row r="24" spans="1:14" ht="15.75">
      <c r="A24" s="10"/>
      <c r="B24" s="108"/>
      <c r="C24" s="108"/>
      <c r="D24" s="108"/>
      <c r="E24" s="108"/>
      <c r="F24" s="108"/>
      <c r="G24" s="108"/>
      <c r="H24" s="108"/>
      <c r="I24" s="108"/>
      <c r="J24" s="10" t="s">
        <v>611</v>
      </c>
      <c r="K24" s="108"/>
      <c r="L24" s="108"/>
      <c r="M24" s="108"/>
      <c r="N24" s="108"/>
    </row>
    <row r="25" ht="15.75">
      <c r="J25" s="10" t="s">
        <v>486</v>
      </c>
    </row>
  </sheetData>
  <sheetProtection/>
  <mergeCells count="18">
    <mergeCell ref="H11:I12"/>
    <mergeCell ref="K11:K13"/>
    <mergeCell ref="D11:D13"/>
    <mergeCell ref="E11:E13"/>
    <mergeCell ref="A11:A13"/>
    <mergeCell ref="M11:M13"/>
    <mergeCell ref="L11:L13"/>
    <mergeCell ref="B11:B13"/>
    <mergeCell ref="J17:J20"/>
    <mergeCell ref="A9:B9"/>
    <mergeCell ref="K1:M1"/>
    <mergeCell ref="B3:K3"/>
    <mergeCell ref="B4:K4"/>
    <mergeCell ref="C11:C13"/>
    <mergeCell ref="J11:J13"/>
    <mergeCell ref="L9:M9"/>
    <mergeCell ref="G10:M10"/>
    <mergeCell ref="F11:G12"/>
  </mergeCells>
  <printOptions horizontalCentered="1"/>
  <pageMargins left="0.5" right="0.39" top="0.76" bottom="0" header="0.31496062992125984" footer="0.31496062992125984"/>
  <pageSetup fitToHeight="1" fitToWidth="1"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5.7109375" style="108" customWidth="1"/>
    <col min="2" max="2" width="18.8515625" style="108" bestFit="1" customWidth="1"/>
    <col min="3" max="3" width="10.57421875" style="108" customWidth="1"/>
    <col min="4" max="4" width="12.00390625" style="108" customWidth="1"/>
    <col min="5" max="5" width="8.7109375" style="108" customWidth="1"/>
    <col min="6" max="6" width="18.140625" style="108" customWidth="1"/>
    <col min="7" max="7" width="15.8515625" style="108" customWidth="1"/>
    <col min="8" max="8" width="12.421875" style="108" customWidth="1"/>
    <col min="9" max="9" width="12.140625" style="108" customWidth="1"/>
    <col min="10" max="10" width="11.8515625" style="108" customWidth="1"/>
    <col min="11" max="11" width="16.8515625" style="108" customWidth="1"/>
    <col min="12" max="12" width="15.8515625" style="108" customWidth="1"/>
    <col min="13" max="13" width="2.421875" style="108" customWidth="1"/>
    <col min="14" max="16384" width="9.140625" style="108" customWidth="1"/>
  </cols>
  <sheetData>
    <row r="1" spans="4:16" ht="15.75">
      <c r="D1" s="43"/>
      <c r="E1" s="43"/>
      <c r="F1" s="43"/>
      <c r="G1" s="43"/>
      <c r="H1" s="43"/>
      <c r="I1" s="43"/>
      <c r="J1" s="43"/>
      <c r="K1" s="43"/>
      <c r="L1" s="611" t="s">
        <v>442</v>
      </c>
      <c r="M1" s="611"/>
      <c r="N1" s="611"/>
      <c r="O1" s="27"/>
      <c r="P1" s="27"/>
    </row>
    <row r="2" spans="1:16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28"/>
      <c r="N2" s="28"/>
      <c r="O2" s="28"/>
      <c r="P2" s="28"/>
    </row>
    <row r="3" spans="1:16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43"/>
      <c r="N3" s="43"/>
      <c r="O3" s="43"/>
      <c r="P3" s="43"/>
    </row>
    <row r="5" spans="1:12" ht="15.75">
      <c r="A5" s="576" t="s">
        <v>813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</row>
    <row r="6" spans="1:12" ht="1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5.75">
      <c r="A7" s="43" t="s">
        <v>484</v>
      </c>
      <c r="B7" s="43"/>
      <c r="F7" s="597" t="s">
        <v>16</v>
      </c>
      <c r="G7" s="597"/>
      <c r="H7" s="597"/>
      <c r="I7" s="597"/>
      <c r="J7" s="597"/>
      <c r="K7" s="597"/>
      <c r="L7" s="597"/>
    </row>
    <row r="8" spans="1:12" ht="15.75">
      <c r="A8" s="10"/>
      <c r="F8" s="189"/>
      <c r="G8" s="159"/>
      <c r="H8" s="159"/>
      <c r="I8" s="571" t="s">
        <v>806</v>
      </c>
      <c r="J8" s="571"/>
      <c r="K8" s="571"/>
      <c r="L8" s="571"/>
    </row>
    <row r="9" spans="1:19" s="10" customFormat="1" ht="15.75">
      <c r="A9" s="471" t="s">
        <v>2</v>
      </c>
      <c r="B9" s="471" t="s">
        <v>3</v>
      </c>
      <c r="C9" s="472" t="s">
        <v>20</v>
      </c>
      <c r="D9" s="520"/>
      <c r="E9" s="520"/>
      <c r="F9" s="520"/>
      <c r="G9" s="520"/>
      <c r="H9" s="472" t="s">
        <v>21</v>
      </c>
      <c r="I9" s="520"/>
      <c r="J9" s="520"/>
      <c r="K9" s="520"/>
      <c r="L9" s="520"/>
      <c r="R9" s="46"/>
      <c r="S9" s="45"/>
    </row>
    <row r="10" spans="1:12" s="10" customFormat="1" ht="78.75">
      <c r="A10" s="471"/>
      <c r="B10" s="471"/>
      <c r="C10" s="112" t="s">
        <v>807</v>
      </c>
      <c r="D10" s="112" t="s">
        <v>809</v>
      </c>
      <c r="E10" s="112" t="s">
        <v>65</v>
      </c>
      <c r="F10" s="112" t="s">
        <v>66</v>
      </c>
      <c r="G10" s="112" t="s">
        <v>366</v>
      </c>
      <c r="H10" s="112" t="s">
        <v>807</v>
      </c>
      <c r="I10" s="112" t="s">
        <v>809</v>
      </c>
      <c r="J10" s="112" t="s">
        <v>65</v>
      </c>
      <c r="K10" s="112" t="s">
        <v>66</v>
      </c>
      <c r="L10" s="112" t="s">
        <v>367</v>
      </c>
    </row>
    <row r="11" spans="1:12" s="10" customFormat="1" ht="15.75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2">
        <v>12</v>
      </c>
    </row>
    <row r="12" spans="1:12" ht="24.75" customHeight="1">
      <c r="A12" s="163">
        <v>1</v>
      </c>
      <c r="B12" s="203" t="s">
        <v>488</v>
      </c>
      <c r="C12" s="594" t="s">
        <v>493</v>
      </c>
      <c r="D12" s="595"/>
      <c r="E12" s="595"/>
      <c r="F12" s="595"/>
      <c r="G12" s="595"/>
      <c r="H12" s="595"/>
      <c r="I12" s="595"/>
      <c r="J12" s="596"/>
      <c r="K12" s="165"/>
      <c r="L12" s="163"/>
    </row>
    <row r="13" spans="1:12" ht="24.75" customHeight="1">
      <c r="A13" s="111" t="s">
        <v>15</v>
      </c>
      <c r="B13" s="163"/>
      <c r="C13" s="163"/>
      <c r="D13" s="163"/>
      <c r="E13" s="163"/>
      <c r="F13" s="163"/>
      <c r="G13" s="163"/>
      <c r="H13" s="165"/>
      <c r="I13" s="165"/>
      <c r="J13" s="165"/>
      <c r="K13" s="165"/>
      <c r="L13" s="163"/>
    </row>
    <row r="14" spans="1:12" ht="15">
      <c r="A14" s="144" t="s">
        <v>365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15">
      <c r="A15" s="162" t="s">
        <v>144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ht="15">
      <c r="A16" s="162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ht="15">
      <c r="A17" s="162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>
      <c r="A18" s="162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15">
      <c r="A19" s="162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ht="15">
      <c r="A20" s="162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62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.75">
      <c r="A23" s="10"/>
      <c r="B23" s="10"/>
      <c r="C23" s="10"/>
      <c r="D23" s="10"/>
      <c r="E23" s="10"/>
      <c r="F23" s="10"/>
      <c r="G23" s="10"/>
      <c r="H23" s="10"/>
      <c r="I23" s="10"/>
      <c r="J23" s="10" t="s">
        <v>611</v>
      </c>
      <c r="K23" s="10"/>
      <c r="L23" s="10"/>
    </row>
    <row r="24" spans="1:10" ht="15.75">
      <c r="A24" s="10"/>
      <c r="J24" s="10" t="s">
        <v>486</v>
      </c>
    </row>
    <row r="25" spans="1:12" ht="15">
      <c r="A25" s="566"/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566"/>
    </row>
  </sheetData>
  <sheetProtection/>
  <mergeCells count="12">
    <mergeCell ref="L1:N1"/>
    <mergeCell ref="A2:L2"/>
    <mergeCell ref="A3:L3"/>
    <mergeCell ref="A5:L5"/>
    <mergeCell ref="F7:L7"/>
    <mergeCell ref="A25:L25"/>
    <mergeCell ref="I8:L8"/>
    <mergeCell ref="A9:A10"/>
    <mergeCell ref="B9:B10"/>
    <mergeCell ref="C9:G9"/>
    <mergeCell ref="H9:L9"/>
    <mergeCell ref="C12:J12"/>
  </mergeCells>
  <printOptions horizontalCentered="1"/>
  <pageMargins left="0.7086614173228347" right="0.7086614173228347" top="0.93" bottom="0" header="0.31496062992125984" footer="0.31496062992125984"/>
  <pageSetup fitToHeight="1" fitToWidth="1" horizontalDpi="600" verticalDpi="600" orientation="landscape" paperSize="9" scale="84" r:id="rId1"/>
  <rowBreaks count="1" manualBreakCount="1">
    <brk id="2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SheetLayoutView="100" zoomScalePageLayoutView="0" workbookViewId="0" topLeftCell="I4">
      <selection activeCell="O20" sqref="O20"/>
    </sheetView>
  </sheetViews>
  <sheetFormatPr defaultColWidth="9.140625" defaultRowHeight="12.75"/>
  <cols>
    <col min="1" max="1" width="11.57421875" style="108" customWidth="1"/>
    <col min="2" max="2" width="18.8515625" style="108" bestFit="1" customWidth="1"/>
    <col min="3" max="3" width="8.57421875" style="108" bestFit="1" customWidth="1"/>
    <col min="4" max="4" width="9.421875" style="108" customWidth="1"/>
    <col min="5" max="5" width="8.8515625" style="108" customWidth="1"/>
    <col min="6" max="6" width="8.28125" style="108" customWidth="1"/>
    <col min="7" max="7" width="8.421875" style="108" customWidth="1"/>
    <col min="8" max="8" width="8.00390625" style="108" customWidth="1"/>
    <col min="9" max="9" width="8.57421875" style="108" bestFit="1" customWidth="1"/>
    <col min="10" max="10" width="8.8515625" style="108" customWidth="1"/>
    <col min="11" max="11" width="8.28125" style="108" bestFit="1" customWidth="1"/>
    <col min="12" max="12" width="8.57421875" style="108" bestFit="1" customWidth="1"/>
    <col min="13" max="13" width="8.7109375" style="108" customWidth="1"/>
    <col min="14" max="14" width="8.28125" style="108" customWidth="1"/>
    <col min="15" max="15" width="13.140625" style="108" bestFit="1" customWidth="1"/>
    <col min="16" max="17" width="15.140625" style="108" bestFit="1" customWidth="1"/>
    <col min="18" max="16384" width="9.140625" style="108" customWidth="1"/>
  </cols>
  <sheetData>
    <row r="1" spans="8:21" ht="15.75">
      <c r="H1" s="43"/>
      <c r="I1" s="43"/>
      <c r="J1" s="43"/>
      <c r="K1" s="43"/>
      <c r="L1" s="43"/>
      <c r="M1" s="43"/>
      <c r="N1" s="43"/>
      <c r="O1" s="43"/>
      <c r="P1" s="470" t="s">
        <v>59</v>
      </c>
      <c r="Q1" s="470"/>
      <c r="T1" s="27"/>
      <c r="U1" s="27"/>
    </row>
    <row r="2" spans="1:21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28"/>
      <c r="S2" s="28"/>
      <c r="T2" s="28"/>
      <c r="U2" s="28"/>
    </row>
    <row r="3" spans="1:21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43"/>
      <c r="S3" s="43"/>
      <c r="T3" s="43"/>
      <c r="U3" s="43"/>
    </row>
    <row r="5" spans="1:17" ht="15">
      <c r="A5" s="204"/>
      <c r="B5" s="204"/>
      <c r="C5" s="204"/>
      <c r="D5" s="204"/>
      <c r="E5" s="140"/>
      <c r="F5" s="140"/>
      <c r="G5" s="140"/>
      <c r="H5" s="140"/>
      <c r="I5" s="140"/>
      <c r="J5" s="140"/>
      <c r="K5" s="140"/>
      <c r="L5" s="140"/>
      <c r="M5" s="140"/>
      <c r="N5" s="204"/>
      <c r="O5" s="204"/>
      <c r="P5" s="140"/>
      <c r="Q5" s="144"/>
    </row>
    <row r="6" spans="1:17" ht="15.75">
      <c r="A6" s="576" t="s">
        <v>814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</row>
    <row r="9" spans="1:19" ht="15.75">
      <c r="A9" s="504" t="s">
        <v>484</v>
      </c>
      <c r="B9" s="504"/>
      <c r="Q9" s="205" t="s">
        <v>18</v>
      </c>
      <c r="R9" s="121"/>
      <c r="S9" s="144"/>
    </row>
    <row r="10" spans="1:17" ht="15.75">
      <c r="A10" s="10"/>
      <c r="N10" s="571" t="s">
        <v>806</v>
      </c>
      <c r="O10" s="571"/>
      <c r="P10" s="571"/>
      <c r="Q10" s="571"/>
    </row>
    <row r="11" spans="1:17" ht="34.5" customHeight="1">
      <c r="A11" s="518" t="s">
        <v>2</v>
      </c>
      <c r="B11" s="518" t="s">
        <v>3</v>
      </c>
      <c r="C11" s="471" t="s">
        <v>815</v>
      </c>
      <c r="D11" s="471"/>
      <c r="E11" s="471"/>
      <c r="F11" s="471" t="s">
        <v>816</v>
      </c>
      <c r="G11" s="471"/>
      <c r="H11" s="471"/>
      <c r="I11" s="529" t="s">
        <v>375</v>
      </c>
      <c r="J11" s="530"/>
      <c r="K11" s="613"/>
      <c r="L11" s="529" t="s">
        <v>85</v>
      </c>
      <c r="M11" s="530"/>
      <c r="N11" s="613"/>
      <c r="O11" s="614" t="s">
        <v>817</v>
      </c>
      <c r="P11" s="615"/>
      <c r="Q11" s="616"/>
    </row>
    <row r="12" spans="1:17" ht="33.75" customHeight="1">
      <c r="A12" s="519"/>
      <c r="B12" s="519"/>
      <c r="C12" s="112" t="s">
        <v>105</v>
      </c>
      <c r="D12" s="112" t="s">
        <v>371</v>
      </c>
      <c r="E12" s="188" t="s">
        <v>15</v>
      </c>
      <c r="F12" s="112" t="s">
        <v>105</v>
      </c>
      <c r="G12" s="112" t="s">
        <v>371</v>
      </c>
      <c r="H12" s="188" t="s">
        <v>15</v>
      </c>
      <c r="I12" s="112" t="s">
        <v>105</v>
      </c>
      <c r="J12" s="112" t="s">
        <v>371</v>
      </c>
      <c r="K12" s="188" t="s">
        <v>15</v>
      </c>
      <c r="L12" s="112" t="s">
        <v>105</v>
      </c>
      <c r="M12" s="112" t="s">
        <v>371</v>
      </c>
      <c r="N12" s="188" t="s">
        <v>15</v>
      </c>
      <c r="O12" s="112" t="s">
        <v>222</v>
      </c>
      <c r="P12" s="112" t="s">
        <v>372</v>
      </c>
      <c r="Q12" s="112" t="s">
        <v>106</v>
      </c>
    </row>
    <row r="13" spans="1:17" s="117" customFormat="1" ht="15">
      <c r="A13" s="206">
        <v>1</v>
      </c>
      <c r="B13" s="206">
        <v>2</v>
      </c>
      <c r="C13" s="206">
        <v>3</v>
      </c>
      <c r="D13" s="206">
        <v>4</v>
      </c>
      <c r="E13" s="206">
        <v>5</v>
      </c>
      <c r="F13" s="206">
        <v>6</v>
      </c>
      <c r="G13" s="206">
        <v>7</v>
      </c>
      <c r="H13" s="206">
        <v>8</v>
      </c>
      <c r="I13" s="206">
        <v>9</v>
      </c>
      <c r="J13" s="206">
        <v>10</v>
      </c>
      <c r="K13" s="206">
        <v>11</v>
      </c>
      <c r="L13" s="206">
        <v>12</v>
      </c>
      <c r="M13" s="206">
        <v>13</v>
      </c>
      <c r="N13" s="206">
        <v>14</v>
      </c>
      <c r="O13" s="206">
        <v>15</v>
      </c>
      <c r="P13" s="206">
        <v>16</v>
      </c>
      <c r="Q13" s="206">
        <v>17</v>
      </c>
    </row>
    <row r="14" spans="1:17" ht="22.5" customHeight="1">
      <c r="A14" s="118">
        <v>1</v>
      </c>
      <c r="B14" s="163" t="s">
        <v>488</v>
      </c>
      <c r="C14" s="192">
        <v>271.53</v>
      </c>
      <c r="D14" s="192">
        <v>209.89</v>
      </c>
      <c r="E14" s="192">
        <f>C14+D14</f>
        <v>481.41999999999996</v>
      </c>
      <c r="F14" s="192">
        <v>0</v>
      </c>
      <c r="G14" s="192">
        <v>0</v>
      </c>
      <c r="H14" s="192">
        <f>F14+G14</f>
        <v>0</v>
      </c>
      <c r="I14" s="192">
        <v>271.53</v>
      </c>
      <c r="J14" s="192">
        <v>209.89</v>
      </c>
      <c r="K14" s="192">
        <f>I14+J14</f>
        <v>481.41999999999996</v>
      </c>
      <c r="L14" s="192">
        <v>271.29</v>
      </c>
      <c r="M14" s="192">
        <v>209.89</v>
      </c>
      <c r="N14" s="192">
        <f>L14+M14</f>
        <v>481.18</v>
      </c>
      <c r="O14" s="192">
        <f>F14+I14-L14</f>
        <v>0.23999999999995225</v>
      </c>
      <c r="P14" s="210">
        <f>G14+J14-M14</f>
        <v>0</v>
      </c>
      <c r="Q14" s="192">
        <f>H14+K14-N14</f>
        <v>0.23999999999995225</v>
      </c>
    </row>
    <row r="15" spans="1:17" ht="22.5" customHeight="1">
      <c r="A15" s="110"/>
      <c r="B15" s="111" t="s">
        <v>15</v>
      </c>
      <c r="C15" s="185">
        <f>C14</f>
        <v>271.53</v>
      </c>
      <c r="D15" s="185">
        <f aca="true" t="shared" si="0" ref="D15:Q15">D14</f>
        <v>209.89</v>
      </c>
      <c r="E15" s="185">
        <f t="shared" si="0"/>
        <v>481.41999999999996</v>
      </c>
      <c r="F15" s="185">
        <f t="shared" si="0"/>
        <v>0</v>
      </c>
      <c r="G15" s="185">
        <f t="shared" si="0"/>
        <v>0</v>
      </c>
      <c r="H15" s="185">
        <f t="shared" si="0"/>
        <v>0</v>
      </c>
      <c r="I15" s="185">
        <f t="shared" si="0"/>
        <v>271.53</v>
      </c>
      <c r="J15" s="185">
        <f t="shared" si="0"/>
        <v>209.89</v>
      </c>
      <c r="K15" s="185">
        <f t="shared" si="0"/>
        <v>481.41999999999996</v>
      </c>
      <c r="L15" s="185">
        <f t="shared" si="0"/>
        <v>271.29</v>
      </c>
      <c r="M15" s="185">
        <f t="shared" si="0"/>
        <v>209.89</v>
      </c>
      <c r="N15" s="185">
        <f t="shared" si="0"/>
        <v>481.18</v>
      </c>
      <c r="O15" s="185">
        <f t="shared" si="0"/>
        <v>0.23999999999995225</v>
      </c>
      <c r="P15" s="185">
        <f t="shared" si="0"/>
        <v>0</v>
      </c>
      <c r="Q15" s="185">
        <f t="shared" si="0"/>
        <v>0.23999999999995225</v>
      </c>
    </row>
    <row r="16" spans="1:15" ht="16.5" customHeight="1">
      <c r="A16" s="144" t="s">
        <v>365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7" ht="18" customHeight="1">
      <c r="A17" s="612" t="s">
        <v>368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</row>
    <row r="18" spans="1:17" ht="15.75">
      <c r="A18" s="130"/>
      <c r="B18" s="45"/>
      <c r="C18" s="464">
        <f>'T7ACC_UPY_Utlsn '!C14</f>
        <v>249.03</v>
      </c>
      <c r="D18" s="464">
        <f>'T7ACC_UPY_Utlsn '!D14</f>
        <v>139.93</v>
      </c>
      <c r="E18" s="464">
        <f>'T7ACC_UPY_Utlsn '!E14</f>
        <v>388.96000000000004</v>
      </c>
      <c r="F18" s="464">
        <f>'T7ACC_UPY_Utlsn '!F14</f>
        <v>0</v>
      </c>
      <c r="G18" s="464">
        <f>'T7ACC_UPY_Utlsn '!G14</f>
        <v>0</v>
      </c>
      <c r="H18" s="464">
        <f>'T7ACC_UPY_Utlsn '!H14</f>
        <v>0</v>
      </c>
      <c r="I18" s="464">
        <f>'T7ACC_UPY_Utlsn '!I14</f>
        <v>249.03</v>
      </c>
      <c r="J18" s="464">
        <f>'T7ACC_UPY_Utlsn '!J14</f>
        <v>139.93</v>
      </c>
      <c r="K18" s="464">
        <f>'T7ACC_UPY_Utlsn '!K14</f>
        <v>388.96000000000004</v>
      </c>
      <c r="L18" s="464">
        <f>'T7ACC_UPY_Utlsn '!L14</f>
        <v>248.8</v>
      </c>
      <c r="M18" s="464">
        <f>'T7ACC_UPY_Utlsn '!M14</f>
        <v>139.93</v>
      </c>
      <c r="N18" s="464">
        <f>'T7ACC_UPY_Utlsn '!N14</f>
        <v>388.73</v>
      </c>
      <c r="O18" s="464">
        <f>'T7ACC_UPY_Utlsn '!O14</f>
        <v>0.22999999999998977</v>
      </c>
      <c r="P18" s="464">
        <f>'T7ACC_UPY_Utlsn '!P14</f>
        <v>0</v>
      </c>
      <c r="Q18" s="464">
        <f>'T7ACC_UPY_Utlsn '!Q14</f>
        <v>0.2300000000000182</v>
      </c>
    </row>
    <row r="19" spans="3:17" ht="15.75">
      <c r="C19" s="847">
        <f>C15+C18</f>
        <v>520.56</v>
      </c>
      <c r="D19" s="847">
        <f aca="true" t="shared" si="1" ref="D19:N19">D15+D18</f>
        <v>349.82</v>
      </c>
      <c r="E19" s="848">
        <f t="shared" si="1"/>
        <v>870.38</v>
      </c>
      <c r="F19" s="847">
        <f t="shared" si="1"/>
        <v>0</v>
      </c>
      <c r="G19" s="847">
        <f t="shared" si="1"/>
        <v>0</v>
      </c>
      <c r="H19" s="847">
        <f t="shared" si="1"/>
        <v>0</v>
      </c>
      <c r="I19" s="847">
        <f t="shared" si="1"/>
        <v>520.56</v>
      </c>
      <c r="J19" s="847">
        <f t="shared" si="1"/>
        <v>349.82</v>
      </c>
      <c r="K19" s="848">
        <f t="shared" si="1"/>
        <v>870.38</v>
      </c>
      <c r="L19" s="847">
        <f t="shared" si="1"/>
        <v>520.09</v>
      </c>
      <c r="M19" s="847">
        <f t="shared" si="1"/>
        <v>349.82</v>
      </c>
      <c r="N19" s="848">
        <f t="shared" si="1"/>
        <v>869.9100000000001</v>
      </c>
      <c r="O19" s="848">
        <f>O15+O18</f>
        <v>0.469999999999942</v>
      </c>
      <c r="P19" s="848">
        <f>P15+P18</f>
        <v>0</v>
      </c>
      <c r="Q19" s="848">
        <f>Q15+Q18</f>
        <v>0.46999999999997044</v>
      </c>
    </row>
    <row r="21" spans="1:17" ht="1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ht="1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7" ht="1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ht="1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1:17" ht="1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17" ht="15.7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10" t="s">
        <v>611</v>
      </c>
      <c r="P26" s="207"/>
      <c r="Q26" s="207"/>
    </row>
    <row r="27" spans="1:17" ht="15.75">
      <c r="A27" s="208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10" t="s">
        <v>486</v>
      </c>
      <c r="P27" s="209"/>
      <c r="Q27" s="209"/>
    </row>
  </sheetData>
  <sheetProtection/>
  <mergeCells count="14">
    <mergeCell ref="O11:Q11"/>
    <mergeCell ref="L11:N11"/>
    <mergeCell ref="C11:E11"/>
    <mergeCell ref="F11:H11"/>
    <mergeCell ref="A17:Q17"/>
    <mergeCell ref="P1:Q1"/>
    <mergeCell ref="A2:Q2"/>
    <mergeCell ref="A3:Q3"/>
    <mergeCell ref="N10:Q10"/>
    <mergeCell ref="A6:Q6"/>
    <mergeCell ref="A11:A12"/>
    <mergeCell ref="B11:B12"/>
    <mergeCell ref="I11:K11"/>
    <mergeCell ref="A9:B9"/>
  </mergeCells>
  <printOptions horizontalCentered="1"/>
  <pageMargins left="0.54" right="0.42" top="0.67" bottom="0" header="0.31496062992125984" footer="0.31496062992125984"/>
  <pageSetup fitToHeight="1" fitToWidth="1"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view="pageBreakPreview" zoomScale="85" zoomScaleSheetLayoutView="85" zoomScalePageLayoutView="0" workbookViewId="0" topLeftCell="A1">
      <selection activeCell="Q13" sqref="Q13"/>
    </sheetView>
  </sheetViews>
  <sheetFormatPr defaultColWidth="9.140625" defaultRowHeight="12.75"/>
  <cols>
    <col min="1" max="1" width="9.7109375" style="108" customWidth="1"/>
    <col min="2" max="2" width="18.7109375" style="108" bestFit="1" customWidth="1"/>
    <col min="3" max="3" width="9.57421875" style="108" bestFit="1" customWidth="1"/>
    <col min="4" max="4" width="9.8515625" style="108" customWidth="1"/>
    <col min="5" max="5" width="8.57421875" style="108" bestFit="1" customWidth="1"/>
    <col min="6" max="6" width="9.28125" style="108" customWidth="1"/>
    <col min="7" max="7" width="8.7109375" style="108" customWidth="1"/>
    <col min="8" max="8" width="7.57421875" style="108" customWidth="1"/>
    <col min="9" max="9" width="8.7109375" style="108" bestFit="1" customWidth="1"/>
    <col min="10" max="10" width="9.28125" style="108" customWidth="1"/>
    <col min="11" max="11" width="8.57421875" style="108" customWidth="1"/>
    <col min="12" max="12" width="9.28125" style="108" bestFit="1" customWidth="1"/>
    <col min="13" max="13" width="9.28125" style="108" customWidth="1"/>
    <col min="14" max="14" width="8.57421875" style="108" bestFit="1" customWidth="1"/>
    <col min="15" max="15" width="12.57421875" style="108" customWidth="1"/>
    <col min="16" max="16" width="14.421875" style="108" customWidth="1"/>
    <col min="17" max="17" width="15.28125" style="108" bestFit="1" customWidth="1"/>
    <col min="18" max="16384" width="9.140625" style="108" customWidth="1"/>
  </cols>
  <sheetData>
    <row r="1" spans="8:21" ht="15.75">
      <c r="H1" s="43"/>
      <c r="I1" s="43"/>
      <c r="J1" s="43"/>
      <c r="K1" s="43"/>
      <c r="L1" s="43"/>
      <c r="M1" s="43"/>
      <c r="N1" s="43"/>
      <c r="O1" s="43"/>
      <c r="P1" s="470" t="s">
        <v>84</v>
      </c>
      <c r="Q1" s="470"/>
      <c r="R1" s="566"/>
      <c r="T1" s="27"/>
      <c r="U1" s="27"/>
    </row>
    <row r="2" spans="1:21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28"/>
      <c r="T2" s="28"/>
      <c r="U2" s="28"/>
    </row>
    <row r="3" spans="1:21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66"/>
      <c r="S3" s="43"/>
      <c r="T3" s="43"/>
      <c r="U3" s="43"/>
    </row>
    <row r="4" ht="15">
      <c r="R4" s="566"/>
    </row>
    <row r="5" spans="1:18" ht="15">
      <c r="A5" s="204"/>
      <c r="B5" s="204"/>
      <c r="C5" s="204"/>
      <c r="D5" s="204"/>
      <c r="E5" s="140"/>
      <c r="F5" s="140"/>
      <c r="G5" s="140"/>
      <c r="H5" s="140"/>
      <c r="I5" s="140"/>
      <c r="J5" s="140"/>
      <c r="K5" s="140"/>
      <c r="L5" s="140"/>
      <c r="M5" s="140"/>
      <c r="N5" s="204"/>
      <c r="O5" s="204"/>
      <c r="P5" s="140"/>
      <c r="Q5" s="144"/>
      <c r="R5" s="566"/>
    </row>
    <row r="6" spans="2:18" ht="15.75">
      <c r="B6" s="44"/>
      <c r="C6" s="44"/>
      <c r="D6" s="503" t="s">
        <v>818</v>
      </c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R6" s="566"/>
    </row>
    <row r="7" ht="15">
      <c r="R7" s="566"/>
    </row>
    <row r="8" spans="1:18" ht="15.75">
      <c r="A8" s="43" t="s">
        <v>484</v>
      </c>
      <c r="B8" s="43"/>
      <c r="Q8" s="205" t="s">
        <v>18</v>
      </c>
      <c r="R8" s="566"/>
    </row>
    <row r="9" spans="1:19" ht="15.75">
      <c r="A9" s="10"/>
      <c r="N9" s="571" t="s">
        <v>806</v>
      </c>
      <c r="O9" s="571"/>
      <c r="P9" s="571"/>
      <c r="Q9" s="571"/>
      <c r="R9" s="566"/>
      <c r="S9" s="144"/>
    </row>
    <row r="10" spans="1:18" ht="33" customHeight="1">
      <c r="A10" s="518" t="s">
        <v>2</v>
      </c>
      <c r="B10" s="518" t="s">
        <v>3</v>
      </c>
      <c r="C10" s="471" t="s">
        <v>815</v>
      </c>
      <c r="D10" s="471"/>
      <c r="E10" s="471"/>
      <c r="F10" s="471" t="s">
        <v>816</v>
      </c>
      <c r="G10" s="471"/>
      <c r="H10" s="471"/>
      <c r="I10" s="529" t="s">
        <v>375</v>
      </c>
      <c r="J10" s="530"/>
      <c r="K10" s="613"/>
      <c r="L10" s="529" t="s">
        <v>85</v>
      </c>
      <c r="M10" s="530"/>
      <c r="N10" s="613"/>
      <c r="O10" s="614" t="s">
        <v>817</v>
      </c>
      <c r="P10" s="615"/>
      <c r="Q10" s="616"/>
      <c r="R10" s="566"/>
    </row>
    <row r="11" spans="1:17" ht="51.75" customHeight="1">
      <c r="A11" s="519"/>
      <c r="B11" s="519"/>
      <c r="C11" s="112" t="s">
        <v>105</v>
      </c>
      <c r="D11" s="112" t="s">
        <v>370</v>
      </c>
      <c r="E11" s="188" t="s">
        <v>15</v>
      </c>
      <c r="F11" s="112" t="s">
        <v>105</v>
      </c>
      <c r="G11" s="112" t="s">
        <v>371</v>
      </c>
      <c r="H11" s="188" t="s">
        <v>15</v>
      </c>
      <c r="I11" s="112" t="s">
        <v>105</v>
      </c>
      <c r="J11" s="112" t="s">
        <v>371</v>
      </c>
      <c r="K11" s="188" t="s">
        <v>15</v>
      </c>
      <c r="L11" s="112" t="s">
        <v>105</v>
      </c>
      <c r="M11" s="112" t="s">
        <v>371</v>
      </c>
      <c r="N11" s="188" t="s">
        <v>15</v>
      </c>
      <c r="O11" s="112" t="s">
        <v>222</v>
      </c>
      <c r="P11" s="112" t="s">
        <v>372</v>
      </c>
      <c r="Q11" s="112" t="s">
        <v>106</v>
      </c>
    </row>
    <row r="12" spans="1:17" s="117" customFormat="1" ht="15">
      <c r="A12" s="206">
        <v>1</v>
      </c>
      <c r="B12" s="206">
        <v>2</v>
      </c>
      <c r="C12" s="206">
        <v>3</v>
      </c>
      <c r="D12" s="206">
        <v>4</v>
      </c>
      <c r="E12" s="206">
        <v>5</v>
      </c>
      <c r="F12" s="206">
        <v>6</v>
      </c>
      <c r="G12" s="206">
        <v>7</v>
      </c>
      <c r="H12" s="206">
        <v>8</v>
      </c>
      <c r="I12" s="206">
        <v>9</v>
      </c>
      <c r="J12" s="206">
        <v>10</v>
      </c>
      <c r="K12" s="206">
        <v>11</v>
      </c>
      <c r="L12" s="206">
        <v>12</v>
      </c>
      <c r="M12" s="206">
        <v>13</v>
      </c>
      <c r="N12" s="206">
        <v>14</v>
      </c>
      <c r="O12" s="206">
        <v>15</v>
      </c>
      <c r="P12" s="206">
        <v>16</v>
      </c>
      <c r="Q12" s="206">
        <v>17</v>
      </c>
    </row>
    <row r="13" spans="1:17" s="190" customFormat="1" ht="24.75" customHeight="1">
      <c r="A13" s="163">
        <v>1</v>
      </c>
      <c r="B13" s="163" t="s">
        <v>488</v>
      </c>
      <c r="C13" s="192">
        <v>249.03</v>
      </c>
      <c r="D13" s="192">
        <v>139.93</v>
      </c>
      <c r="E13" s="192">
        <f>C13+D13</f>
        <v>388.96000000000004</v>
      </c>
      <c r="F13" s="192">
        <v>0</v>
      </c>
      <c r="G13" s="192">
        <v>0</v>
      </c>
      <c r="H13" s="192">
        <f>F13+G13</f>
        <v>0</v>
      </c>
      <c r="I13" s="192">
        <v>249.03</v>
      </c>
      <c r="J13" s="192">
        <v>139.93</v>
      </c>
      <c r="K13" s="192">
        <f>I13+J13</f>
        <v>388.96000000000004</v>
      </c>
      <c r="L13" s="192">
        <v>248.8</v>
      </c>
      <c r="M13" s="192">
        <v>139.93</v>
      </c>
      <c r="N13" s="192">
        <f>L13+M13</f>
        <v>388.73</v>
      </c>
      <c r="O13" s="192">
        <f>F13+I13-L13</f>
        <v>0.22999999999998977</v>
      </c>
      <c r="P13" s="210">
        <f>G13+J13-M13</f>
        <v>0</v>
      </c>
      <c r="Q13" s="192">
        <f>H13+K13-N13</f>
        <v>0.2300000000000182</v>
      </c>
    </row>
    <row r="14" spans="1:17" s="190" customFormat="1" ht="24.75" customHeight="1">
      <c r="A14" s="111"/>
      <c r="B14" s="111" t="s">
        <v>15</v>
      </c>
      <c r="C14" s="185">
        <f>C13</f>
        <v>249.03</v>
      </c>
      <c r="D14" s="185">
        <f aca="true" t="shared" si="0" ref="D14:Q14">D13</f>
        <v>139.93</v>
      </c>
      <c r="E14" s="185">
        <f t="shared" si="0"/>
        <v>388.96000000000004</v>
      </c>
      <c r="F14" s="185">
        <f t="shared" si="0"/>
        <v>0</v>
      </c>
      <c r="G14" s="185">
        <f t="shared" si="0"/>
        <v>0</v>
      </c>
      <c r="H14" s="185">
        <f t="shared" si="0"/>
        <v>0</v>
      </c>
      <c r="I14" s="185">
        <f t="shared" si="0"/>
        <v>249.03</v>
      </c>
      <c r="J14" s="185">
        <f t="shared" si="0"/>
        <v>139.93</v>
      </c>
      <c r="K14" s="185">
        <f t="shared" si="0"/>
        <v>388.96000000000004</v>
      </c>
      <c r="L14" s="185">
        <f t="shared" si="0"/>
        <v>248.8</v>
      </c>
      <c r="M14" s="185">
        <f t="shared" si="0"/>
        <v>139.93</v>
      </c>
      <c r="N14" s="185">
        <f t="shared" si="0"/>
        <v>388.73</v>
      </c>
      <c r="O14" s="185">
        <f t="shared" si="0"/>
        <v>0.22999999999998977</v>
      </c>
      <c r="P14" s="185">
        <f t="shared" si="0"/>
        <v>0</v>
      </c>
      <c r="Q14" s="185">
        <f t="shared" si="0"/>
        <v>0.2300000000000182</v>
      </c>
    </row>
    <row r="15" spans="1:17" ht="15.75">
      <c r="A15" s="130"/>
      <c r="B15" s="45"/>
      <c r="C15" s="45"/>
      <c r="D15" s="45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1:15" ht="15">
      <c r="A16" s="144" t="s">
        <v>365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7" ht="15">
      <c r="A17" s="612" t="s">
        <v>369</v>
      </c>
      <c r="B17" s="612"/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</row>
    <row r="18" spans="1:17" ht="1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</row>
    <row r="19" spans="1:17" ht="1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7" ht="1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ht="1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</row>
    <row r="22" spans="1:17" ht="1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7" ht="15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10" t="s">
        <v>611</v>
      </c>
      <c r="P23" s="207"/>
      <c r="Q23" s="207"/>
    </row>
    <row r="24" spans="1:17" ht="15.75">
      <c r="A24" s="208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10" t="s">
        <v>486</v>
      </c>
      <c r="P24" s="209"/>
      <c r="Q24" s="209"/>
    </row>
  </sheetData>
  <sheetProtection/>
  <mergeCells count="14">
    <mergeCell ref="A17:Q17"/>
    <mergeCell ref="P1:Q1"/>
    <mergeCell ref="A2:Q2"/>
    <mergeCell ref="A3:Q3"/>
    <mergeCell ref="N9:Q9"/>
    <mergeCell ref="D6:O6"/>
    <mergeCell ref="A10:A11"/>
    <mergeCell ref="B10:B11"/>
    <mergeCell ref="C10:E10"/>
    <mergeCell ref="F10:H10"/>
    <mergeCell ref="R1:R10"/>
    <mergeCell ref="I10:K10"/>
    <mergeCell ref="L10:N10"/>
    <mergeCell ref="O10:Q10"/>
  </mergeCells>
  <printOptions horizontalCentered="1"/>
  <pageMargins left="0.54" right="0.5" top="0.82" bottom="0" header="0.31496062992125984" footer="0.31496062992125984"/>
  <pageSetup fitToHeight="1" fitToWidth="1"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BreakPreview" zoomScale="80" zoomScaleSheetLayoutView="80" zoomScalePageLayoutView="0" workbookViewId="0" topLeftCell="G1">
      <selection activeCell="S22" sqref="S22"/>
    </sheetView>
  </sheetViews>
  <sheetFormatPr defaultColWidth="9.140625" defaultRowHeight="12.75"/>
  <cols>
    <col min="1" max="1" width="9.140625" style="108" customWidth="1"/>
    <col min="2" max="2" width="15.7109375" style="108" customWidth="1"/>
    <col min="3" max="3" width="14.7109375" style="108" customWidth="1"/>
    <col min="4" max="4" width="11.140625" style="108" customWidth="1"/>
    <col min="5" max="5" width="12.421875" style="108" customWidth="1"/>
    <col min="6" max="6" width="12.00390625" style="108" customWidth="1"/>
    <col min="7" max="7" width="11.140625" style="108" customWidth="1"/>
    <col min="8" max="19" width="9.140625" style="108" customWidth="1"/>
    <col min="20" max="20" width="12.28125" style="108" customWidth="1"/>
    <col min="21" max="21" width="11.140625" style="108" customWidth="1"/>
    <col min="22" max="22" width="13.8515625" style="108" customWidth="1"/>
    <col min="23" max="16384" width="9.140625" style="108" customWidth="1"/>
  </cols>
  <sheetData>
    <row r="1" spans="17:19" ht="15">
      <c r="Q1" s="575" t="s">
        <v>60</v>
      </c>
      <c r="R1" s="575"/>
      <c r="S1" s="575"/>
    </row>
    <row r="3" spans="1:17" ht="15">
      <c r="A3" s="566" t="s">
        <v>0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17" ht="19.5">
      <c r="A4" s="617" t="s">
        <v>753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43"/>
    </row>
    <row r="5" spans="1:21" ht="15.75">
      <c r="A5" s="43"/>
      <c r="B5" s="43"/>
      <c r="C5" s="5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U5" s="43"/>
    </row>
    <row r="6" ht="15.75">
      <c r="A6" s="43" t="s">
        <v>484</v>
      </c>
    </row>
    <row r="8" spans="1:19" ht="15.75">
      <c r="A8" s="503" t="s">
        <v>219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</row>
    <row r="9" spans="1:21" ht="15.75">
      <c r="A9" s="3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621" t="s">
        <v>212</v>
      </c>
      <c r="Q9" s="621"/>
      <c r="R9" s="621"/>
      <c r="S9" s="621"/>
      <c r="U9" s="25"/>
    </row>
    <row r="10" spans="16:19" ht="15">
      <c r="P10" s="571" t="s">
        <v>806</v>
      </c>
      <c r="Q10" s="571"/>
      <c r="R10" s="571"/>
      <c r="S10" s="571"/>
    </row>
    <row r="11" spans="1:22" ht="36.75" customHeight="1">
      <c r="A11" s="619" t="s">
        <v>19</v>
      </c>
      <c r="B11" s="518" t="s">
        <v>191</v>
      </c>
      <c r="C11" s="518" t="s">
        <v>373</v>
      </c>
      <c r="D11" s="518" t="s">
        <v>374</v>
      </c>
      <c r="E11" s="507" t="s">
        <v>819</v>
      </c>
      <c r="F11" s="507"/>
      <c r="G11" s="507"/>
      <c r="H11" s="472" t="s">
        <v>816</v>
      </c>
      <c r="I11" s="520"/>
      <c r="J11" s="473"/>
      <c r="K11" s="529" t="s">
        <v>376</v>
      </c>
      <c r="L11" s="530"/>
      <c r="M11" s="613"/>
      <c r="N11" s="577" t="s">
        <v>145</v>
      </c>
      <c r="O11" s="618"/>
      <c r="P11" s="573"/>
      <c r="Q11" s="471" t="s">
        <v>820</v>
      </c>
      <c r="R11" s="471"/>
      <c r="S11" s="471"/>
      <c r="T11" s="518" t="s">
        <v>241</v>
      </c>
      <c r="U11" s="518" t="s">
        <v>430</v>
      </c>
      <c r="V11" s="518" t="s">
        <v>377</v>
      </c>
    </row>
    <row r="12" spans="1:22" ht="84" customHeight="1">
      <c r="A12" s="620"/>
      <c r="B12" s="519"/>
      <c r="C12" s="519"/>
      <c r="D12" s="519"/>
      <c r="E12" s="112" t="s">
        <v>165</v>
      </c>
      <c r="F12" s="112" t="s">
        <v>192</v>
      </c>
      <c r="G12" s="112" t="s">
        <v>15</v>
      </c>
      <c r="H12" s="112" t="s">
        <v>165</v>
      </c>
      <c r="I12" s="112" t="s">
        <v>192</v>
      </c>
      <c r="J12" s="112" t="s">
        <v>15</v>
      </c>
      <c r="K12" s="112" t="s">
        <v>165</v>
      </c>
      <c r="L12" s="112" t="s">
        <v>192</v>
      </c>
      <c r="M12" s="112" t="s">
        <v>15</v>
      </c>
      <c r="N12" s="112" t="s">
        <v>165</v>
      </c>
      <c r="O12" s="112" t="s">
        <v>192</v>
      </c>
      <c r="P12" s="112" t="s">
        <v>15</v>
      </c>
      <c r="Q12" s="112" t="s">
        <v>223</v>
      </c>
      <c r="R12" s="112" t="s">
        <v>203</v>
      </c>
      <c r="S12" s="112" t="s">
        <v>204</v>
      </c>
      <c r="T12" s="519"/>
      <c r="U12" s="519"/>
      <c r="V12" s="519"/>
    </row>
    <row r="13" spans="1:22" s="10" customFormat="1" ht="15.75">
      <c r="A13" s="111">
        <v>1</v>
      </c>
      <c r="B13" s="174">
        <v>2</v>
      </c>
      <c r="C13" s="110">
        <v>3</v>
      </c>
      <c r="D13" s="174">
        <v>4</v>
      </c>
      <c r="E13" s="174">
        <v>5</v>
      </c>
      <c r="F13" s="110">
        <v>6</v>
      </c>
      <c r="G13" s="174">
        <v>7</v>
      </c>
      <c r="H13" s="174">
        <v>8</v>
      </c>
      <c r="I13" s="110">
        <v>9</v>
      </c>
      <c r="J13" s="174">
        <v>10</v>
      </c>
      <c r="K13" s="174">
        <v>11</v>
      </c>
      <c r="L13" s="110">
        <v>12</v>
      </c>
      <c r="M13" s="174">
        <v>13</v>
      </c>
      <c r="N13" s="174">
        <v>14</v>
      </c>
      <c r="O13" s="110">
        <v>15</v>
      </c>
      <c r="P13" s="174">
        <v>16</v>
      </c>
      <c r="Q13" s="174">
        <v>17</v>
      </c>
      <c r="R13" s="110">
        <v>18</v>
      </c>
      <c r="S13" s="174">
        <v>19</v>
      </c>
      <c r="T13" s="174">
        <v>20</v>
      </c>
      <c r="U13" s="110">
        <v>21</v>
      </c>
      <c r="V13" s="174">
        <v>22</v>
      </c>
    </row>
    <row r="14" spans="1:22" s="190" customFormat="1" ht="26.25" customHeight="1">
      <c r="A14" s="163">
        <v>1</v>
      </c>
      <c r="B14" s="215" t="s">
        <v>488</v>
      </c>
      <c r="C14" s="163">
        <v>470</v>
      </c>
      <c r="D14" s="163">
        <v>470</v>
      </c>
      <c r="E14" s="192">
        <v>47</v>
      </c>
      <c r="F14" s="192">
        <v>75.7</v>
      </c>
      <c r="G14" s="192">
        <f>E14+F14</f>
        <v>122.7</v>
      </c>
      <c r="H14" s="163">
        <v>0</v>
      </c>
      <c r="I14" s="163">
        <v>0</v>
      </c>
      <c r="J14" s="163">
        <f>H14+I14</f>
        <v>0</v>
      </c>
      <c r="K14" s="192">
        <v>47</v>
      </c>
      <c r="L14" s="192">
        <v>75.7</v>
      </c>
      <c r="M14" s="163">
        <f>K14+L14</f>
        <v>122.7</v>
      </c>
      <c r="N14" s="163">
        <v>46.67</v>
      </c>
      <c r="O14" s="192">
        <v>75.7</v>
      </c>
      <c r="P14" s="163">
        <f>N14+O14</f>
        <v>122.37</v>
      </c>
      <c r="Q14" s="163">
        <f>H14+K14-N14</f>
        <v>0.3299999999999983</v>
      </c>
      <c r="R14" s="163">
        <f>I14+L14-O14</f>
        <v>0</v>
      </c>
      <c r="S14" s="163">
        <f>J14+M14-P14</f>
        <v>0.3299999999999983</v>
      </c>
      <c r="T14" s="163" t="s">
        <v>498</v>
      </c>
      <c r="U14" s="163">
        <v>470</v>
      </c>
      <c r="V14" s="163">
        <v>470</v>
      </c>
    </row>
    <row r="15" spans="1:22" s="179" customFormat="1" ht="26.25" customHeight="1">
      <c r="A15" s="111" t="s">
        <v>15</v>
      </c>
      <c r="B15" s="111"/>
      <c r="C15" s="111">
        <f>C14</f>
        <v>470</v>
      </c>
      <c r="D15" s="111">
        <f aca="true" t="shared" si="0" ref="D15:V15">D14</f>
        <v>470</v>
      </c>
      <c r="E15" s="185">
        <f t="shared" si="0"/>
        <v>47</v>
      </c>
      <c r="F15" s="185">
        <f t="shared" si="0"/>
        <v>75.7</v>
      </c>
      <c r="G15" s="185">
        <f t="shared" si="0"/>
        <v>122.7</v>
      </c>
      <c r="H15" s="111">
        <f t="shared" si="0"/>
        <v>0</v>
      </c>
      <c r="I15" s="111">
        <f t="shared" si="0"/>
        <v>0</v>
      </c>
      <c r="J15" s="111">
        <f t="shared" si="0"/>
        <v>0</v>
      </c>
      <c r="K15" s="185">
        <f t="shared" si="0"/>
        <v>47</v>
      </c>
      <c r="L15" s="185">
        <f t="shared" si="0"/>
        <v>75.7</v>
      </c>
      <c r="M15" s="111">
        <f t="shared" si="0"/>
        <v>122.7</v>
      </c>
      <c r="N15" s="111">
        <f t="shared" si="0"/>
        <v>46.67</v>
      </c>
      <c r="O15" s="185">
        <f t="shared" si="0"/>
        <v>75.7</v>
      </c>
      <c r="P15" s="111">
        <f t="shared" si="0"/>
        <v>122.37</v>
      </c>
      <c r="Q15" s="111">
        <f t="shared" si="0"/>
        <v>0.3299999999999983</v>
      </c>
      <c r="R15" s="111">
        <f t="shared" si="0"/>
        <v>0</v>
      </c>
      <c r="S15" s="111">
        <f t="shared" si="0"/>
        <v>0.3299999999999983</v>
      </c>
      <c r="T15" s="111" t="str">
        <f t="shared" si="0"/>
        <v>e-transfer</v>
      </c>
      <c r="U15" s="111">
        <f t="shared" si="0"/>
        <v>470</v>
      </c>
      <c r="V15" s="111">
        <f t="shared" si="0"/>
        <v>470</v>
      </c>
    </row>
    <row r="19" spans="3:19" ht="15">
      <c r="C19" s="175">
        <f>'AT-8A_Hon_CCH_UPry'!C14</f>
        <v>330</v>
      </c>
      <c r="D19" s="175">
        <f>'AT-8A_Hon_CCH_UPry'!D14</f>
        <v>323</v>
      </c>
      <c r="E19" s="175">
        <f>'AT-8A_Hon_CCH_UPry'!E14</f>
        <v>33</v>
      </c>
      <c r="F19" s="175">
        <f>'AT-8A_Hon_CCH_UPry'!F14</f>
        <v>52.55</v>
      </c>
      <c r="G19" s="175">
        <f>'AT-8A_Hon_CCH_UPry'!G14</f>
        <v>85.55</v>
      </c>
      <c r="H19" s="175">
        <f>'AT-8A_Hon_CCH_UPry'!H14</f>
        <v>0</v>
      </c>
      <c r="I19" s="175">
        <f>'AT-8A_Hon_CCH_UPry'!I14</f>
        <v>0</v>
      </c>
      <c r="J19" s="175">
        <f>'AT-8A_Hon_CCH_UPry'!J14</f>
        <v>0</v>
      </c>
      <c r="K19" s="175">
        <f>'AT-8A_Hon_CCH_UPry'!K14</f>
        <v>33</v>
      </c>
      <c r="L19" s="175">
        <f>'AT-8A_Hon_CCH_UPry'!L14</f>
        <v>52.55</v>
      </c>
      <c r="M19" s="175">
        <f>'AT-8A_Hon_CCH_UPry'!M14</f>
        <v>85.55</v>
      </c>
      <c r="N19" s="175">
        <f>'AT-8A_Hon_CCH_UPry'!N14</f>
        <v>32.4</v>
      </c>
      <c r="O19" s="175">
        <f>'AT-8A_Hon_CCH_UPry'!O14</f>
        <v>52.55</v>
      </c>
      <c r="P19" s="175">
        <f>'AT-8A_Hon_CCH_UPry'!P14</f>
        <v>84.94999999999999</v>
      </c>
      <c r="Q19" s="175">
        <f>'AT-8A_Hon_CCH_UPry'!Q14</f>
        <v>0.6000000000000014</v>
      </c>
      <c r="R19" s="175">
        <f>'AT-8A_Hon_CCH_UPry'!R14</f>
        <v>0</v>
      </c>
      <c r="S19" s="175">
        <f>'AT-8A_Hon_CCH_UPry'!S14</f>
        <v>0.6000000000000085</v>
      </c>
    </row>
    <row r="20" spans="3:19" ht="15.75">
      <c r="C20" s="25">
        <f>C15+C19</f>
        <v>800</v>
      </c>
      <c r="D20" s="25">
        <f aca="true" t="shared" si="1" ref="D20:S20">D15+D19</f>
        <v>793</v>
      </c>
      <c r="E20" s="25">
        <f t="shared" si="1"/>
        <v>80</v>
      </c>
      <c r="F20" s="25">
        <f t="shared" si="1"/>
        <v>128.25</v>
      </c>
      <c r="G20" s="25">
        <f t="shared" si="1"/>
        <v>208.25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80</v>
      </c>
      <c r="L20" s="25">
        <f t="shared" si="1"/>
        <v>128.25</v>
      </c>
      <c r="M20" s="25">
        <f t="shared" si="1"/>
        <v>208.25</v>
      </c>
      <c r="N20" s="25">
        <f t="shared" si="1"/>
        <v>79.07</v>
      </c>
      <c r="O20" s="25">
        <f t="shared" si="1"/>
        <v>128.25</v>
      </c>
      <c r="P20" s="25">
        <f t="shared" si="1"/>
        <v>207.32</v>
      </c>
      <c r="Q20" s="25">
        <f t="shared" si="1"/>
        <v>0.9299999999999997</v>
      </c>
      <c r="R20" s="25">
        <f t="shared" si="1"/>
        <v>0</v>
      </c>
      <c r="S20" s="25">
        <f t="shared" si="1"/>
        <v>0.9300000000000068</v>
      </c>
    </row>
    <row r="24" ht="18">
      <c r="P24" s="366" t="s">
        <v>611</v>
      </c>
    </row>
    <row r="25" ht="18">
      <c r="P25" s="366" t="s">
        <v>486</v>
      </c>
    </row>
  </sheetData>
  <sheetProtection/>
  <mergeCells count="18">
    <mergeCell ref="C11:C12"/>
    <mergeCell ref="K11:M11"/>
    <mergeCell ref="U11:U12"/>
    <mergeCell ref="P10:S10"/>
    <mergeCell ref="T11:T12"/>
    <mergeCell ref="H11:J11"/>
    <mergeCell ref="Q11:S11"/>
    <mergeCell ref="E11:G11"/>
    <mergeCell ref="A4:P4"/>
    <mergeCell ref="B11:B12"/>
    <mergeCell ref="N11:P11"/>
    <mergeCell ref="A11:A12"/>
    <mergeCell ref="V11:V12"/>
    <mergeCell ref="Q1:S1"/>
    <mergeCell ref="A3:Q3"/>
    <mergeCell ref="A8:S8"/>
    <mergeCell ref="P9:S9"/>
    <mergeCell ref="D11:D12"/>
  </mergeCells>
  <printOptions horizontalCentered="1"/>
  <pageMargins left="0.48" right="0.39" top="0.93" bottom="0" header="0.31496062992125984" footer="0.31496062992125984"/>
  <pageSetup fitToHeight="1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="85" zoomScaleSheetLayoutView="85" zoomScalePageLayoutView="0" workbookViewId="0" topLeftCell="A1">
      <selection activeCell="K19" sqref="K19"/>
    </sheetView>
  </sheetViews>
  <sheetFormatPr defaultColWidth="9.140625" defaultRowHeight="12.75"/>
  <cols>
    <col min="1" max="1" width="9.140625" style="108" customWidth="1"/>
    <col min="2" max="2" width="14.140625" style="108" customWidth="1"/>
    <col min="3" max="3" width="13.00390625" style="108" customWidth="1"/>
    <col min="4" max="4" width="11.140625" style="108" customWidth="1"/>
    <col min="5" max="5" width="10.7109375" style="108" customWidth="1"/>
    <col min="6" max="6" width="9.00390625" style="108" customWidth="1"/>
    <col min="7" max="7" width="9.8515625" style="108" customWidth="1"/>
    <col min="8" max="9" width="9.140625" style="108" customWidth="1"/>
    <col min="10" max="10" width="8.28125" style="108" customWidth="1"/>
    <col min="11" max="15" width="9.140625" style="108" customWidth="1"/>
    <col min="16" max="16" width="8.57421875" style="108" customWidth="1"/>
    <col min="17" max="19" width="9.140625" style="108" customWidth="1"/>
    <col min="20" max="20" width="11.8515625" style="108" customWidth="1"/>
    <col min="21" max="21" width="11.140625" style="108" customWidth="1"/>
    <col min="22" max="22" width="13.00390625" style="108" customWidth="1"/>
    <col min="23" max="16384" width="9.140625" style="108" customWidth="1"/>
  </cols>
  <sheetData>
    <row r="1" spans="17:19" ht="15">
      <c r="Q1" s="575" t="s">
        <v>193</v>
      </c>
      <c r="R1" s="575"/>
      <c r="S1" s="575"/>
    </row>
    <row r="3" spans="1:17" ht="15">
      <c r="A3" s="566" t="s">
        <v>0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</row>
    <row r="4" spans="1:17" ht="19.5">
      <c r="A4" s="617" t="s">
        <v>753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43"/>
    </row>
    <row r="5" ht="15.75">
      <c r="A5" s="43" t="s">
        <v>484</v>
      </c>
    </row>
    <row r="7" spans="1:19" ht="15.75">
      <c r="A7" s="503" t="s">
        <v>443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</row>
    <row r="8" spans="1:21" ht="15.75">
      <c r="A8" s="3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621" t="s">
        <v>212</v>
      </c>
      <c r="Q8" s="621"/>
      <c r="R8" s="621"/>
      <c r="S8" s="621"/>
      <c r="U8" s="25"/>
    </row>
    <row r="9" spans="15:19" ht="15">
      <c r="O9" s="571" t="s">
        <v>806</v>
      </c>
      <c r="P9" s="571"/>
      <c r="Q9" s="571"/>
      <c r="R9" s="571"/>
      <c r="S9" s="571"/>
    </row>
    <row r="10" spans="1:22" ht="30.75" customHeight="1">
      <c r="A10" s="619" t="s">
        <v>19</v>
      </c>
      <c r="B10" s="518" t="s">
        <v>191</v>
      </c>
      <c r="C10" s="518" t="s">
        <v>373</v>
      </c>
      <c r="D10" s="518" t="s">
        <v>374</v>
      </c>
      <c r="E10" s="507" t="s">
        <v>819</v>
      </c>
      <c r="F10" s="507"/>
      <c r="G10" s="507"/>
      <c r="H10" s="472" t="s">
        <v>816</v>
      </c>
      <c r="I10" s="520"/>
      <c r="J10" s="473"/>
      <c r="K10" s="529" t="s">
        <v>376</v>
      </c>
      <c r="L10" s="530"/>
      <c r="M10" s="613"/>
      <c r="N10" s="577" t="s">
        <v>145</v>
      </c>
      <c r="O10" s="618"/>
      <c r="P10" s="573"/>
      <c r="Q10" s="471" t="s">
        <v>820</v>
      </c>
      <c r="R10" s="471"/>
      <c r="S10" s="471"/>
      <c r="T10" s="518" t="s">
        <v>241</v>
      </c>
      <c r="U10" s="518" t="s">
        <v>430</v>
      </c>
      <c r="V10" s="518" t="s">
        <v>377</v>
      </c>
    </row>
    <row r="11" spans="1:22" ht="79.5" customHeight="1">
      <c r="A11" s="620"/>
      <c r="B11" s="519"/>
      <c r="C11" s="519"/>
      <c r="D11" s="519"/>
      <c r="E11" s="112" t="s">
        <v>165</v>
      </c>
      <c r="F11" s="112" t="s">
        <v>192</v>
      </c>
      <c r="G11" s="112" t="s">
        <v>15</v>
      </c>
      <c r="H11" s="112" t="s">
        <v>165</v>
      </c>
      <c r="I11" s="112" t="s">
        <v>192</v>
      </c>
      <c r="J11" s="112" t="s">
        <v>15</v>
      </c>
      <c r="K11" s="112" t="s">
        <v>165</v>
      </c>
      <c r="L11" s="112" t="s">
        <v>192</v>
      </c>
      <c r="M11" s="112" t="s">
        <v>15</v>
      </c>
      <c r="N11" s="112" t="s">
        <v>165</v>
      </c>
      <c r="O11" s="112" t="s">
        <v>192</v>
      </c>
      <c r="P11" s="112" t="s">
        <v>15</v>
      </c>
      <c r="Q11" s="112" t="s">
        <v>223</v>
      </c>
      <c r="R11" s="112" t="s">
        <v>203</v>
      </c>
      <c r="S11" s="112" t="s">
        <v>204</v>
      </c>
      <c r="T11" s="519"/>
      <c r="U11" s="519"/>
      <c r="V11" s="519"/>
    </row>
    <row r="12" spans="1:22" s="10" customFormat="1" ht="15.75">
      <c r="A12" s="111">
        <v>1</v>
      </c>
      <c r="B12" s="174">
        <v>2</v>
      </c>
      <c r="C12" s="110">
        <v>3</v>
      </c>
      <c r="D12" s="111">
        <v>4</v>
      </c>
      <c r="E12" s="174">
        <v>5</v>
      </c>
      <c r="F12" s="110">
        <v>6</v>
      </c>
      <c r="G12" s="111">
        <v>7</v>
      </c>
      <c r="H12" s="174">
        <v>8</v>
      </c>
      <c r="I12" s="110">
        <v>9</v>
      </c>
      <c r="J12" s="111">
        <v>10</v>
      </c>
      <c r="K12" s="174">
        <v>11</v>
      </c>
      <c r="L12" s="110">
        <v>12</v>
      </c>
      <c r="M12" s="111">
        <v>13</v>
      </c>
      <c r="N12" s="174">
        <v>14</v>
      </c>
      <c r="O12" s="110">
        <v>15</v>
      </c>
      <c r="P12" s="111">
        <v>16</v>
      </c>
      <c r="Q12" s="174">
        <v>17</v>
      </c>
      <c r="R12" s="110">
        <v>18</v>
      </c>
      <c r="S12" s="111">
        <v>19</v>
      </c>
      <c r="T12" s="174">
        <v>20</v>
      </c>
      <c r="U12" s="111">
        <v>21</v>
      </c>
      <c r="V12" s="174">
        <v>22</v>
      </c>
    </row>
    <row r="13" spans="1:22" s="190" customFormat="1" ht="27.75" customHeight="1">
      <c r="A13" s="163">
        <v>1</v>
      </c>
      <c r="B13" s="215" t="s">
        <v>488</v>
      </c>
      <c r="C13" s="163">
        <v>330</v>
      </c>
      <c r="D13" s="163">
        <v>323</v>
      </c>
      <c r="E13" s="192">
        <v>33</v>
      </c>
      <c r="F13" s="192">
        <v>52.55</v>
      </c>
      <c r="G13" s="192">
        <f>E13+F13</f>
        <v>85.55</v>
      </c>
      <c r="H13" s="163">
        <v>0</v>
      </c>
      <c r="I13" s="163">
        <v>0</v>
      </c>
      <c r="J13" s="163">
        <f>H13+I13</f>
        <v>0</v>
      </c>
      <c r="K13" s="192">
        <v>33</v>
      </c>
      <c r="L13" s="192">
        <v>52.55</v>
      </c>
      <c r="M13" s="192">
        <f>K13+L13</f>
        <v>85.55</v>
      </c>
      <c r="N13" s="192">
        <v>32.4</v>
      </c>
      <c r="O13" s="192">
        <v>52.55</v>
      </c>
      <c r="P13" s="192">
        <f>N13+O13</f>
        <v>84.94999999999999</v>
      </c>
      <c r="Q13" s="192">
        <f>H13+K13-N13</f>
        <v>0.6000000000000014</v>
      </c>
      <c r="R13" s="192">
        <f>I13+L13-O13</f>
        <v>0</v>
      </c>
      <c r="S13" s="192">
        <f>J13+M13-P13</f>
        <v>0.6000000000000085</v>
      </c>
      <c r="T13" s="163" t="s">
        <v>498</v>
      </c>
      <c r="U13" s="163">
        <v>323</v>
      </c>
      <c r="V13" s="163">
        <v>323</v>
      </c>
    </row>
    <row r="14" spans="1:22" s="179" customFormat="1" ht="27.75" customHeight="1">
      <c r="A14" s="111" t="s">
        <v>15</v>
      </c>
      <c r="B14" s="111"/>
      <c r="C14" s="111">
        <f>C13</f>
        <v>330</v>
      </c>
      <c r="D14" s="111">
        <f aca="true" t="shared" si="0" ref="D14:V14">D13</f>
        <v>323</v>
      </c>
      <c r="E14" s="185">
        <f t="shared" si="0"/>
        <v>33</v>
      </c>
      <c r="F14" s="185">
        <f t="shared" si="0"/>
        <v>52.55</v>
      </c>
      <c r="G14" s="185">
        <f t="shared" si="0"/>
        <v>85.55</v>
      </c>
      <c r="H14" s="111">
        <f t="shared" si="0"/>
        <v>0</v>
      </c>
      <c r="I14" s="111">
        <f t="shared" si="0"/>
        <v>0</v>
      </c>
      <c r="J14" s="111">
        <f t="shared" si="0"/>
        <v>0</v>
      </c>
      <c r="K14" s="185">
        <f t="shared" si="0"/>
        <v>33</v>
      </c>
      <c r="L14" s="185">
        <f t="shared" si="0"/>
        <v>52.55</v>
      </c>
      <c r="M14" s="185">
        <f t="shared" si="0"/>
        <v>85.55</v>
      </c>
      <c r="N14" s="185">
        <f t="shared" si="0"/>
        <v>32.4</v>
      </c>
      <c r="O14" s="185">
        <f t="shared" si="0"/>
        <v>52.55</v>
      </c>
      <c r="P14" s="185">
        <f t="shared" si="0"/>
        <v>84.94999999999999</v>
      </c>
      <c r="Q14" s="185">
        <f t="shared" si="0"/>
        <v>0.6000000000000014</v>
      </c>
      <c r="R14" s="185">
        <f t="shared" si="0"/>
        <v>0</v>
      </c>
      <c r="S14" s="185">
        <f t="shared" si="0"/>
        <v>0.6000000000000085</v>
      </c>
      <c r="T14" s="111" t="str">
        <f t="shared" si="0"/>
        <v>e-transfer</v>
      </c>
      <c r="U14" s="111">
        <f t="shared" si="0"/>
        <v>323</v>
      </c>
      <c r="V14" s="111">
        <f t="shared" si="0"/>
        <v>323</v>
      </c>
    </row>
    <row r="22" ht="18">
      <c r="Q22" s="366" t="s">
        <v>611</v>
      </c>
    </row>
    <row r="23" ht="18">
      <c r="Q23" s="366" t="s">
        <v>486</v>
      </c>
    </row>
  </sheetData>
  <sheetProtection/>
  <mergeCells count="18">
    <mergeCell ref="N10:P10"/>
    <mergeCell ref="Q10:S10"/>
    <mergeCell ref="Q1:S1"/>
    <mergeCell ref="A3:Q3"/>
    <mergeCell ref="A4:P4"/>
    <mergeCell ref="A7:S7"/>
    <mergeCell ref="P8:S8"/>
    <mergeCell ref="O9:S9"/>
    <mergeCell ref="T10:T11"/>
    <mergeCell ref="V10:V11"/>
    <mergeCell ref="U10:U11"/>
    <mergeCell ref="A10:A11"/>
    <mergeCell ref="B10:B11"/>
    <mergeCell ref="C10:C11"/>
    <mergeCell ref="D10:D11"/>
    <mergeCell ref="E10:G10"/>
    <mergeCell ref="H10:J10"/>
    <mergeCell ref="K10:M10"/>
  </mergeCells>
  <printOptions horizontalCentered="1"/>
  <pageMargins left="0.48" right="0.45" top="0.75" bottom="0" header="0.31496062992125984" footer="0.31496062992125984"/>
  <pageSetup fitToHeight="1" fitToWidth="1" horizontalDpi="600" verticalDpi="600" orientation="landscape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view="pageBreakPreview" zoomScaleSheetLayoutView="100" zoomScalePageLayoutView="0" workbookViewId="0" topLeftCell="F1">
      <selection activeCell="I17" sqref="I17"/>
    </sheetView>
  </sheetViews>
  <sheetFormatPr defaultColWidth="9.140625" defaultRowHeight="12.75"/>
  <cols>
    <col min="1" max="1" width="11.28125" style="108" customWidth="1"/>
    <col min="2" max="2" width="18.8515625" style="108" bestFit="1" customWidth="1"/>
    <col min="3" max="3" width="15.140625" style="108" customWidth="1"/>
    <col min="4" max="4" width="17.8515625" style="108" customWidth="1"/>
    <col min="5" max="6" width="17.421875" style="108" customWidth="1"/>
    <col min="7" max="7" width="24.28125" style="108" customWidth="1"/>
    <col min="8" max="8" width="14.7109375" style="108" bestFit="1" customWidth="1"/>
    <col min="9" max="9" width="36.28125" style="108" customWidth="1"/>
    <col min="10" max="16384" width="9.140625" style="108" customWidth="1"/>
  </cols>
  <sheetData>
    <row r="1" spans="9:10" ht="15">
      <c r="I1" s="26" t="s">
        <v>61</v>
      </c>
      <c r="J1" s="27"/>
    </row>
    <row r="2" spans="4:10" ht="15">
      <c r="D2" s="566" t="s">
        <v>0</v>
      </c>
      <c r="E2" s="566"/>
      <c r="F2" s="566"/>
      <c r="G2" s="566"/>
      <c r="H2" s="28"/>
      <c r="I2" s="28"/>
      <c r="J2" s="28"/>
    </row>
    <row r="3" spans="2:10" ht="19.5">
      <c r="B3" s="175"/>
      <c r="C3" s="502" t="s">
        <v>753</v>
      </c>
      <c r="D3" s="502"/>
      <c r="E3" s="502"/>
      <c r="F3" s="502"/>
      <c r="G3" s="502"/>
      <c r="H3" s="25"/>
      <c r="I3" s="25"/>
      <c r="J3" s="43"/>
    </row>
    <row r="5" spans="1:9" ht="15.75">
      <c r="A5" s="576" t="s">
        <v>821</v>
      </c>
      <c r="B5" s="576"/>
      <c r="C5" s="576"/>
      <c r="D5" s="576"/>
      <c r="E5" s="576"/>
      <c r="F5" s="576"/>
      <c r="G5" s="576"/>
      <c r="H5" s="576"/>
      <c r="I5" s="576"/>
    </row>
    <row r="8" spans="1:9" ht="15.75">
      <c r="A8" s="10" t="s">
        <v>499</v>
      </c>
      <c r="B8" s="10" t="s">
        <v>488</v>
      </c>
      <c r="I8" s="205" t="s">
        <v>18</v>
      </c>
    </row>
    <row r="9" spans="4:22" ht="15">
      <c r="D9" s="565" t="s">
        <v>822</v>
      </c>
      <c r="E9" s="565"/>
      <c r="F9" s="565"/>
      <c r="G9" s="565"/>
      <c r="H9" s="565"/>
      <c r="I9" s="565"/>
      <c r="U9" s="121"/>
      <c r="V9" s="144"/>
    </row>
    <row r="10" spans="1:9" ht="48" customHeight="1">
      <c r="A10" s="112" t="s">
        <v>2</v>
      </c>
      <c r="B10" s="112" t="s">
        <v>3</v>
      </c>
      <c r="C10" s="138" t="s">
        <v>819</v>
      </c>
      <c r="D10" s="138" t="s">
        <v>823</v>
      </c>
      <c r="E10" s="138" t="s">
        <v>107</v>
      </c>
      <c r="F10" s="138" t="s">
        <v>824</v>
      </c>
      <c r="G10" s="138" t="s">
        <v>444</v>
      </c>
      <c r="H10" s="138" t="s">
        <v>145</v>
      </c>
      <c r="I10" s="217" t="s">
        <v>825</v>
      </c>
    </row>
    <row r="11" spans="1:9" s="219" customFormat="1" ht="15">
      <c r="A11" s="218">
        <v>1</v>
      </c>
      <c r="B11" s="206">
        <v>2</v>
      </c>
      <c r="C11" s="218">
        <v>3</v>
      </c>
      <c r="D11" s="206">
        <v>4</v>
      </c>
      <c r="E11" s="218">
        <v>5</v>
      </c>
      <c r="F11" s="218">
        <v>6</v>
      </c>
      <c r="G11" s="206">
        <v>7</v>
      </c>
      <c r="H11" s="218">
        <v>8</v>
      </c>
      <c r="I11" s="218">
        <v>9</v>
      </c>
    </row>
    <row r="12" spans="1:9" s="190" customFormat="1" ht="28.5" customHeight="1">
      <c r="A12" s="163">
        <v>1</v>
      </c>
      <c r="B12" s="163" t="s">
        <v>488</v>
      </c>
      <c r="C12" s="192">
        <v>9.46</v>
      </c>
      <c r="D12" s="163">
        <v>0</v>
      </c>
      <c r="E12" s="192">
        <v>8.38</v>
      </c>
      <c r="F12" s="192">
        <v>0</v>
      </c>
      <c r="G12" s="163">
        <v>457</v>
      </c>
      <c r="H12" s="163">
        <v>4.16</v>
      </c>
      <c r="I12" s="192">
        <f>D12+E12-H12</f>
        <v>4.220000000000001</v>
      </c>
    </row>
    <row r="15" spans="3:8" ht="15">
      <c r="C15" s="370"/>
      <c r="D15" s="370"/>
      <c r="E15" s="370"/>
      <c r="F15" s="370"/>
      <c r="G15" s="370"/>
      <c r="H15" s="370"/>
    </row>
    <row r="16" spans="3:8" ht="15">
      <c r="C16" s="370"/>
      <c r="D16" s="370"/>
      <c r="E16" s="370"/>
      <c r="F16" s="370"/>
      <c r="G16" s="370"/>
      <c r="H16" s="370"/>
    </row>
    <row r="20" spans="5:9" ht="15.75">
      <c r="E20" s="45"/>
      <c r="F20" s="45"/>
      <c r="G20" s="45"/>
      <c r="H20" s="10" t="s">
        <v>611</v>
      </c>
      <c r="I20" s="144"/>
    </row>
    <row r="21" spans="5:9" ht="15.75">
      <c r="E21" s="130"/>
      <c r="F21" s="130"/>
      <c r="G21" s="130"/>
      <c r="H21" s="10" t="s">
        <v>486</v>
      </c>
      <c r="I21" s="144"/>
    </row>
  </sheetData>
  <sheetProtection/>
  <mergeCells count="4">
    <mergeCell ref="D9:I9"/>
    <mergeCell ref="A5:I5"/>
    <mergeCell ref="C3:G3"/>
    <mergeCell ref="D2:G2"/>
  </mergeCells>
  <printOptions horizontalCentered="1"/>
  <pageMargins left="0.54" right="0.5" top="0.96" bottom="0" header="0.31496062992125984" footer="0.31496062992125984"/>
  <pageSetup fitToHeight="1" fitToWidth="1" horizontalDpi="600" verticalDpi="600" orientation="landscape" paperSize="9" scale="80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SheetLayoutView="100" zoomScalePageLayoutView="0" workbookViewId="0" topLeftCell="D11">
      <selection activeCell="H17" sqref="H17:H24"/>
    </sheetView>
  </sheetViews>
  <sheetFormatPr defaultColWidth="9.140625" defaultRowHeight="12.75"/>
  <cols>
    <col min="1" max="1" width="4.421875" style="108" customWidth="1"/>
    <col min="2" max="2" width="37.28125" style="108" customWidth="1"/>
    <col min="3" max="3" width="13.7109375" style="108" customWidth="1"/>
    <col min="4" max="4" width="15.140625" style="108" customWidth="1"/>
    <col min="5" max="5" width="16.140625" style="108" customWidth="1"/>
    <col min="6" max="6" width="15.8515625" style="108" customWidth="1"/>
    <col min="7" max="7" width="15.00390625" style="108" customWidth="1"/>
    <col min="8" max="8" width="26.57421875" style="108" customWidth="1"/>
    <col min="9" max="16384" width="9.140625" style="108" customWidth="1"/>
  </cols>
  <sheetData>
    <row r="1" spans="4:14" ht="15.75">
      <c r="D1" s="43"/>
      <c r="E1" s="43"/>
      <c r="F1" s="43"/>
      <c r="H1" s="26" t="s">
        <v>62</v>
      </c>
      <c r="I1" s="43"/>
      <c r="M1" s="27"/>
      <c r="N1" s="27"/>
    </row>
    <row r="2" spans="1:14" ht="15">
      <c r="A2" s="566" t="s">
        <v>0</v>
      </c>
      <c r="B2" s="566"/>
      <c r="C2" s="566"/>
      <c r="D2" s="566"/>
      <c r="E2" s="566"/>
      <c r="F2" s="566"/>
      <c r="G2" s="566"/>
      <c r="H2" s="566"/>
      <c r="I2" s="28"/>
      <c r="J2" s="28"/>
      <c r="K2" s="28"/>
      <c r="L2" s="28"/>
      <c r="M2" s="28"/>
      <c r="N2" s="28"/>
    </row>
    <row r="3" spans="1:14" ht="15.75">
      <c r="A3" s="501" t="s">
        <v>753</v>
      </c>
      <c r="B3" s="501"/>
      <c r="C3" s="501"/>
      <c r="D3" s="501"/>
      <c r="E3" s="501"/>
      <c r="F3" s="501"/>
      <c r="G3" s="501"/>
      <c r="H3" s="501"/>
      <c r="I3" s="43"/>
      <c r="J3" s="43"/>
      <c r="K3" s="43"/>
      <c r="L3" s="43"/>
      <c r="M3" s="43"/>
      <c r="N3" s="43"/>
    </row>
    <row r="5" spans="1:8" ht="15.75">
      <c r="A5" s="503" t="s">
        <v>826</v>
      </c>
      <c r="B5" s="566"/>
      <c r="C5" s="566"/>
      <c r="D5" s="566"/>
      <c r="E5" s="566"/>
      <c r="F5" s="566"/>
      <c r="G5" s="566"/>
      <c r="H5" s="566"/>
    </row>
    <row r="7" spans="1:10" s="10" customFormat="1" ht="15.75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9" s="10" customFormat="1" ht="15.75">
      <c r="A8" s="504" t="s">
        <v>484</v>
      </c>
      <c r="B8" s="504"/>
      <c r="C8" s="108"/>
      <c r="D8" s="108"/>
      <c r="E8" s="108"/>
      <c r="F8" s="108"/>
      <c r="G8" s="108"/>
      <c r="H8" s="205" t="s">
        <v>22</v>
      </c>
      <c r="I8" s="108"/>
    </row>
    <row r="9" spans="2:20" s="10" customFormat="1" ht="15.75">
      <c r="B9" s="108"/>
      <c r="C9" s="108"/>
      <c r="D9" s="159"/>
      <c r="E9" s="159"/>
      <c r="G9" s="159" t="s">
        <v>761</v>
      </c>
      <c r="H9" s="159"/>
      <c r="J9" s="159"/>
      <c r="K9" s="159"/>
      <c r="L9" s="159"/>
      <c r="S9" s="46"/>
      <c r="T9" s="45"/>
    </row>
    <row r="10" spans="1:8" s="221" customFormat="1" ht="63">
      <c r="A10" s="220"/>
      <c r="B10" s="112" t="s">
        <v>23</v>
      </c>
      <c r="C10" s="112" t="s">
        <v>827</v>
      </c>
      <c r="D10" s="112" t="s">
        <v>809</v>
      </c>
      <c r="E10" s="112" t="s">
        <v>214</v>
      </c>
      <c r="F10" s="112" t="s">
        <v>215</v>
      </c>
      <c r="G10" s="112" t="s">
        <v>500</v>
      </c>
      <c r="H10" s="112" t="s">
        <v>828</v>
      </c>
    </row>
    <row r="11" spans="1:8" s="221" customFormat="1" ht="15.75">
      <c r="A11" s="222">
        <v>1</v>
      </c>
      <c r="B11" s="112">
        <v>2</v>
      </c>
      <c r="C11" s="141">
        <v>3</v>
      </c>
      <c r="D11" s="141">
        <v>4</v>
      </c>
      <c r="E11" s="141">
        <v>5</v>
      </c>
      <c r="F11" s="141">
        <v>6</v>
      </c>
      <c r="G11" s="141">
        <v>7</v>
      </c>
      <c r="H11" s="141">
        <v>8</v>
      </c>
    </row>
    <row r="12" spans="1:8" ht="15.75">
      <c r="A12" s="223" t="s">
        <v>24</v>
      </c>
      <c r="B12" s="46" t="s">
        <v>25</v>
      </c>
      <c r="C12" s="625">
        <v>2.7</v>
      </c>
      <c r="D12" s="625">
        <v>0</v>
      </c>
      <c r="E12" s="625">
        <v>2.7</v>
      </c>
      <c r="F12" s="625">
        <v>4.65</v>
      </c>
      <c r="G12" s="145"/>
      <c r="H12" s="622"/>
    </row>
    <row r="13" spans="1:8" ht="15">
      <c r="A13" s="224"/>
      <c r="B13" s="121" t="s">
        <v>26</v>
      </c>
      <c r="C13" s="626"/>
      <c r="D13" s="626"/>
      <c r="E13" s="626"/>
      <c r="F13" s="626"/>
      <c r="G13" s="142">
        <v>0</v>
      </c>
      <c r="H13" s="623"/>
    </row>
    <row r="14" spans="1:8" ht="15">
      <c r="A14" s="224"/>
      <c r="B14" s="121" t="s">
        <v>177</v>
      </c>
      <c r="C14" s="626"/>
      <c r="D14" s="626"/>
      <c r="E14" s="626"/>
      <c r="F14" s="626"/>
      <c r="G14" s="142">
        <v>0</v>
      </c>
      <c r="H14" s="623"/>
    </row>
    <row r="15" spans="1:8" s="221" customFormat="1" ht="45">
      <c r="A15" s="225"/>
      <c r="B15" s="216" t="s">
        <v>178</v>
      </c>
      <c r="C15" s="627"/>
      <c r="D15" s="627"/>
      <c r="E15" s="627"/>
      <c r="F15" s="627"/>
      <c r="G15" s="237">
        <v>1.16</v>
      </c>
      <c r="H15" s="624"/>
    </row>
    <row r="16" spans="1:8" s="230" customFormat="1" ht="15.75">
      <c r="A16" s="233"/>
      <c r="B16" s="174" t="s">
        <v>27</v>
      </c>
      <c r="C16" s="234">
        <f>C12</f>
        <v>2.7</v>
      </c>
      <c r="D16" s="234">
        <f>D12</f>
        <v>0</v>
      </c>
      <c r="E16" s="234">
        <f>E12</f>
        <v>2.7</v>
      </c>
      <c r="F16" s="234">
        <f>F12</f>
        <v>4.65</v>
      </c>
      <c r="G16" s="234">
        <f>SUM(G12:G15)</f>
        <v>1.16</v>
      </c>
      <c r="H16" s="234">
        <f>(D16+E16)-G16</f>
        <v>1.5400000000000003</v>
      </c>
    </row>
    <row r="17" spans="1:8" s="221" customFormat="1" ht="47.25">
      <c r="A17" s="220" t="s">
        <v>28</v>
      </c>
      <c r="B17" s="188" t="s">
        <v>213</v>
      </c>
      <c r="C17" s="631">
        <v>27.3</v>
      </c>
      <c r="D17" s="631">
        <v>0</v>
      </c>
      <c r="E17" s="631">
        <v>27.3</v>
      </c>
      <c r="F17" s="631">
        <v>40</v>
      </c>
      <c r="G17" s="237"/>
      <c r="H17" s="628"/>
    </row>
    <row r="18" spans="1:8" ht="30">
      <c r="A18" s="224"/>
      <c r="B18" s="226" t="s">
        <v>180</v>
      </c>
      <c r="C18" s="632"/>
      <c r="D18" s="632"/>
      <c r="E18" s="632"/>
      <c r="F18" s="632"/>
      <c r="G18" s="192">
        <v>26.4</v>
      </c>
      <c r="H18" s="629"/>
    </row>
    <row r="19" spans="1:8" ht="15">
      <c r="A19" s="224"/>
      <c r="B19" s="216" t="s">
        <v>29</v>
      </c>
      <c r="C19" s="632"/>
      <c r="D19" s="632"/>
      <c r="E19" s="632"/>
      <c r="F19" s="632"/>
      <c r="G19" s="192">
        <v>0.81</v>
      </c>
      <c r="H19" s="629"/>
    </row>
    <row r="20" spans="1:8" ht="15">
      <c r="A20" s="224"/>
      <c r="B20" s="216" t="s">
        <v>181</v>
      </c>
      <c r="C20" s="632"/>
      <c r="D20" s="632"/>
      <c r="E20" s="632"/>
      <c r="F20" s="632"/>
      <c r="G20" s="192">
        <v>0.2</v>
      </c>
      <c r="H20" s="629"/>
    </row>
    <row r="21" spans="1:8" s="221" customFormat="1" ht="30">
      <c r="A21" s="225"/>
      <c r="B21" s="216" t="s">
        <v>30</v>
      </c>
      <c r="C21" s="632"/>
      <c r="D21" s="632"/>
      <c r="E21" s="632"/>
      <c r="F21" s="632"/>
      <c r="G21" s="237">
        <v>0.61</v>
      </c>
      <c r="H21" s="629"/>
    </row>
    <row r="22" spans="1:8" s="221" customFormat="1" ht="15">
      <c r="A22" s="225"/>
      <c r="B22" s="216" t="s">
        <v>179</v>
      </c>
      <c r="C22" s="632"/>
      <c r="D22" s="632"/>
      <c r="E22" s="632"/>
      <c r="F22" s="632"/>
      <c r="G22" s="237">
        <v>0</v>
      </c>
      <c r="H22" s="629"/>
    </row>
    <row r="23" spans="1:8" s="221" customFormat="1" ht="30">
      <c r="A23" s="225"/>
      <c r="B23" s="216" t="s">
        <v>182</v>
      </c>
      <c r="C23" s="632"/>
      <c r="D23" s="632"/>
      <c r="E23" s="632"/>
      <c r="F23" s="632"/>
      <c r="G23" s="237">
        <v>0.04</v>
      </c>
      <c r="H23" s="629"/>
    </row>
    <row r="24" spans="1:8" s="221" customFormat="1" ht="30">
      <c r="A24" s="220"/>
      <c r="B24" s="216" t="s">
        <v>183</v>
      </c>
      <c r="C24" s="633"/>
      <c r="D24" s="633"/>
      <c r="E24" s="633"/>
      <c r="F24" s="633"/>
      <c r="G24" s="237">
        <v>0.78</v>
      </c>
      <c r="H24" s="630"/>
    </row>
    <row r="25" spans="1:8" s="230" customFormat="1" ht="15.75">
      <c r="A25" s="228"/>
      <c r="B25" s="229" t="s">
        <v>27</v>
      </c>
      <c r="C25" s="235">
        <f>C17</f>
        <v>27.3</v>
      </c>
      <c r="D25" s="235">
        <f>D17</f>
        <v>0</v>
      </c>
      <c r="E25" s="235">
        <f>E17</f>
        <v>27.3</v>
      </c>
      <c r="F25" s="235">
        <f>F17</f>
        <v>40</v>
      </c>
      <c r="G25" s="236">
        <f>SUM(G17:G24)</f>
        <v>28.839999999999996</v>
      </c>
      <c r="H25" s="234">
        <f>(D25+E25)-G25</f>
        <v>-1.5399999999999956</v>
      </c>
    </row>
    <row r="26" spans="1:8" s="179" customFormat="1" ht="16.5" thickBot="1">
      <c r="A26" s="231"/>
      <c r="B26" s="232" t="s">
        <v>31</v>
      </c>
      <c r="C26" s="234">
        <f aca="true" t="shared" si="0" ref="C26:H26">C16+C25</f>
        <v>30</v>
      </c>
      <c r="D26" s="234">
        <f t="shared" si="0"/>
        <v>0</v>
      </c>
      <c r="E26" s="234">
        <f t="shared" si="0"/>
        <v>30</v>
      </c>
      <c r="F26" s="234">
        <f t="shared" si="0"/>
        <v>44.65</v>
      </c>
      <c r="G26" s="234">
        <f t="shared" si="0"/>
        <v>29.999999999999996</v>
      </c>
      <c r="H26" s="234">
        <f t="shared" si="0"/>
        <v>4.6629367034256575E-15</v>
      </c>
    </row>
    <row r="27" spans="1:8" ht="15.75">
      <c r="A27" s="144"/>
      <c r="B27" s="45"/>
      <c r="C27" s="227"/>
      <c r="D27" s="227"/>
      <c r="E27" s="227"/>
      <c r="F27" s="227"/>
      <c r="G27" s="144"/>
      <c r="H27" s="144"/>
    </row>
    <row r="28" spans="1:8" ht="15">
      <c r="A28" s="144"/>
      <c r="B28" s="371"/>
      <c r="C28" s="371"/>
      <c r="D28" s="371"/>
      <c r="E28" s="371"/>
      <c r="F28" s="371"/>
      <c r="G28" s="371"/>
      <c r="H28" s="144"/>
    </row>
    <row r="29" spans="1:8" ht="15">
      <c r="A29" s="144"/>
      <c r="B29" s="371"/>
      <c r="C29" s="371"/>
      <c r="D29" s="371"/>
      <c r="E29" s="371"/>
      <c r="F29" s="371"/>
      <c r="G29" s="371"/>
      <c r="H29" s="144"/>
    </row>
    <row r="30" spans="1:8" ht="15">
      <c r="A30" s="144"/>
      <c r="B30" s="371"/>
      <c r="C30" s="371"/>
      <c r="D30" s="371"/>
      <c r="E30" s="371"/>
      <c r="F30" s="371"/>
      <c r="G30" s="371"/>
      <c r="H30" s="144"/>
    </row>
    <row r="31" s="221" customFormat="1" ht="15.75">
      <c r="G31" s="10" t="s">
        <v>611</v>
      </c>
    </row>
    <row r="32" s="221" customFormat="1" ht="15.75">
      <c r="G32" s="10" t="s">
        <v>486</v>
      </c>
    </row>
  </sheetData>
  <sheetProtection/>
  <mergeCells count="14">
    <mergeCell ref="A2:H2"/>
    <mergeCell ref="A3:H3"/>
    <mergeCell ref="C12:C15"/>
    <mergeCell ref="D12:D15"/>
    <mergeCell ref="F12:F15"/>
    <mergeCell ref="C17:C24"/>
    <mergeCell ref="H12:H15"/>
    <mergeCell ref="A5:H5"/>
    <mergeCell ref="E12:E15"/>
    <mergeCell ref="A8:B8"/>
    <mergeCell ref="H17:H24"/>
    <mergeCell ref="D17:D24"/>
    <mergeCell ref="E17:E24"/>
    <mergeCell ref="F17:F24"/>
  </mergeCells>
  <printOptions horizontalCentered="1"/>
  <pageMargins left="0.35" right="0.33" top="0.44" bottom="0" header="0.31496062992125984" footer="0.2"/>
  <pageSetup fitToHeight="1" fitToWidth="1" horizontalDpi="600" verticalDpi="600" orientation="landscape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zoomScale="85" zoomScaleSheetLayoutView="85" zoomScalePageLayoutView="0" workbookViewId="0" topLeftCell="A1">
      <selection activeCell="C20" sqref="C20"/>
    </sheetView>
  </sheetViews>
  <sheetFormatPr defaultColWidth="9.140625" defaultRowHeight="12.75"/>
  <cols>
    <col min="1" max="1" width="25.140625" style="12" bestFit="1" customWidth="1"/>
    <col min="2" max="2" width="18.7109375" style="12" bestFit="1" customWidth="1"/>
    <col min="3" max="3" width="41.00390625" style="12" bestFit="1" customWidth="1"/>
    <col min="4" max="4" width="34.00390625" style="12" bestFit="1" customWidth="1"/>
    <col min="5" max="5" width="25.28125" style="12" bestFit="1" customWidth="1"/>
    <col min="6" max="16384" width="9.140625" style="12" customWidth="1"/>
  </cols>
  <sheetData>
    <row r="1" spans="5:6" ht="15">
      <c r="E1" s="26" t="s">
        <v>592</v>
      </c>
      <c r="F1" s="27"/>
    </row>
    <row r="2" spans="2:6" ht="15">
      <c r="B2" s="566" t="s">
        <v>0</v>
      </c>
      <c r="C2" s="566"/>
      <c r="D2" s="566"/>
      <c r="E2" s="28"/>
      <c r="F2" s="28"/>
    </row>
    <row r="3" spans="1:6" ht="20.25">
      <c r="A3" s="583" t="s">
        <v>753</v>
      </c>
      <c r="B3" s="583"/>
      <c r="C3" s="583"/>
      <c r="D3" s="583"/>
      <c r="E3" s="583"/>
      <c r="F3" s="374"/>
    </row>
    <row r="4" ht="10.5" customHeight="1"/>
    <row r="5" spans="1:5" ht="30.75" customHeight="1">
      <c r="A5" s="576" t="s">
        <v>829</v>
      </c>
      <c r="B5" s="576"/>
      <c r="C5" s="576"/>
      <c r="D5" s="576"/>
      <c r="E5" s="576"/>
    </row>
    <row r="6" spans="1:5" ht="15">
      <c r="A6" s="108"/>
      <c r="B6" s="108"/>
      <c r="C6" s="108"/>
      <c r="D6" s="108"/>
      <c r="E6" s="108"/>
    </row>
    <row r="7" spans="1:5" ht="0.75" customHeight="1">
      <c r="A7" s="108"/>
      <c r="B7" s="108"/>
      <c r="C7" s="108"/>
      <c r="D7" s="108"/>
      <c r="E7" s="108"/>
    </row>
    <row r="8" spans="1:5" ht="15.75">
      <c r="A8" s="10" t="s">
        <v>613</v>
      </c>
      <c r="B8" s="108"/>
      <c r="C8" s="108"/>
      <c r="D8" s="108"/>
      <c r="E8" s="108"/>
    </row>
    <row r="9" spans="1:18" ht="15">
      <c r="A9" s="108"/>
      <c r="B9" s="108"/>
      <c r="C9" s="108"/>
      <c r="D9" s="635" t="s">
        <v>806</v>
      </c>
      <c r="E9" s="635"/>
      <c r="Q9" s="14"/>
      <c r="R9" s="15"/>
    </row>
    <row r="10" spans="1:18" ht="26.25" customHeight="1">
      <c r="A10" s="471" t="s">
        <v>2</v>
      </c>
      <c r="B10" s="471" t="s">
        <v>3</v>
      </c>
      <c r="C10" s="636" t="s">
        <v>593</v>
      </c>
      <c r="D10" s="637"/>
      <c r="E10" s="638"/>
      <c r="Q10" s="15"/>
      <c r="R10" s="15"/>
    </row>
    <row r="11" spans="1:5" ht="70.5" customHeight="1">
      <c r="A11" s="471"/>
      <c r="B11" s="471"/>
      <c r="C11" s="112" t="s">
        <v>594</v>
      </c>
      <c r="D11" s="112" t="s">
        <v>595</v>
      </c>
      <c r="E11" s="112" t="s">
        <v>596</v>
      </c>
    </row>
    <row r="12" spans="1:5" s="375" customFormat="1" ht="15.75" customHeight="1">
      <c r="A12" s="218">
        <v>1</v>
      </c>
      <c r="B12" s="206">
        <v>2</v>
      </c>
      <c r="C12" s="218">
        <v>3</v>
      </c>
      <c r="D12" s="206">
        <v>4</v>
      </c>
      <c r="E12" s="218">
        <v>5</v>
      </c>
    </row>
    <row r="13" spans="1:5" ht="18" customHeight="1">
      <c r="A13" s="118">
        <v>1</v>
      </c>
      <c r="B13" s="121" t="s">
        <v>488</v>
      </c>
      <c r="C13" s="163">
        <v>1</v>
      </c>
      <c r="D13" s="163">
        <v>0</v>
      </c>
      <c r="E13" s="163">
        <v>123</v>
      </c>
    </row>
    <row r="14" spans="1:5" ht="74.25" customHeight="1" hidden="1">
      <c r="A14" s="118">
        <v>2</v>
      </c>
      <c r="B14" s="121"/>
      <c r="C14" s="163"/>
      <c r="D14" s="163"/>
      <c r="E14" s="163"/>
    </row>
    <row r="15" spans="1:5" s="11" customFormat="1" ht="15.75">
      <c r="A15" s="110" t="s">
        <v>15</v>
      </c>
      <c r="B15" s="46"/>
      <c r="C15" s="111">
        <f>C13</f>
        <v>1</v>
      </c>
      <c r="D15" s="111">
        <f>D13</f>
        <v>0</v>
      </c>
      <c r="E15" s="111">
        <f>E13</f>
        <v>123</v>
      </c>
    </row>
    <row r="16" spans="1:5" ht="15.75">
      <c r="A16" s="108"/>
      <c r="B16" s="108"/>
      <c r="C16" s="108"/>
      <c r="D16" s="108"/>
      <c r="E16" s="45"/>
    </row>
    <row r="17" spans="1:5" ht="15.75">
      <c r="A17" s="108"/>
      <c r="B17" s="108"/>
      <c r="C17" s="108"/>
      <c r="D17" s="108"/>
      <c r="E17" s="45"/>
    </row>
    <row r="18" spans="1:5" ht="15.75">
      <c r="A18" s="108"/>
      <c r="B18" s="108"/>
      <c r="C18" s="108"/>
      <c r="D18" s="108"/>
      <c r="E18" s="45"/>
    </row>
    <row r="19" spans="1:5" ht="15.75">
      <c r="A19" s="108"/>
      <c r="B19" s="108"/>
      <c r="C19" s="108"/>
      <c r="D19" s="108"/>
      <c r="E19" s="45"/>
    </row>
    <row r="20" spans="1:5" ht="15.75">
      <c r="A20" s="108"/>
      <c r="B20" s="108"/>
      <c r="C20" s="108"/>
      <c r="D20" s="108"/>
      <c r="E20" s="45"/>
    </row>
    <row r="21" spans="1:5" ht="15.75">
      <c r="A21" s="108"/>
      <c r="B21" s="108"/>
      <c r="C21" s="108"/>
      <c r="D21" s="108"/>
      <c r="E21" s="45"/>
    </row>
    <row r="22" spans="1:5" ht="15.75">
      <c r="A22" s="108"/>
      <c r="B22" s="108"/>
      <c r="C22" s="108"/>
      <c r="D22" s="108"/>
      <c r="E22" s="130"/>
    </row>
    <row r="23" spans="1:5" ht="15.75">
      <c r="A23" s="108"/>
      <c r="B23" s="108"/>
      <c r="C23" s="108"/>
      <c r="D23" s="634" t="s">
        <v>611</v>
      </c>
      <c r="E23" s="634"/>
    </row>
    <row r="24" spans="1:5" ht="15.75">
      <c r="A24" s="108"/>
      <c r="B24" s="108"/>
      <c r="C24" s="108"/>
      <c r="D24" s="634" t="s">
        <v>486</v>
      </c>
      <c r="E24" s="634"/>
    </row>
  </sheetData>
  <sheetProtection/>
  <mergeCells count="9">
    <mergeCell ref="A3:E3"/>
    <mergeCell ref="B2:D2"/>
    <mergeCell ref="D23:E23"/>
    <mergeCell ref="D24:E24"/>
    <mergeCell ref="A5:E5"/>
    <mergeCell ref="D9:E9"/>
    <mergeCell ref="A10:A11"/>
    <mergeCell ref="B10:B11"/>
    <mergeCell ref="C10:E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view="pageBreakPreview" zoomScale="90" zoomScaleSheetLayoutView="90" zoomScalePageLayoutView="0" workbookViewId="0" topLeftCell="A1">
      <selection activeCell="M16" sqref="M16"/>
    </sheetView>
  </sheetViews>
  <sheetFormatPr defaultColWidth="9.140625" defaultRowHeight="12.75"/>
  <sheetData>
    <row r="2" ht="12.75">
      <c r="B2" s="11"/>
    </row>
    <row r="4" spans="2:8" ht="12.75" customHeight="1">
      <c r="B4" s="466"/>
      <c r="C4" s="466"/>
      <c r="D4" s="466"/>
      <c r="E4" s="466"/>
      <c r="F4" s="466"/>
      <c r="G4" s="466"/>
      <c r="H4" s="466"/>
    </row>
    <row r="5" spans="2:8" ht="12.75" customHeight="1">
      <c r="B5" s="466"/>
      <c r="C5" s="466"/>
      <c r="D5" s="466"/>
      <c r="E5" s="466"/>
      <c r="F5" s="466"/>
      <c r="G5" s="466"/>
      <c r="H5" s="466"/>
    </row>
    <row r="6" spans="2:8" ht="12.75" customHeight="1">
      <c r="B6" s="466"/>
      <c r="C6" s="466"/>
      <c r="D6" s="466"/>
      <c r="E6" s="466"/>
      <c r="F6" s="466"/>
      <c r="G6" s="466"/>
      <c r="H6" s="466"/>
    </row>
    <row r="7" spans="2:8" ht="12.75" customHeight="1">
      <c r="B7" s="466"/>
      <c r="C7" s="466"/>
      <c r="D7" s="466"/>
      <c r="E7" s="466"/>
      <c r="F7" s="466"/>
      <c r="G7" s="466"/>
      <c r="H7" s="466"/>
    </row>
    <row r="8" spans="2:8" ht="12.75" customHeight="1">
      <c r="B8" s="466"/>
      <c r="C8" s="466"/>
      <c r="D8" s="466"/>
      <c r="E8" s="466"/>
      <c r="F8" s="466"/>
      <c r="G8" s="466"/>
      <c r="H8" s="466"/>
    </row>
    <row r="9" spans="2:8" ht="12.75" customHeight="1">
      <c r="B9" s="466"/>
      <c r="C9" s="466"/>
      <c r="D9" s="466"/>
      <c r="E9" s="466"/>
      <c r="F9" s="466"/>
      <c r="G9" s="466"/>
      <c r="H9" s="466"/>
    </row>
    <row r="10" spans="2:8" ht="12.75" customHeight="1">
      <c r="B10" s="466"/>
      <c r="C10" s="466"/>
      <c r="D10" s="466"/>
      <c r="E10" s="466"/>
      <c r="F10" s="466"/>
      <c r="G10" s="466"/>
      <c r="H10" s="466"/>
    </row>
    <row r="11" spans="2:8" ht="12.75" customHeight="1">
      <c r="B11" s="466"/>
      <c r="C11" s="466"/>
      <c r="D11" s="466"/>
      <c r="E11" s="466"/>
      <c r="F11" s="466"/>
      <c r="G11" s="466"/>
      <c r="H11" s="466"/>
    </row>
    <row r="12" spans="2:8" ht="12.75" customHeight="1">
      <c r="B12" s="466"/>
      <c r="C12" s="466"/>
      <c r="D12" s="466"/>
      <c r="E12" s="466"/>
      <c r="F12" s="466"/>
      <c r="G12" s="466"/>
      <c r="H12" s="466"/>
    </row>
    <row r="13" spans="2:8" ht="12.75" customHeight="1">
      <c r="B13" s="466"/>
      <c r="C13" s="466"/>
      <c r="D13" s="466"/>
      <c r="E13" s="466"/>
      <c r="F13" s="466"/>
      <c r="G13" s="466"/>
      <c r="H13" s="466"/>
    </row>
    <row r="14" spans="2:8" ht="12.75">
      <c r="B14" s="466"/>
      <c r="C14" s="466"/>
      <c r="D14" s="466"/>
      <c r="E14" s="466"/>
      <c r="F14" s="466"/>
      <c r="G14" s="466"/>
      <c r="H14" s="466"/>
    </row>
    <row r="15" spans="2:8" ht="12.75">
      <c r="B15" s="466"/>
      <c r="C15" s="466"/>
      <c r="D15" s="466"/>
      <c r="E15" s="466"/>
      <c r="F15" s="466"/>
      <c r="G15" s="466"/>
      <c r="H15" s="466"/>
    </row>
    <row r="16" spans="2:8" ht="12.75">
      <c r="B16" s="466"/>
      <c r="C16" s="466"/>
      <c r="D16" s="466"/>
      <c r="E16" s="466"/>
      <c r="F16" s="466"/>
      <c r="G16" s="466"/>
      <c r="H16" s="466"/>
    </row>
    <row r="17" spans="2:8" ht="12.75">
      <c r="B17" s="466"/>
      <c r="C17" s="466"/>
      <c r="D17" s="466"/>
      <c r="E17" s="466"/>
      <c r="F17" s="466"/>
      <c r="G17" s="466"/>
      <c r="H17" s="466"/>
    </row>
    <row r="18" spans="2:8" ht="12.75">
      <c r="B18" s="466"/>
      <c r="C18" s="466"/>
      <c r="D18" s="466"/>
      <c r="E18" s="466"/>
      <c r="F18" s="466"/>
      <c r="G18" s="466"/>
      <c r="H18" s="466"/>
    </row>
  </sheetData>
  <sheetProtection/>
  <mergeCells count="1">
    <mergeCell ref="B4:H18"/>
  </mergeCells>
  <printOptions horizontalCentered="1"/>
  <pageMargins left="1.17" right="0.7086614173228347" top="1.29" bottom="0" header="1.41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8.28125" style="108" customWidth="1"/>
    <col min="2" max="2" width="13.57421875" style="108" customWidth="1"/>
    <col min="3" max="3" width="15.8515625" style="108" customWidth="1"/>
    <col min="4" max="5" width="13.57421875" style="108" customWidth="1"/>
    <col min="6" max="7" width="12.8515625" style="108" customWidth="1"/>
    <col min="8" max="8" width="15.28125" style="108" customWidth="1"/>
    <col min="9" max="9" width="15.421875" style="108" customWidth="1"/>
    <col min="10" max="10" width="11.140625" style="108" customWidth="1"/>
    <col min="11" max="16384" width="9.140625" style="108" customWidth="1"/>
  </cols>
  <sheetData>
    <row r="1" spans="9:10" ht="15" customHeight="1">
      <c r="I1" s="643" t="s">
        <v>649</v>
      </c>
      <c r="J1" s="643"/>
    </row>
    <row r="2" spans="3:11" ht="18">
      <c r="C2" s="562" t="s">
        <v>0</v>
      </c>
      <c r="D2" s="562"/>
      <c r="E2" s="562"/>
      <c r="F2" s="562"/>
      <c r="G2" s="562"/>
      <c r="H2" s="562"/>
      <c r="I2" s="85"/>
      <c r="J2" s="68"/>
      <c r="K2" s="68"/>
    </row>
    <row r="3" spans="2:11" ht="20.25">
      <c r="B3" s="563" t="s">
        <v>753</v>
      </c>
      <c r="C3" s="563"/>
      <c r="D3" s="563"/>
      <c r="E3" s="563"/>
      <c r="F3" s="563"/>
      <c r="G3" s="563"/>
      <c r="H3" s="563"/>
      <c r="I3" s="68"/>
      <c r="J3" s="68"/>
      <c r="K3" s="68"/>
    </row>
    <row r="4" spans="3:11" ht="18">
      <c r="C4" s="243"/>
      <c r="D4" s="243"/>
      <c r="E4" s="243"/>
      <c r="F4" s="243"/>
      <c r="G4" s="243"/>
      <c r="H4" s="243"/>
      <c r="I4" s="243"/>
      <c r="J4" s="68"/>
      <c r="K4" s="68"/>
    </row>
    <row r="5" spans="4:9" ht="20.25" customHeight="1">
      <c r="D5" s="391" t="s">
        <v>830</v>
      </c>
      <c r="E5" s="352"/>
      <c r="F5" s="352"/>
      <c r="G5" s="352"/>
      <c r="H5" s="352"/>
      <c r="I5" s="352"/>
    </row>
    <row r="6" spans="1:10" ht="20.25" customHeight="1">
      <c r="A6" s="10" t="s">
        <v>503</v>
      </c>
      <c r="C6" s="352"/>
      <c r="D6" s="352"/>
      <c r="E6" s="352"/>
      <c r="F6" s="352"/>
      <c r="G6" s="352"/>
      <c r="H6" s="352"/>
      <c r="I6" s="644"/>
      <c r="J6" s="644"/>
    </row>
    <row r="7" spans="1:10" ht="15" customHeight="1">
      <c r="A7" s="639" t="s">
        <v>68</v>
      </c>
      <c r="B7" s="639" t="s">
        <v>32</v>
      </c>
      <c r="C7" s="639" t="s">
        <v>415</v>
      </c>
      <c r="D7" s="639" t="s">
        <v>394</v>
      </c>
      <c r="E7" s="640" t="s">
        <v>467</v>
      </c>
      <c r="F7" s="639" t="s">
        <v>393</v>
      </c>
      <c r="G7" s="639"/>
      <c r="H7" s="639"/>
      <c r="I7" s="639" t="s">
        <v>419</v>
      </c>
      <c r="J7" s="640" t="s">
        <v>420</v>
      </c>
    </row>
    <row r="8" spans="1:10" ht="12.75" customHeight="1">
      <c r="A8" s="639"/>
      <c r="B8" s="639"/>
      <c r="C8" s="639"/>
      <c r="D8" s="639"/>
      <c r="E8" s="641"/>
      <c r="F8" s="639" t="s">
        <v>416</v>
      </c>
      <c r="G8" s="639" t="s">
        <v>417</v>
      </c>
      <c r="H8" s="639" t="s">
        <v>418</v>
      </c>
      <c r="I8" s="639"/>
      <c r="J8" s="641"/>
    </row>
    <row r="9" spans="1:10" ht="20.25" customHeight="1">
      <c r="A9" s="639"/>
      <c r="B9" s="639"/>
      <c r="C9" s="639"/>
      <c r="D9" s="639"/>
      <c r="E9" s="641"/>
      <c r="F9" s="639"/>
      <c r="G9" s="639"/>
      <c r="H9" s="639"/>
      <c r="I9" s="639"/>
      <c r="J9" s="641"/>
    </row>
    <row r="10" spans="1:10" ht="81" customHeight="1">
      <c r="A10" s="639"/>
      <c r="B10" s="639"/>
      <c r="C10" s="639"/>
      <c r="D10" s="639"/>
      <c r="E10" s="642"/>
      <c r="F10" s="639"/>
      <c r="G10" s="639"/>
      <c r="H10" s="639"/>
      <c r="I10" s="639"/>
      <c r="J10" s="642"/>
    </row>
    <row r="11" spans="1:10" ht="15.75">
      <c r="A11" s="353">
        <v>1</v>
      </c>
      <c r="B11" s="353">
        <v>2</v>
      </c>
      <c r="C11" s="354">
        <v>3</v>
      </c>
      <c r="D11" s="353">
        <v>4</v>
      </c>
      <c r="E11" s="354">
        <v>5</v>
      </c>
      <c r="F11" s="353">
        <v>6</v>
      </c>
      <c r="G11" s="354">
        <v>7</v>
      </c>
      <c r="H11" s="353">
        <v>8</v>
      </c>
      <c r="I11" s="354">
        <v>9</v>
      </c>
      <c r="J11" s="353">
        <v>10</v>
      </c>
    </row>
    <row r="12" spans="1:10" ht="15.75">
      <c r="A12" s="163">
        <v>1</v>
      </c>
      <c r="B12" s="163" t="s">
        <v>488</v>
      </c>
      <c r="C12" s="355" t="s">
        <v>504</v>
      </c>
      <c r="D12" s="355" t="s">
        <v>504</v>
      </c>
      <c r="E12" s="355" t="s">
        <v>504</v>
      </c>
      <c r="F12" s="355" t="s">
        <v>504</v>
      </c>
      <c r="G12" s="355" t="s">
        <v>504</v>
      </c>
      <c r="H12" s="355" t="s">
        <v>504</v>
      </c>
      <c r="I12" s="355" t="s">
        <v>504</v>
      </c>
      <c r="J12" s="355" t="s">
        <v>504</v>
      </c>
    </row>
    <row r="18" ht="15.75">
      <c r="H18" s="10" t="s">
        <v>611</v>
      </c>
    </row>
    <row r="19" ht="15.75">
      <c r="H19" s="10" t="s">
        <v>486</v>
      </c>
    </row>
  </sheetData>
  <sheetProtection/>
  <mergeCells count="15">
    <mergeCell ref="C2:H2"/>
    <mergeCell ref="B3:H3"/>
    <mergeCell ref="J7:J10"/>
    <mergeCell ref="F8:F10"/>
    <mergeCell ref="G8:G10"/>
    <mergeCell ref="I1:J1"/>
    <mergeCell ref="I6:J6"/>
    <mergeCell ref="A7:A10"/>
    <mergeCell ref="H8:H10"/>
    <mergeCell ref="I7:I10"/>
    <mergeCell ref="E7:E10"/>
    <mergeCell ref="B7:B10"/>
    <mergeCell ref="C7:C10"/>
    <mergeCell ref="F7:H7"/>
    <mergeCell ref="D7:D10"/>
  </mergeCells>
  <printOptions horizontalCentered="1"/>
  <pageMargins left="0.55" right="0.45" top="0.72" bottom="0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="115" zoomScaleSheetLayoutView="115" zoomScalePageLayoutView="0" workbookViewId="0" topLeftCell="A1">
      <selection activeCell="H9" sqref="H9"/>
    </sheetView>
  </sheetViews>
  <sheetFormatPr defaultColWidth="9.140625" defaultRowHeight="12.75"/>
  <cols>
    <col min="2" max="2" width="13.57421875" style="0" customWidth="1"/>
    <col min="3" max="4" width="10.421875" style="0" customWidth="1"/>
    <col min="5" max="5" width="10.7109375" style="0" customWidth="1"/>
    <col min="6" max="6" width="11.57421875" style="0" customWidth="1"/>
    <col min="7" max="7" width="10.421875" style="0" customWidth="1"/>
    <col min="8" max="8" width="14.57421875" style="0" customWidth="1"/>
    <col min="9" max="9" width="16.140625" style="0" customWidth="1"/>
    <col min="10" max="10" width="12.00390625" style="0" customWidth="1"/>
  </cols>
  <sheetData>
    <row r="1" spans="1:10" ht="18">
      <c r="A1" s="646" t="s">
        <v>651</v>
      </c>
      <c r="B1" s="646"/>
      <c r="C1" s="646"/>
      <c r="D1" s="646"/>
      <c r="E1" s="646"/>
      <c r="F1" s="646"/>
      <c r="G1" s="646"/>
      <c r="H1" s="646"/>
      <c r="I1" s="646"/>
      <c r="J1" s="646"/>
    </row>
    <row r="2" spans="1:10" ht="21">
      <c r="A2" s="578" t="s">
        <v>753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9" ht="15">
      <c r="A3" s="59"/>
      <c r="B3" s="59"/>
      <c r="C3" s="59"/>
      <c r="D3" s="59"/>
      <c r="E3" s="59"/>
      <c r="F3" s="59"/>
      <c r="G3" s="59"/>
      <c r="H3" s="59"/>
      <c r="I3" s="59"/>
    </row>
    <row r="4" spans="1:9" ht="18">
      <c r="A4" s="562" t="s">
        <v>650</v>
      </c>
      <c r="B4" s="562"/>
      <c r="C4" s="562"/>
      <c r="D4" s="562"/>
      <c r="E4" s="562"/>
      <c r="F4" s="562"/>
      <c r="G4" s="562"/>
      <c r="H4" s="562"/>
      <c r="I4" s="562"/>
    </row>
    <row r="5" spans="1:9" ht="15">
      <c r="A5" s="60" t="s">
        <v>484</v>
      </c>
      <c r="B5" s="60"/>
      <c r="C5" s="60"/>
      <c r="D5" s="60"/>
      <c r="E5" s="60"/>
      <c r="F5" s="60"/>
      <c r="G5" s="60"/>
      <c r="H5" s="60"/>
      <c r="I5" s="12" t="s">
        <v>778</v>
      </c>
    </row>
    <row r="6" spans="1:10" ht="30" customHeight="1">
      <c r="A6" s="647" t="s">
        <v>2</v>
      </c>
      <c r="B6" s="647" t="s">
        <v>395</v>
      </c>
      <c r="C6" s="587" t="s">
        <v>396</v>
      </c>
      <c r="D6" s="587"/>
      <c r="E6" s="587"/>
      <c r="F6" s="648" t="s">
        <v>399</v>
      </c>
      <c r="G6" s="649"/>
      <c r="H6" s="649"/>
      <c r="I6" s="650"/>
      <c r="J6" s="651" t="s">
        <v>403</v>
      </c>
    </row>
    <row r="7" spans="1:10" ht="60.75" customHeight="1">
      <c r="A7" s="647"/>
      <c r="B7" s="647"/>
      <c r="C7" s="24" t="s">
        <v>94</v>
      </c>
      <c r="D7" s="24" t="s">
        <v>397</v>
      </c>
      <c r="E7" s="24" t="s">
        <v>398</v>
      </c>
      <c r="F7" s="70" t="s">
        <v>400</v>
      </c>
      <c r="G7" s="70" t="s">
        <v>401</v>
      </c>
      <c r="H7" s="70" t="s">
        <v>402</v>
      </c>
      <c r="I7" s="70" t="s">
        <v>42</v>
      </c>
      <c r="J7" s="652"/>
    </row>
    <row r="8" spans="1:10" ht="15">
      <c r="A8" s="61" t="s">
        <v>255</v>
      </c>
      <c r="B8" s="61" t="s">
        <v>256</v>
      </c>
      <c r="C8" s="61" t="s">
        <v>257</v>
      </c>
      <c r="D8" s="61" t="s">
        <v>258</v>
      </c>
      <c r="E8" s="61" t="s">
        <v>259</v>
      </c>
      <c r="F8" s="61" t="s">
        <v>262</v>
      </c>
      <c r="G8" s="61" t="s">
        <v>282</v>
      </c>
      <c r="H8" s="61" t="s">
        <v>283</v>
      </c>
      <c r="I8" s="61" t="s">
        <v>284</v>
      </c>
      <c r="J8" s="61" t="s">
        <v>312</v>
      </c>
    </row>
    <row r="9" spans="1:10" ht="38.25">
      <c r="A9" s="6">
        <v>1</v>
      </c>
      <c r="B9" s="13" t="s">
        <v>652</v>
      </c>
      <c r="C9" s="5">
        <v>0</v>
      </c>
      <c r="D9" s="5">
        <v>0</v>
      </c>
      <c r="E9" s="5">
        <v>2</v>
      </c>
      <c r="F9" s="5" t="s">
        <v>514</v>
      </c>
      <c r="G9" s="5" t="s">
        <v>7</v>
      </c>
      <c r="H9" s="5" t="s">
        <v>7</v>
      </c>
      <c r="I9" s="384" t="s">
        <v>626</v>
      </c>
      <c r="J9" s="5" t="s">
        <v>494</v>
      </c>
    </row>
    <row r="16" spans="1:10" ht="12.75" customHeight="1">
      <c r="A16" s="62"/>
      <c r="B16" s="62"/>
      <c r="C16" s="62"/>
      <c r="D16" s="62"/>
      <c r="I16" s="645"/>
      <c r="J16" s="645"/>
    </row>
    <row r="17" spans="1:10" ht="12.75" customHeight="1">
      <c r="A17" s="62"/>
      <c r="B17" s="62"/>
      <c r="C17" s="62"/>
      <c r="D17" s="62"/>
      <c r="I17" s="645"/>
      <c r="J17" s="645"/>
    </row>
    <row r="18" spans="1:10" ht="12.75" customHeight="1">
      <c r="A18" s="62"/>
      <c r="B18" s="62"/>
      <c r="C18" s="62"/>
      <c r="D18" s="62"/>
      <c r="I18" s="10" t="s">
        <v>611</v>
      </c>
      <c r="J18" s="63"/>
    </row>
    <row r="19" spans="1:10" ht="15.75">
      <c r="A19" s="62"/>
      <c r="C19" s="62"/>
      <c r="D19" s="62"/>
      <c r="I19" s="10" t="s">
        <v>486</v>
      </c>
      <c r="J19" s="64"/>
    </row>
  </sheetData>
  <sheetProtection/>
  <mergeCells count="10">
    <mergeCell ref="I16:J16"/>
    <mergeCell ref="I17:J17"/>
    <mergeCell ref="A1:J1"/>
    <mergeCell ref="A2:J2"/>
    <mergeCell ref="A4:I4"/>
    <mergeCell ref="A6:A7"/>
    <mergeCell ref="B6:B7"/>
    <mergeCell ref="C6:E6"/>
    <mergeCell ref="F6:I6"/>
    <mergeCell ref="J6:J7"/>
  </mergeCells>
  <printOptions horizontalCentered="1"/>
  <pageMargins left="0.52" right="0.51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5">
      <selection activeCell="E27" sqref="E27"/>
    </sheetView>
  </sheetViews>
  <sheetFormatPr defaultColWidth="9.140625" defaultRowHeight="12.75"/>
  <cols>
    <col min="1" max="1" width="1.8515625" style="65" bestFit="1" customWidth="1"/>
    <col min="2" max="2" width="10.00390625" style="65" customWidth="1"/>
    <col min="3" max="3" width="35.00390625" style="65" customWidth="1"/>
    <col min="4" max="4" width="18.8515625" style="65" customWidth="1"/>
    <col min="5" max="5" width="16.7109375" style="65" customWidth="1"/>
    <col min="6" max="6" width="18.28125" style="65" customWidth="1"/>
    <col min="7" max="7" width="15.57421875" style="65" customWidth="1"/>
    <col min="8" max="8" width="24.00390625" style="65" customWidth="1"/>
    <col min="9" max="9" width="11.7109375" style="65" customWidth="1"/>
    <col min="10" max="10" width="15.00390625" style="65" customWidth="1"/>
    <col min="11" max="11" width="16.00390625" style="65" bestFit="1" customWidth="1"/>
    <col min="12" max="16384" width="9.140625" style="65" customWidth="1"/>
  </cols>
  <sheetData>
    <row r="1" spans="1:10" ht="15.75">
      <c r="A1" s="65" t="s">
        <v>11</v>
      </c>
      <c r="H1" s="338" t="s">
        <v>653</v>
      </c>
      <c r="I1" s="244"/>
      <c r="J1" s="244"/>
    </row>
    <row r="2" spans="1:11" ht="15.75">
      <c r="A2" s="600" t="s">
        <v>0</v>
      </c>
      <c r="B2" s="600"/>
      <c r="C2" s="600"/>
      <c r="D2" s="600"/>
      <c r="E2" s="600"/>
      <c r="F2" s="600"/>
      <c r="G2" s="600"/>
      <c r="H2" s="600"/>
      <c r="I2" s="329"/>
      <c r="J2" s="329"/>
      <c r="K2" s="329"/>
    </row>
    <row r="3" spans="1:11" ht="19.5">
      <c r="A3" s="657" t="s">
        <v>753</v>
      </c>
      <c r="B3" s="657"/>
      <c r="C3" s="657"/>
      <c r="D3" s="657"/>
      <c r="E3" s="657"/>
      <c r="F3" s="657"/>
      <c r="G3" s="657"/>
      <c r="H3" s="657"/>
      <c r="I3" s="395"/>
      <c r="J3" s="395"/>
      <c r="K3" s="395"/>
    </row>
    <row r="5" spans="1:11" ht="15.75">
      <c r="A5" s="658" t="s">
        <v>654</v>
      </c>
      <c r="B5" s="658"/>
      <c r="C5" s="658"/>
      <c r="D5" s="658"/>
      <c r="E5" s="658"/>
      <c r="F5" s="658"/>
      <c r="G5" s="658"/>
      <c r="H5" s="658"/>
      <c r="I5" s="84"/>
      <c r="J5" s="84"/>
      <c r="K5" s="84"/>
    </row>
    <row r="7" spans="1:10" ht="15.75">
      <c r="A7" s="329" t="s">
        <v>484</v>
      </c>
      <c r="B7" s="329"/>
      <c r="C7" s="330"/>
      <c r="D7" s="330"/>
      <c r="E7" s="330"/>
      <c r="F7" s="330"/>
      <c r="G7" s="330"/>
      <c r="H7" s="330"/>
      <c r="I7" s="330"/>
      <c r="J7" s="330"/>
    </row>
    <row r="8" spans="1:10" ht="15.75">
      <c r="A8" s="339"/>
      <c r="B8" s="339"/>
      <c r="C8" s="339"/>
      <c r="D8" s="339"/>
      <c r="E8" s="339"/>
      <c r="F8" s="339"/>
      <c r="G8" s="339"/>
      <c r="H8" s="339"/>
      <c r="I8" s="339"/>
      <c r="J8" s="339"/>
    </row>
    <row r="9" spans="1:8" s="331" customFormat="1" ht="24.75" customHeight="1">
      <c r="A9" s="332"/>
      <c r="B9" s="655" t="s">
        <v>276</v>
      </c>
      <c r="C9" s="655" t="s">
        <v>277</v>
      </c>
      <c r="D9" s="659" t="s">
        <v>278</v>
      </c>
      <c r="E9" s="660"/>
      <c r="F9" s="660"/>
      <c r="G9" s="661"/>
      <c r="H9" s="655" t="s">
        <v>72</v>
      </c>
    </row>
    <row r="10" spans="1:8" s="331" customFormat="1" ht="15.75">
      <c r="A10" s="333"/>
      <c r="B10" s="656"/>
      <c r="C10" s="656"/>
      <c r="D10" s="340" t="s">
        <v>279</v>
      </c>
      <c r="E10" s="340" t="s">
        <v>280</v>
      </c>
      <c r="F10" s="340" t="s">
        <v>281</v>
      </c>
      <c r="G10" s="340" t="s">
        <v>15</v>
      </c>
      <c r="H10" s="656"/>
    </row>
    <row r="11" spans="1:8" s="331" customFormat="1" ht="15.75">
      <c r="A11" s="333"/>
      <c r="B11" s="341" t="s">
        <v>255</v>
      </c>
      <c r="C11" s="341" t="s">
        <v>256</v>
      </c>
      <c r="D11" s="341" t="s">
        <v>257</v>
      </c>
      <c r="E11" s="341" t="s">
        <v>258</v>
      </c>
      <c r="F11" s="341" t="s">
        <v>259</v>
      </c>
      <c r="G11" s="341" t="s">
        <v>260</v>
      </c>
      <c r="H11" s="341">
        <v>7</v>
      </c>
    </row>
    <row r="12" spans="2:8" s="342" customFormat="1" ht="15.75">
      <c r="B12" s="202" t="s">
        <v>24</v>
      </c>
      <c r="C12" s="392" t="s">
        <v>285</v>
      </c>
      <c r="D12" s="393"/>
      <c r="E12" s="393"/>
      <c r="F12" s="393"/>
      <c r="G12" s="393"/>
      <c r="H12" s="394"/>
    </row>
    <row r="13" spans="2:8" s="342" customFormat="1" ht="15.75">
      <c r="B13" s="202"/>
      <c r="C13" s="343"/>
      <c r="D13" s="202">
        <v>0</v>
      </c>
      <c r="E13" s="202">
        <v>0</v>
      </c>
      <c r="F13" s="202">
        <v>0</v>
      </c>
      <c r="G13" s="202">
        <v>0</v>
      </c>
      <c r="H13" s="343"/>
    </row>
    <row r="14" spans="2:8" s="194" customFormat="1" ht="15.75">
      <c r="B14" s="202" t="s">
        <v>28</v>
      </c>
      <c r="C14" s="392" t="s">
        <v>475</v>
      </c>
      <c r="D14" s="393"/>
      <c r="E14" s="393"/>
      <c r="F14" s="393"/>
      <c r="G14" s="393"/>
      <c r="H14" s="394"/>
    </row>
    <row r="15" spans="1:8" s="194" customFormat="1" ht="15.75">
      <c r="A15" s="336" t="s">
        <v>275</v>
      </c>
      <c r="B15" s="335"/>
      <c r="C15" s="347" t="s">
        <v>505</v>
      </c>
      <c r="D15" s="653">
        <v>1</v>
      </c>
      <c r="E15" s="654"/>
      <c r="F15" s="348">
        <v>0</v>
      </c>
      <c r="G15" s="196">
        <f>D15+E15+F15</f>
        <v>1</v>
      </c>
      <c r="H15" s="200"/>
    </row>
    <row r="16" spans="1:8" s="194" customFormat="1" ht="15.75">
      <c r="A16" s="336"/>
      <c r="B16" s="335"/>
      <c r="C16" s="347" t="s">
        <v>506</v>
      </c>
      <c r="D16" s="653">
        <v>1</v>
      </c>
      <c r="E16" s="654"/>
      <c r="F16" s="348">
        <v>0</v>
      </c>
      <c r="G16" s="196">
        <f aca="true" t="shared" si="0" ref="G16:G24">D16+E16+F16</f>
        <v>1</v>
      </c>
      <c r="H16" s="200"/>
    </row>
    <row r="17" spans="1:8" s="194" customFormat="1" ht="15.75">
      <c r="A17" s="336"/>
      <c r="B17" s="335"/>
      <c r="C17" s="347" t="s">
        <v>507</v>
      </c>
      <c r="D17" s="653">
        <v>1</v>
      </c>
      <c r="E17" s="654"/>
      <c r="F17" s="348">
        <v>0</v>
      </c>
      <c r="G17" s="196">
        <f t="shared" si="0"/>
        <v>1</v>
      </c>
      <c r="H17" s="200"/>
    </row>
    <row r="18" spans="1:8" s="194" customFormat="1" ht="15.75">
      <c r="A18" s="336"/>
      <c r="B18" s="335"/>
      <c r="C18" s="347" t="s">
        <v>508</v>
      </c>
      <c r="D18" s="348">
        <v>0</v>
      </c>
      <c r="E18" s="348">
        <v>3</v>
      </c>
      <c r="F18" s="348">
        <v>0</v>
      </c>
      <c r="G18" s="196">
        <f t="shared" si="0"/>
        <v>3</v>
      </c>
      <c r="H18" s="200"/>
    </row>
    <row r="19" spans="1:8" s="194" customFormat="1" ht="15.75">
      <c r="A19" s="336"/>
      <c r="B19" s="335"/>
      <c r="C19" s="347" t="s">
        <v>509</v>
      </c>
      <c r="D19" s="348">
        <v>0</v>
      </c>
      <c r="E19" s="348">
        <v>20</v>
      </c>
      <c r="F19" s="348">
        <v>0</v>
      </c>
      <c r="G19" s="196">
        <f t="shared" si="0"/>
        <v>20</v>
      </c>
      <c r="H19" s="200"/>
    </row>
    <row r="20" spans="1:8" s="194" customFormat="1" ht="15.75">
      <c r="A20" s="336"/>
      <c r="B20" s="335"/>
      <c r="C20" s="347" t="s">
        <v>510</v>
      </c>
      <c r="D20" s="348">
        <v>1</v>
      </c>
      <c r="E20" s="348">
        <v>1</v>
      </c>
      <c r="F20" s="348">
        <v>0</v>
      </c>
      <c r="G20" s="196">
        <f t="shared" si="0"/>
        <v>2</v>
      </c>
      <c r="H20" s="200"/>
    </row>
    <row r="21" spans="1:8" s="194" customFormat="1" ht="15.75">
      <c r="A21" s="336"/>
      <c r="B21" s="335"/>
      <c r="C21" s="347" t="s">
        <v>511</v>
      </c>
      <c r="D21" s="348">
        <v>1</v>
      </c>
      <c r="E21" s="348">
        <v>1</v>
      </c>
      <c r="F21" s="348">
        <v>0</v>
      </c>
      <c r="G21" s="196">
        <f t="shared" si="0"/>
        <v>2</v>
      </c>
      <c r="H21" s="200"/>
    </row>
    <row r="22" spans="1:8" s="194" customFormat="1" ht="15.75">
      <c r="A22" s="336"/>
      <c r="B22" s="335"/>
      <c r="C22" s="347" t="s">
        <v>512</v>
      </c>
      <c r="D22" s="348">
        <v>0</v>
      </c>
      <c r="E22" s="348">
        <v>7</v>
      </c>
      <c r="F22" s="348">
        <v>0</v>
      </c>
      <c r="G22" s="196">
        <f t="shared" si="0"/>
        <v>7</v>
      </c>
      <c r="H22" s="200"/>
    </row>
    <row r="23" spans="1:8" s="194" customFormat="1" ht="15.75">
      <c r="A23" s="336"/>
      <c r="B23" s="335"/>
      <c r="C23" s="347" t="s">
        <v>930</v>
      </c>
      <c r="D23" s="348">
        <v>0</v>
      </c>
      <c r="E23" s="348">
        <v>7</v>
      </c>
      <c r="F23" s="348">
        <v>0</v>
      </c>
      <c r="G23" s="196">
        <f>D23+E23+F23</f>
        <v>7</v>
      </c>
      <c r="H23" s="200"/>
    </row>
    <row r="24" spans="1:8" s="194" customFormat="1" ht="15.75">
      <c r="A24" s="336"/>
      <c r="B24" s="335"/>
      <c r="C24" s="347" t="s">
        <v>513</v>
      </c>
      <c r="D24" s="348">
        <v>0</v>
      </c>
      <c r="E24" s="348">
        <v>6</v>
      </c>
      <c r="F24" s="348">
        <v>0</v>
      </c>
      <c r="G24" s="196">
        <f t="shared" si="0"/>
        <v>6</v>
      </c>
      <c r="H24" s="200"/>
    </row>
    <row r="25" spans="1:11" s="194" customFormat="1" ht="15.75">
      <c r="A25" s="336"/>
      <c r="B25" s="344"/>
      <c r="C25" s="345"/>
      <c r="D25" s="332"/>
      <c r="E25" s="332"/>
      <c r="F25" s="332"/>
      <c r="G25" s="332"/>
      <c r="H25" s="332"/>
      <c r="I25" s="332"/>
      <c r="J25" s="332"/>
      <c r="K25" s="346"/>
    </row>
    <row r="26" spans="1:11" s="194" customFormat="1" ht="15.75">
      <c r="A26" s="336"/>
      <c r="B26" s="344"/>
      <c r="C26" s="345"/>
      <c r="D26" s="332"/>
      <c r="E26" s="332"/>
      <c r="F26" s="332"/>
      <c r="G26" s="332"/>
      <c r="H26" s="332"/>
      <c r="I26" s="332"/>
      <c r="J26" s="332"/>
      <c r="K26" s="346"/>
    </row>
    <row r="27" spans="1:11" s="194" customFormat="1" ht="15.75">
      <c r="A27" s="336"/>
      <c r="B27" s="344"/>
      <c r="C27" s="345"/>
      <c r="D27" s="332"/>
      <c r="E27" s="332"/>
      <c r="F27" s="332"/>
      <c r="G27" s="332"/>
      <c r="H27" s="332"/>
      <c r="I27" s="332"/>
      <c r="J27" s="332"/>
      <c r="K27" s="346"/>
    </row>
    <row r="28" spans="1:11" s="194" customFormat="1" ht="15.75">
      <c r="A28" s="336"/>
      <c r="B28" s="344"/>
      <c r="C28" s="345"/>
      <c r="D28" s="332"/>
      <c r="E28" s="332"/>
      <c r="F28" s="332"/>
      <c r="G28" s="332"/>
      <c r="H28" s="332"/>
      <c r="I28" s="332"/>
      <c r="J28" s="332"/>
      <c r="K28" s="346"/>
    </row>
    <row r="29" spans="1:11" s="194" customFormat="1" ht="15.75">
      <c r="A29" s="336"/>
      <c r="B29" s="344"/>
      <c r="C29" s="345"/>
      <c r="D29" s="332"/>
      <c r="E29" s="332"/>
      <c r="F29" s="332"/>
      <c r="G29" s="332"/>
      <c r="H29" s="332"/>
      <c r="I29" s="332"/>
      <c r="J29" s="332"/>
      <c r="K29" s="346"/>
    </row>
    <row r="30" spans="1:11" s="194" customFormat="1" ht="15.75">
      <c r="A30" s="336"/>
      <c r="B30" s="344"/>
      <c r="C30" s="345"/>
      <c r="D30" s="332"/>
      <c r="E30" s="332"/>
      <c r="F30" s="332"/>
      <c r="G30" s="332"/>
      <c r="H30" s="332"/>
      <c r="I30" s="332"/>
      <c r="J30" s="332"/>
      <c r="K30" s="346"/>
    </row>
    <row r="31" spans="2:11" ht="15.75">
      <c r="B31" s="331"/>
      <c r="D31" s="331"/>
      <c r="E31" s="331"/>
      <c r="G31" s="10" t="s">
        <v>611</v>
      </c>
      <c r="H31" s="331"/>
      <c r="K31" s="331"/>
    </row>
    <row r="32" spans="2:11" ht="15.75">
      <c r="B32" s="331"/>
      <c r="C32" s="331"/>
      <c r="D32" s="331"/>
      <c r="E32" s="331"/>
      <c r="G32" s="10" t="s">
        <v>486</v>
      </c>
      <c r="H32" s="331"/>
      <c r="K32" s="331"/>
    </row>
    <row r="33" spans="9:11" ht="15.75">
      <c r="I33" s="336"/>
      <c r="J33" s="336"/>
      <c r="K33" s="336"/>
    </row>
    <row r="34" spans="9:11" ht="15.75">
      <c r="I34" s="336"/>
      <c r="J34" s="336"/>
      <c r="K34" s="336"/>
    </row>
  </sheetData>
  <sheetProtection/>
  <mergeCells count="10">
    <mergeCell ref="D15:E15"/>
    <mergeCell ref="D16:E16"/>
    <mergeCell ref="D17:E17"/>
    <mergeCell ref="B9:B10"/>
    <mergeCell ref="C9:C10"/>
    <mergeCell ref="A2:H2"/>
    <mergeCell ref="A3:H3"/>
    <mergeCell ref="A5:H5"/>
    <mergeCell ref="D9:G9"/>
    <mergeCell ref="H9:H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</cols>
  <sheetData>
    <row r="1" spans="1:7" ht="18">
      <c r="A1" s="562" t="s">
        <v>0</v>
      </c>
      <c r="B1" s="562"/>
      <c r="C1" s="562"/>
      <c r="D1" s="562"/>
      <c r="E1" s="562"/>
      <c r="F1" s="562"/>
      <c r="G1" s="418" t="s">
        <v>831</v>
      </c>
    </row>
    <row r="2" spans="1:7" ht="21">
      <c r="A2" s="578" t="s">
        <v>753</v>
      </c>
      <c r="B2" s="578"/>
      <c r="C2" s="578"/>
      <c r="D2" s="578"/>
      <c r="E2" s="578"/>
      <c r="F2" s="578"/>
      <c r="G2" s="578"/>
    </row>
    <row r="3" spans="1:2" ht="15">
      <c r="A3" s="59"/>
      <c r="B3" s="59"/>
    </row>
    <row r="4" spans="1:7" ht="18" customHeight="1">
      <c r="A4" s="564" t="s">
        <v>832</v>
      </c>
      <c r="B4" s="564"/>
      <c r="C4" s="564"/>
      <c r="D4" s="564"/>
      <c r="E4" s="564"/>
      <c r="F4" s="564"/>
      <c r="G4" s="564"/>
    </row>
    <row r="5" spans="1:2" ht="15">
      <c r="A5" s="60" t="s">
        <v>484</v>
      </c>
      <c r="B5" s="60"/>
    </row>
    <row r="6" spans="1:7" ht="15">
      <c r="A6" s="60"/>
      <c r="B6" s="60"/>
      <c r="F6" s="585" t="s">
        <v>778</v>
      </c>
      <c r="G6" s="585"/>
    </row>
    <row r="7" spans="1:7" ht="59.25" customHeight="1">
      <c r="A7" s="421" t="s">
        <v>2</v>
      </c>
      <c r="B7" s="431" t="s">
        <v>3</v>
      </c>
      <c r="C7" s="422" t="s">
        <v>833</v>
      </c>
      <c r="D7" s="422" t="s">
        <v>834</v>
      </c>
      <c r="E7" s="422" t="s">
        <v>835</v>
      </c>
      <c r="F7" s="422" t="s">
        <v>836</v>
      </c>
      <c r="G7" s="422" t="s">
        <v>837</v>
      </c>
    </row>
    <row r="8" spans="1:7" s="418" customFormat="1" ht="15">
      <c r="A8" s="61" t="s">
        <v>255</v>
      </c>
      <c r="B8" s="61" t="s">
        <v>256</v>
      </c>
      <c r="C8" s="61" t="s">
        <v>257</v>
      </c>
      <c r="D8" s="61" t="s">
        <v>258</v>
      </c>
      <c r="E8" s="61" t="s">
        <v>259</v>
      </c>
      <c r="F8" s="61" t="s">
        <v>260</v>
      </c>
      <c r="G8" s="61" t="s">
        <v>261</v>
      </c>
    </row>
    <row r="9" spans="1:7" ht="12.75">
      <c r="A9" s="5">
        <v>1</v>
      </c>
      <c r="B9" s="6" t="s">
        <v>488</v>
      </c>
      <c r="C9" s="429">
        <v>123</v>
      </c>
      <c r="D9" s="429">
        <v>30</v>
      </c>
      <c r="E9" s="429">
        <v>7</v>
      </c>
      <c r="F9" s="429">
        <v>0</v>
      </c>
      <c r="G9" s="429">
        <v>10</v>
      </c>
    </row>
    <row r="16" ht="12.75">
      <c r="A16" s="433"/>
    </row>
    <row r="17" ht="15.75">
      <c r="F17" s="10" t="s">
        <v>611</v>
      </c>
    </row>
    <row r="18" ht="15.75">
      <c r="F18" s="10" t="s">
        <v>486</v>
      </c>
    </row>
    <row r="19" spans="1:13" ht="12.75">
      <c r="A19" s="425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</row>
  </sheetData>
  <sheetProtection/>
  <mergeCells count="4">
    <mergeCell ref="A1:F1"/>
    <mergeCell ref="A2:G2"/>
    <mergeCell ref="A4:G4"/>
    <mergeCell ref="F6:G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8.7109375" style="0" customWidth="1"/>
    <col min="4" max="4" width="12.7109375" style="0" customWidth="1"/>
    <col min="5" max="5" width="10.57421875" style="0" customWidth="1"/>
    <col min="6" max="6" width="11.421875" style="0" customWidth="1"/>
    <col min="7" max="7" width="7.57421875" style="0" customWidth="1"/>
    <col min="8" max="8" width="7.8515625" style="0" customWidth="1"/>
    <col min="9" max="9" width="10.00390625" style="0" customWidth="1"/>
    <col min="12" max="12" width="10.8515625" style="0" customWidth="1"/>
    <col min="13" max="13" width="11.7109375" style="0" customWidth="1"/>
    <col min="15" max="15" width="10.421875" style="0" customWidth="1"/>
  </cols>
  <sheetData>
    <row r="1" spans="1:15" ht="18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666" t="s">
        <v>838</v>
      </c>
      <c r="O1" s="666"/>
    </row>
    <row r="2" spans="1:14" ht="21">
      <c r="A2" s="578" t="s">
        <v>753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</row>
    <row r="3" spans="1:2" ht="15">
      <c r="A3" s="59"/>
      <c r="B3" s="59"/>
    </row>
    <row r="4" spans="1:14" ht="18" customHeight="1">
      <c r="A4" s="564" t="s">
        <v>839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</row>
    <row r="5" spans="1:2" ht="15">
      <c r="A5" s="60" t="s">
        <v>484</v>
      </c>
      <c r="B5" s="60"/>
    </row>
    <row r="6" spans="1:15" ht="15">
      <c r="A6" s="60"/>
      <c r="B6" s="60"/>
      <c r="M6" s="667" t="s">
        <v>778</v>
      </c>
      <c r="N6" s="667"/>
      <c r="O6" s="667"/>
    </row>
    <row r="7" spans="1:15" ht="59.25" customHeight="1">
      <c r="A7" s="647" t="s">
        <v>2</v>
      </c>
      <c r="B7" s="647" t="s">
        <v>3</v>
      </c>
      <c r="C7" s="670" t="s">
        <v>840</v>
      </c>
      <c r="D7" s="665" t="s">
        <v>841</v>
      </c>
      <c r="E7" s="665" t="s">
        <v>842</v>
      </c>
      <c r="F7" s="665" t="s">
        <v>934</v>
      </c>
      <c r="G7" s="665" t="s">
        <v>843</v>
      </c>
      <c r="H7" s="665"/>
      <c r="I7" s="665"/>
      <c r="J7" s="665"/>
      <c r="K7" s="665"/>
      <c r="L7" s="665" t="s">
        <v>844</v>
      </c>
      <c r="M7" s="665" t="s">
        <v>845</v>
      </c>
      <c r="N7" s="665"/>
      <c r="O7" s="665"/>
    </row>
    <row r="8" spans="1:15" s="418" customFormat="1" ht="15.75" customHeight="1">
      <c r="A8" s="647"/>
      <c r="B8" s="647"/>
      <c r="C8" s="671"/>
      <c r="D8" s="665"/>
      <c r="E8" s="665"/>
      <c r="F8" s="665"/>
      <c r="G8" s="665" t="s">
        <v>846</v>
      </c>
      <c r="H8" s="665"/>
      <c r="I8" s="665" t="s">
        <v>847</v>
      </c>
      <c r="J8" s="665" t="s">
        <v>848</v>
      </c>
      <c r="K8" s="665" t="s">
        <v>849</v>
      </c>
      <c r="L8" s="665"/>
      <c r="M8" s="665" t="s">
        <v>86</v>
      </c>
      <c r="N8" s="665" t="s">
        <v>850</v>
      </c>
      <c r="O8" s="665" t="s">
        <v>851</v>
      </c>
    </row>
    <row r="9" spans="1:15" ht="12.75" customHeight="1">
      <c r="A9" s="647"/>
      <c r="B9" s="647"/>
      <c r="C9" s="672"/>
      <c r="D9" s="665"/>
      <c r="E9" s="665"/>
      <c r="F9" s="665"/>
      <c r="G9" s="434" t="s">
        <v>852</v>
      </c>
      <c r="H9" s="434" t="s">
        <v>853</v>
      </c>
      <c r="I9" s="665"/>
      <c r="J9" s="665"/>
      <c r="K9" s="665"/>
      <c r="L9" s="665"/>
      <c r="M9" s="665"/>
      <c r="N9" s="665"/>
      <c r="O9" s="665"/>
    </row>
    <row r="10" spans="1:15" s="241" customFormat="1" ht="44.25" customHeight="1">
      <c r="A10" s="238">
        <v>1</v>
      </c>
      <c r="B10" s="238" t="s">
        <v>488</v>
      </c>
      <c r="C10" s="435">
        <v>123</v>
      </c>
      <c r="D10" s="435">
        <v>123</v>
      </c>
      <c r="E10" s="435">
        <v>123</v>
      </c>
      <c r="F10" s="238">
        <v>105</v>
      </c>
      <c r="G10" s="662" t="s">
        <v>854</v>
      </c>
      <c r="H10" s="663"/>
      <c r="I10" s="663"/>
      <c r="J10" s="663"/>
      <c r="K10" s="664"/>
      <c r="L10" s="238"/>
      <c r="M10" s="436">
        <v>105</v>
      </c>
      <c r="N10" s="238"/>
      <c r="O10" s="238"/>
    </row>
    <row r="11" spans="13:15" ht="12.75">
      <c r="M11" s="668" t="s">
        <v>855</v>
      </c>
      <c r="N11" s="668"/>
      <c r="O11" s="668"/>
    </row>
    <row r="12" spans="1:15" ht="12.75">
      <c r="A12" s="433"/>
      <c r="M12" s="669"/>
      <c r="N12" s="669"/>
      <c r="O12" s="669"/>
    </row>
    <row r="13" ht="12.75">
      <c r="A13" s="433"/>
    </row>
    <row r="14" ht="12.75">
      <c r="A14" s="433"/>
    </row>
    <row r="15" ht="12.75">
      <c r="A15" s="433"/>
    </row>
    <row r="16" ht="12.75">
      <c r="A16" s="433"/>
    </row>
    <row r="17" ht="12.75">
      <c r="A17" s="433"/>
    </row>
    <row r="18" ht="12.75">
      <c r="A18" s="433"/>
    </row>
    <row r="19" ht="12.75">
      <c r="A19" s="433"/>
    </row>
    <row r="20" ht="12.75">
      <c r="A20" s="433"/>
    </row>
    <row r="21" ht="15.75">
      <c r="L21" s="10" t="s">
        <v>611</v>
      </c>
    </row>
    <row r="22" ht="15.75">
      <c r="L22" s="10" t="s">
        <v>486</v>
      </c>
    </row>
    <row r="23" spans="1:12" ht="12.75">
      <c r="A23" s="425"/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</row>
  </sheetData>
  <sheetProtection/>
  <mergeCells count="23">
    <mergeCell ref="M11:O12"/>
    <mergeCell ref="A7:A9"/>
    <mergeCell ref="B7:B9"/>
    <mergeCell ref="C7:C9"/>
    <mergeCell ref="D7:D9"/>
    <mergeCell ref="K8:K9"/>
    <mergeCell ref="O8:O9"/>
    <mergeCell ref="F7:F9"/>
    <mergeCell ref="M8:M9"/>
    <mergeCell ref="N8:N9"/>
    <mergeCell ref="A1:M1"/>
    <mergeCell ref="N1:O1"/>
    <mergeCell ref="A2:N2"/>
    <mergeCell ref="A4:N4"/>
    <mergeCell ref="M6:O6"/>
    <mergeCell ref="G7:K7"/>
    <mergeCell ref="E7:E9"/>
    <mergeCell ref="G10:K10"/>
    <mergeCell ref="L7:L9"/>
    <mergeCell ref="M7:O7"/>
    <mergeCell ref="G8:H8"/>
    <mergeCell ref="I8:I9"/>
    <mergeCell ref="J8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0">
      <selection activeCell="I26" sqref="I26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82"/>
      <c r="E1" s="582"/>
      <c r="H1" s="27"/>
      <c r="I1" s="470" t="s">
        <v>63</v>
      </c>
      <c r="J1" s="470"/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0.25">
      <c r="A3" s="583" t="s">
        <v>753</v>
      </c>
      <c r="B3" s="583"/>
      <c r="C3" s="583"/>
      <c r="D3" s="583"/>
      <c r="E3" s="583"/>
      <c r="F3" s="583"/>
      <c r="G3" s="583"/>
      <c r="H3" s="583"/>
      <c r="I3" s="583"/>
      <c r="J3" s="583"/>
    </row>
    <row r="4" ht="10.5" customHeight="1"/>
    <row r="5" spans="1:11" s="12" customFormat="1" ht="18.75" customHeight="1">
      <c r="A5" s="678" t="s">
        <v>445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</row>
    <row r="6" spans="1:10" s="12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1" s="12" customFormat="1" ht="12.75">
      <c r="A7" s="584" t="s">
        <v>484</v>
      </c>
      <c r="B7" s="584"/>
      <c r="E7" s="679"/>
      <c r="F7" s="679"/>
      <c r="G7" s="679"/>
      <c r="H7" s="679"/>
      <c r="I7" s="679" t="s">
        <v>856</v>
      </c>
      <c r="J7" s="679"/>
      <c r="K7" s="679"/>
    </row>
    <row r="8" spans="3:10" s="10" customFormat="1" ht="15.75" hidden="1">
      <c r="C8" s="566" t="s">
        <v>12</v>
      </c>
      <c r="D8" s="566"/>
      <c r="E8" s="566"/>
      <c r="F8" s="566"/>
      <c r="G8" s="566"/>
      <c r="H8" s="566"/>
      <c r="I8" s="566"/>
      <c r="J8" s="566"/>
    </row>
    <row r="9" spans="1:19" ht="44.25" customHeight="1">
      <c r="A9" s="673" t="s">
        <v>19</v>
      </c>
      <c r="B9" s="673" t="s">
        <v>53</v>
      </c>
      <c r="C9" s="676" t="s">
        <v>473</v>
      </c>
      <c r="D9" s="677"/>
      <c r="E9" s="676" t="s">
        <v>33</v>
      </c>
      <c r="F9" s="677"/>
      <c r="G9" s="676" t="s">
        <v>34</v>
      </c>
      <c r="H9" s="677"/>
      <c r="I9" s="587" t="s">
        <v>98</v>
      </c>
      <c r="J9" s="587"/>
      <c r="K9" s="673" t="s">
        <v>233</v>
      </c>
      <c r="R9" s="6"/>
      <c r="S9" s="9"/>
    </row>
    <row r="10" spans="1:11" s="11" customFormat="1" ht="42" customHeight="1">
      <c r="A10" s="674"/>
      <c r="B10" s="674"/>
      <c r="C10" s="3" t="s">
        <v>35</v>
      </c>
      <c r="D10" s="3" t="s">
        <v>97</v>
      </c>
      <c r="E10" s="3" t="s">
        <v>35</v>
      </c>
      <c r="F10" s="3" t="s">
        <v>97</v>
      </c>
      <c r="G10" s="3" t="s">
        <v>35</v>
      </c>
      <c r="H10" s="3" t="s">
        <v>97</v>
      </c>
      <c r="I10" s="3" t="s">
        <v>124</v>
      </c>
      <c r="J10" s="3" t="s">
        <v>125</v>
      </c>
      <c r="K10" s="674"/>
    </row>
    <row r="11" spans="1:11" ht="12.7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2">
        <v>11</v>
      </c>
    </row>
    <row r="12" spans="1:11" ht="17.25" customHeight="1">
      <c r="A12" s="5">
        <v>1</v>
      </c>
      <c r="B12" s="13" t="s">
        <v>378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f>C12-E12-G12</f>
        <v>0</v>
      </c>
      <c r="J12" s="238">
        <f>D12-F12-H12</f>
        <v>0</v>
      </c>
      <c r="K12" s="238"/>
    </row>
    <row r="13" spans="1:11" ht="17.25" customHeight="1">
      <c r="A13" s="5">
        <v>2</v>
      </c>
      <c r="B13" s="13" t="s">
        <v>379</v>
      </c>
      <c r="C13" s="238">
        <v>0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38">
        <f aca="true" t="shared" si="0" ref="I13:I20">C13-E13-G13</f>
        <v>0</v>
      </c>
      <c r="J13" s="238">
        <f aca="true" t="shared" si="1" ref="J13:J20">D13-F13-H13</f>
        <v>0</v>
      </c>
      <c r="K13" s="238"/>
    </row>
    <row r="14" spans="1:11" ht="17.25" customHeight="1">
      <c r="A14" s="5">
        <v>3</v>
      </c>
      <c r="B14" s="13" t="s">
        <v>380</v>
      </c>
      <c r="C14" s="238">
        <v>10</v>
      </c>
      <c r="D14" s="238">
        <v>23.34</v>
      </c>
      <c r="E14" s="238">
        <v>0</v>
      </c>
      <c r="F14" s="238">
        <v>0</v>
      </c>
      <c r="G14" s="238">
        <v>0</v>
      </c>
      <c r="H14" s="238">
        <v>0</v>
      </c>
      <c r="I14" s="238">
        <f t="shared" si="0"/>
        <v>10</v>
      </c>
      <c r="J14" s="238">
        <f t="shared" si="1"/>
        <v>23.34</v>
      </c>
      <c r="K14" s="238"/>
    </row>
    <row r="15" spans="1:11" ht="17.25" customHeight="1">
      <c r="A15" s="5">
        <v>4</v>
      </c>
      <c r="B15" s="13" t="s">
        <v>381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f t="shared" si="0"/>
        <v>0</v>
      </c>
      <c r="J15" s="238">
        <f t="shared" si="1"/>
        <v>0</v>
      </c>
      <c r="K15" s="238"/>
    </row>
    <row r="16" spans="1:11" ht="17.25" customHeight="1">
      <c r="A16" s="5">
        <v>5</v>
      </c>
      <c r="B16" s="13" t="s">
        <v>382</v>
      </c>
      <c r="C16" s="238">
        <v>0</v>
      </c>
      <c r="D16" s="238">
        <v>0</v>
      </c>
      <c r="E16" s="238">
        <v>7</v>
      </c>
      <c r="F16" s="238">
        <v>23.34</v>
      </c>
      <c r="G16" s="238">
        <v>0</v>
      </c>
      <c r="H16" s="238">
        <v>0</v>
      </c>
      <c r="I16" s="238">
        <f t="shared" si="0"/>
        <v>-7</v>
      </c>
      <c r="J16" s="238">
        <f t="shared" si="1"/>
        <v>-23.34</v>
      </c>
      <c r="K16" s="238"/>
    </row>
    <row r="17" spans="1:11" ht="17.25" customHeight="1">
      <c r="A17" s="5">
        <v>6</v>
      </c>
      <c r="B17" s="13" t="s">
        <v>383</v>
      </c>
      <c r="C17" s="238">
        <v>0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8">
        <f t="shared" si="0"/>
        <v>0</v>
      </c>
      <c r="J17" s="238">
        <f t="shared" si="1"/>
        <v>0</v>
      </c>
      <c r="K17" s="238"/>
    </row>
    <row r="18" spans="1:11" ht="17.25" customHeight="1">
      <c r="A18" s="5">
        <v>7</v>
      </c>
      <c r="B18" s="13" t="s">
        <v>384</v>
      </c>
      <c r="C18" s="238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8">
        <f t="shared" si="0"/>
        <v>0</v>
      </c>
      <c r="J18" s="238">
        <f t="shared" si="1"/>
        <v>0</v>
      </c>
      <c r="K18" s="238"/>
    </row>
    <row r="19" spans="1:11" s="9" customFormat="1" ht="14.25" customHeight="1">
      <c r="A19" s="5">
        <v>8</v>
      </c>
      <c r="B19" s="13" t="s">
        <v>248</v>
      </c>
      <c r="C19" s="238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f t="shared" si="0"/>
        <v>0</v>
      </c>
      <c r="J19" s="238">
        <f t="shared" si="1"/>
        <v>0</v>
      </c>
      <c r="K19" s="238"/>
    </row>
    <row r="20" spans="1:11" s="9" customFormat="1" ht="14.25" customHeight="1">
      <c r="A20" s="5">
        <v>9</v>
      </c>
      <c r="B20" s="13" t="s">
        <v>350</v>
      </c>
      <c r="C20" s="238">
        <v>0</v>
      </c>
      <c r="D20" s="238">
        <v>0</v>
      </c>
      <c r="E20" s="238">
        <v>0</v>
      </c>
      <c r="F20" s="238">
        <v>0</v>
      </c>
      <c r="G20" s="238">
        <v>0</v>
      </c>
      <c r="H20" s="238">
        <v>0</v>
      </c>
      <c r="I20" s="238">
        <f t="shared" si="0"/>
        <v>0</v>
      </c>
      <c r="J20" s="238">
        <f t="shared" si="1"/>
        <v>0</v>
      </c>
      <c r="K20" s="238"/>
    </row>
    <row r="21" spans="1:11" s="9" customFormat="1" ht="14.25" customHeight="1">
      <c r="A21" s="5">
        <v>10</v>
      </c>
      <c r="B21" s="13" t="s">
        <v>351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f aca="true" t="shared" si="2" ref="I21:J23">C21-E21-G21</f>
        <v>0</v>
      </c>
      <c r="J21" s="238">
        <f t="shared" si="2"/>
        <v>0</v>
      </c>
      <c r="K21" s="238"/>
    </row>
    <row r="22" spans="1:11" s="9" customFormat="1" ht="14.25" customHeight="1">
      <c r="A22" s="5">
        <v>11</v>
      </c>
      <c r="B22" s="13" t="s">
        <v>612</v>
      </c>
      <c r="C22" s="238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f t="shared" si="2"/>
        <v>0</v>
      </c>
      <c r="J22" s="238">
        <f t="shared" si="2"/>
        <v>0</v>
      </c>
      <c r="K22" s="238"/>
    </row>
    <row r="23" spans="1:11" s="9" customFormat="1" ht="14.25" customHeight="1">
      <c r="A23" s="5">
        <v>12</v>
      </c>
      <c r="B23" s="13" t="s">
        <v>646</v>
      </c>
      <c r="C23" s="238">
        <v>0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f t="shared" si="2"/>
        <v>0</v>
      </c>
      <c r="J23" s="238">
        <f t="shared" si="2"/>
        <v>0</v>
      </c>
      <c r="K23" s="238"/>
    </row>
    <row r="24" spans="1:11" s="9" customFormat="1" ht="12.75">
      <c r="A24" s="2" t="s">
        <v>15</v>
      </c>
      <c r="B24" s="6"/>
      <c r="C24" s="239">
        <f>SUM(C12:C23)</f>
        <v>10</v>
      </c>
      <c r="D24" s="239">
        <f aca="true" t="shared" si="3" ref="D24:K24">SUM(D12:D23)</f>
        <v>23.34</v>
      </c>
      <c r="E24" s="239">
        <f t="shared" si="3"/>
        <v>7</v>
      </c>
      <c r="F24" s="239">
        <f t="shared" si="3"/>
        <v>23.34</v>
      </c>
      <c r="G24" s="239">
        <f t="shared" si="3"/>
        <v>0</v>
      </c>
      <c r="H24" s="239">
        <f t="shared" si="3"/>
        <v>0</v>
      </c>
      <c r="I24" s="239">
        <f t="shared" si="3"/>
        <v>3</v>
      </c>
      <c r="J24" s="239">
        <f t="shared" si="3"/>
        <v>0</v>
      </c>
      <c r="K24" s="239">
        <f t="shared" si="3"/>
        <v>0</v>
      </c>
    </row>
    <row r="25" s="9" customFormat="1" ht="12.75">
      <c r="A25" s="7"/>
    </row>
    <row r="26" s="9" customFormat="1" ht="12.75">
      <c r="A26" s="463"/>
    </row>
    <row r="27" s="9" customFormat="1" ht="12.75">
      <c r="A27" s="7"/>
    </row>
    <row r="28" s="9" customFormat="1" ht="12.75">
      <c r="A28" s="7"/>
    </row>
    <row r="29" s="9" customFormat="1" ht="12.75">
      <c r="A29" s="7"/>
    </row>
    <row r="30" spans="1:9" s="9" customFormat="1" ht="15.75">
      <c r="A30" s="7"/>
      <c r="I30" s="10" t="s">
        <v>611</v>
      </c>
    </row>
    <row r="31" spans="1:9" s="12" customFormat="1" ht="15.75">
      <c r="A31" s="11"/>
      <c r="I31" s="10" t="s">
        <v>486</v>
      </c>
    </row>
    <row r="32" spans="1:10" ht="12.75">
      <c r="A32" s="675"/>
      <c r="B32" s="675"/>
      <c r="C32" s="675"/>
      <c r="D32" s="675"/>
      <c r="E32" s="675"/>
      <c r="F32" s="675"/>
      <c r="G32" s="675"/>
      <c r="H32" s="675"/>
      <c r="I32" s="675"/>
      <c r="J32" s="675"/>
    </row>
  </sheetData>
  <sheetProtection/>
  <mergeCells count="17">
    <mergeCell ref="D1:E1"/>
    <mergeCell ref="I1:J1"/>
    <mergeCell ref="A2:J2"/>
    <mergeCell ref="A3:J3"/>
    <mergeCell ref="A5:K5"/>
    <mergeCell ref="A7:B7"/>
    <mergeCell ref="E7:H7"/>
    <mergeCell ref="I7:K7"/>
    <mergeCell ref="K9:K10"/>
    <mergeCell ref="A32:J32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45" right="0.44" top="0.7" bottom="0" header="0.31496062992125984" footer="0.31496062992125984"/>
  <pageSetup fitToHeight="1" fitToWidth="1"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zoomScaleSheetLayoutView="100" zoomScalePageLayoutView="0" workbookViewId="0" topLeftCell="A1">
      <selection activeCell="E14" sqref="E14:F14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82"/>
      <c r="E1" s="582"/>
      <c r="H1" s="27"/>
      <c r="I1" s="470" t="s">
        <v>385</v>
      </c>
      <c r="J1" s="470"/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0.25">
      <c r="A3" s="583" t="s">
        <v>753</v>
      </c>
      <c r="B3" s="583"/>
      <c r="C3" s="583"/>
      <c r="D3" s="583"/>
      <c r="E3" s="583"/>
      <c r="F3" s="583"/>
      <c r="G3" s="583"/>
      <c r="H3" s="583"/>
      <c r="I3" s="583"/>
      <c r="J3" s="583"/>
    </row>
    <row r="4" ht="10.5" customHeight="1"/>
    <row r="5" spans="1:11" s="12" customFormat="1" ht="18.75" customHeight="1">
      <c r="A5" s="678" t="s">
        <v>446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</row>
    <row r="6" spans="1:10" s="12" customFormat="1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1" s="12" customFormat="1" ht="12.75">
      <c r="A7" s="23" t="s">
        <v>484</v>
      </c>
      <c r="B7" s="23"/>
      <c r="E7" s="679"/>
      <c r="F7" s="679"/>
      <c r="G7" s="679"/>
      <c r="H7" s="679"/>
      <c r="I7" s="679" t="s">
        <v>856</v>
      </c>
      <c r="J7" s="679"/>
      <c r="K7" s="679"/>
    </row>
    <row r="8" spans="3:10" s="10" customFormat="1" ht="15.75" hidden="1">
      <c r="C8" s="566" t="s">
        <v>12</v>
      </c>
      <c r="D8" s="566"/>
      <c r="E8" s="566"/>
      <c r="F8" s="566"/>
      <c r="G8" s="566"/>
      <c r="H8" s="566"/>
      <c r="I8" s="566"/>
      <c r="J8" s="566"/>
    </row>
    <row r="9" spans="1:19" ht="44.25" customHeight="1">
      <c r="A9" s="673" t="s">
        <v>19</v>
      </c>
      <c r="B9" s="673" t="s">
        <v>32</v>
      </c>
      <c r="C9" s="676" t="s">
        <v>857</v>
      </c>
      <c r="D9" s="677"/>
      <c r="E9" s="676" t="s">
        <v>33</v>
      </c>
      <c r="F9" s="677"/>
      <c r="G9" s="676" t="s">
        <v>34</v>
      </c>
      <c r="H9" s="677"/>
      <c r="I9" s="587" t="s">
        <v>98</v>
      </c>
      <c r="J9" s="587"/>
      <c r="K9" s="673" t="s">
        <v>233</v>
      </c>
      <c r="R9" s="6"/>
      <c r="S9" s="9"/>
    </row>
    <row r="10" spans="1:11" s="11" customFormat="1" ht="42" customHeight="1">
      <c r="A10" s="674"/>
      <c r="B10" s="674"/>
      <c r="C10" s="3" t="s">
        <v>35</v>
      </c>
      <c r="D10" s="3" t="s">
        <v>97</v>
      </c>
      <c r="E10" s="3" t="s">
        <v>35</v>
      </c>
      <c r="F10" s="3" t="s">
        <v>97</v>
      </c>
      <c r="G10" s="3" t="s">
        <v>35</v>
      </c>
      <c r="H10" s="3" t="s">
        <v>97</v>
      </c>
      <c r="I10" s="3" t="s">
        <v>124</v>
      </c>
      <c r="J10" s="3" t="s">
        <v>125</v>
      </c>
      <c r="K10" s="674"/>
    </row>
    <row r="11" spans="1:11" ht="12.7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2">
        <v>11</v>
      </c>
    </row>
    <row r="12" spans="1:11" s="241" customFormat="1" ht="24.75" customHeight="1">
      <c r="A12" s="238">
        <v>1</v>
      </c>
      <c r="B12" s="238" t="s">
        <v>488</v>
      </c>
      <c r="C12" s="238">
        <v>10</v>
      </c>
      <c r="D12" s="238">
        <v>23.34</v>
      </c>
      <c r="E12" s="238">
        <v>7</v>
      </c>
      <c r="F12" s="238">
        <f>23.34+128.01</f>
        <v>151.35</v>
      </c>
      <c r="G12" s="238">
        <v>0</v>
      </c>
      <c r="H12" s="238">
        <v>0</v>
      </c>
      <c r="I12" s="238">
        <f>C12-E12-G12</f>
        <v>3</v>
      </c>
      <c r="J12" s="238">
        <f>D12-F12-H12</f>
        <v>-128.01</v>
      </c>
      <c r="K12" s="238"/>
    </row>
    <row r="13" spans="1:11" s="240" customFormat="1" ht="24.75" customHeight="1">
      <c r="A13" s="239" t="s">
        <v>15</v>
      </c>
      <c r="B13" s="239"/>
      <c r="C13" s="239">
        <f>C12</f>
        <v>10</v>
      </c>
      <c r="D13" s="239">
        <f aca="true" t="shared" si="0" ref="D13:J13">D12</f>
        <v>23.34</v>
      </c>
      <c r="E13" s="239">
        <f t="shared" si="0"/>
        <v>7</v>
      </c>
      <c r="F13" s="239">
        <f t="shared" si="0"/>
        <v>151.35</v>
      </c>
      <c r="G13" s="239">
        <f t="shared" si="0"/>
        <v>0</v>
      </c>
      <c r="H13" s="239">
        <f t="shared" si="0"/>
        <v>0</v>
      </c>
      <c r="I13" s="239">
        <f t="shared" si="0"/>
        <v>3</v>
      </c>
      <c r="J13" s="239">
        <f t="shared" si="0"/>
        <v>-128.01</v>
      </c>
      <c r="K13" s="239"/>
    </row>
    <row r="14" spans="5:10" s="240" customFormat="1" ht="15.75" customHeight="1">
      <c r="E14" s="680"/>
      <c r="F14" s="680"/>
      <c r="I14" s="681" t="s">
        <v>860</v>
      </c>
      <c r="J14" s="681"/>
    </row>
    <row r="15" s="9" customFormat="1" ht="12.75">
      <c r="A15" s="7" t="s">
        <v>36</v>
      </c>
    </row>
    <row r="16" s="9" customFormat="1" ht="12.75">
      <c r="A16" s="7"/>
    </row>
    <row r="17" s="9" customFormat="1" ht="12.75">
      <c r="A17" s="7"/>
    </row>
    <row r="18" s="9" customFormat="1" ht="12.75">
      <c r="A18" s="7"/>
    </row>
    <row r="19" s="9" customFormat="1" ht="12.75">
      <c r="A19" s="7"/>
    </row>
    <row r="20" s="9" customFormat="1" ht="12.75">
      <c r="A20" s="7"/>
    </row>
    <row r="21" spans="1:9" s="9" customFormat="1" ht="15.75">
      <c r="A21" s="7"/>
      <c r="I21" s="10" t="s">
        <v>611</v>
      </c>
    </row>
    <row r="22" spans="1:9" s="12" customFormat="1" ht="15.75">
      <c r="A22" s="11"/>
      <c r="I22" s="10" t="s">
        <v>486</v>
      </c>
    </row>
    <row r="23" spans="1:10" ht="12.75">
      <c r="A23" s="675"/>
      <c r="B23" s="675"/>
      <c r="C23" s="675"/>
      <c r="D23" s="675"/>
      <c r="E23" s="675"/>
      <c r="F23" s="675"/>
      <c r="G23" s="675"/>
      <c r="H23" s="675"/>
      <c r="I23" s="675"/>
      <c r="J23" s="675"/>
    </row>
  </sheetData>
  <sheetProtection/>
  <mergeCells count="18">
    <mergeCell ref="I1:J1"/>
    <mergeCell ref="G9:H9"/>
    <mergeCell ref="A9:A10"/>
    <mergeCell ref="K9:K10"/>
    <mergeCell ref="D1:E1"/>
    <mergeCell ref="A5:K5"/>
    <mergeCell ref="I7:K7"/>
    <mergeCell ref="A2:J2"/>
    <mergeCell ref="A3:J3"/>
    <mergeCell ref="E7:H7"/>
    <mergeCell ref="A23:J23"/>
    <mergeCell ref="E9:F9"/>
    <mergeCell ref="C9:D9"/>
    <mergeCell ref="C8:J8"/>
    <mergeCell ref="I9:J9"/>
    <mergeCell ref="B9:B10"/>
    <mergeCell ref="E14:F14"/>
    <mergeCell ref="I14:J14"/>
  </mergeCells>
  <printOptions horizontalCentered="1"/>
  <pageMargins left="0.48" right="0.53" top="0.81" bottom="0" header="0.31496062992125984" footer="0.31496062992125984"/>
  <pageSetup fitToHeight="1" fitToWidth="1" horizontalDpi="600" verticalDpi="600" orientation="landscape" paperSize="9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="85" zoomScaleSheetLayoutView="85" zoomScalePageLayoutView="0" workbookViewId="0" topLeftCell="A1">
      <selection activeCell="I16" sqref="I16"/>
    </sheetView>
  </sheetViews>
  <sheetFormatPr defaultColWidth="9.140625" defaultRowHeight="12.75"/>
  <cols>
    <col min="1" max="1" width="14.28125" style="108" customWidth="1"/>
    <col min="2" max="2" width="15.421875" style="108" customWidth="1"/>
    <col min="3" max="3" width="13.57421875" style="108" customWidth="1"/>
    <col min="4" max="4" width="14.7109375" style="108" bestFit="1" customWidth="1"/>
    <col min="5" max="5" width="12.00390625" style="108" customWidth="1"/>
    <col min="6" max="6" width="13.7109375" style="108" customWidth="1"/>
    <col min="7" max="7" width="11.7109375" style="108" customWidth="1"/>
    <col min="8" max="8" width="12.28125" style="108" customWidth="1"/>
    <col min="9" max="9" width="14.421875" style="108" bestFit="1" customWidth="1"/>
    <col min="10" max="10" width="16.7109375" style="108" bestFit="1" customWidth="1"/>
    <col min="11" max="11" width="25.8515625" style="108" customWidth="1"/>
    <col min="12" max="16384" width="9.140625" style="108" customWidth="1"/>
  </cols>
  <sheetData>
    <row r="1" spans="4:11" ht="15.75">
      <c r="D1" s="501"/>
      <c r="E1" s="501"/>
      <c r="H1" s="27"/>
      <c r="J1" s="470" t="s">
        <v>64</v>
      </c>
      <c r="K1" s="470"/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15.75">
      <c r="A3" s="501" t="s">
        <v>753</v>
      </c>
      <c r="B3" s="501"/>
      <c r="C3" s="501"/>
      <c r="D3" s="501"/>
      <c r="E3" s="501"/>
      <c r="F3" s="501"/>
      <c r="G3" s="501"/>
      <c r="H3" s="501"/>
      <c r="I3" s="501"/>
      <c r="J3" s="501"/>
    </row>
    <row r="5" spans="1:12" ht="15.75">
      <c r="A5" s="682" t="s">
        <v>447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</row>
    <row r="6" spans="1:10" ht="15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1" ht="15.75">
      <c r="A7" s="504" t="s">
        <v>484</v>
      </c>
      <c r="B7" s="504"/>
      <c r="I7" s="621" t="s">
        <v>858</v>
      </c>
      <c r="J7" s="621"/>
      <c r="K7" s="621"/>
    </row>
    <row r="8" spans="1:19" ht="71.25" customHeight="1">
      <c r="A8" s="518" t="s">
        <v>19</v>
      </c>
      <c r="B8" s="518" t="s">
        <v>32</v>
      </c>
      <c r="C8" s="472" t="s">
        <v>859</v>
      </c>
      <c r="D8" s="473"/>
      <c r="E8" s="472" t="s">
        <v>614</v>
      </c>
      <c r="F8" s="473"/>
      <c r="G8" s="472" t="s">
        <v>34</v>
      </c>
      <c r="H8" s="473"/>
      <c r="I8" s="471" t="s">
        <v>98</v>
      </c>
      <c r="J8" s="471"/>
      <c r="K8" s="518" t="s">
        <v>234</v>
      </c>
      <c r="R8" s="121"/>
      <c r="S8" s="144"/>
    </row>
    <row r="9" spans="1:11" s="10" customFormat="1" ht="63">
      <c r="A9" s="519"/>
      <c r="B9" s="519"/>
      <c r="C9" s="112" t="s">
        <v>35</v>
      </c>
      <c r="D9" s="112" t="s">
        <v>501</v>
      </c>
      <c r="E9" s="112" t="s">
        <v>35</v>
      </c>
      <c r="F9" s="112" t="s">
        <v>501</v>
      </c>
      <c r="G9" s="112" t="s">
        <v>35</v>
      </c>
      <c r="H9" s="112" t="s">
        <v>501</v>
      </c>
      <c r="I9" s="112" t="s">
        <v>124</v>
      </c>
      <c r="J9" s="112" t="s">
        <v>125</v>
      </c>
      <c r="K9" s="519"/>
    </row>
    <row r="10" spans="1:11" s="10" customFormat="1" ht="15.75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>
        <v>8</v>
      </c>
      <c r="I10" s="110">
        <v>9</v>
      </c>
      <c r="J10" s="110">
        <v>10</v>
      </c>
      <c r="K10" s="110">
        <v>11</v>
      </c>
    </row>
    <row r="11" spans="1:11" ht="25.5" customHeight="1">
      <c r="A11" s="118">
        <v>1</v>
      </c>
      <c r="B11" s="121" t="s">
        <v>488</v>
      </c>
      <c r="C11" s="163">
        <v>50</v>
      </c>
      <c r="D11" s="163">
        <v>2.28</v>
      </c>
      <c r="E11" s="163">
        <v>50</v>
      </c>
      <c r="F11" s="163">
        <v>2.28</v>
      </c>
      <c r="G11" s="163">
        <v>0</v>
      </c>
      <c r="H11" s="163">
        <v>0</v>
      </c>
      <c r="I11" s="163">
        <f>C11-E11-G11</f>
        <v>0</v>
      </c>
      <c r="J11" s="163">
        <f>D11-F11-H11</f>
        <v>0</v>
      </c>
      <c r="K11" s="163"/>
    </row>
    <row r="12" spans="1:11" s="45" customFormat="1" ht="25.5" customHeight="1">
      <c r="A12" s="110" t="s">
        <v>15</v>
      </c>
      <c r="B12" s="46"/>
      <c r="C12" s="111">
        <f>C11</f>
        <v>50</v>
      </c>
      <c r="D12" s="111">
        <f aca="true" t="shared" si="0" ref="D12:J12">D11</f>
        <v>2.28</v>
      </c>
      <c r="E12" s="111">
        <f t="shared" si="0"/>
        <v>50</v>
      </c>
      <c r="F12" s="111">
        <f t="shared" si="0"/>
        <v>2.28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/>
    </row>
    <row r="13" s="144" customFormat="1" ht="15"/>
    <row r="14" s="144" customFormat="1" ht="15">
      <c r="A14" s="162" t="s">
        <v>36</v>
      </c>
    </row>
    <row r="15" s="144" customFormat="1" ht="15">
      <c r="A15" s="162"/>
    </row>
    <row r="16" s="144" customFormat="1" ht="15">
      <c r="A16" s="162"/>
    </row>
    <row r="17" s="144" customFormat="1" ht="15">
      <c r="A17" s="162"/>
    </row>
    <row r="18" s="144" customFormat="1" ht="15">
      <c r="A18" s="162"/>
    </row>
    <row r="19" spans="3:9" ht="15.75">
      <c r="C19" s="567"/>
      <c r="D19" s="567"/>
      <c r="E19" s="567"/>
      <c r="F19" s="567"/>
      <c r="I19" s="10" t="s">
        <v>611</v>
      </c>
    </row>
    <row r="20" spans="1:9" ht="15.75">
      <c r="A20" s="10"/>
      <c r="I20" s="10" t="s">
        <v>486</v>
      </c>
    </row>
    <row r="21" spans="1:10" ht="15">
      <c r="A21" s="566"/>
      <c r="B21" s="566"/>
      <c r="C21" s="566"/>
      <c r="D21" s="566"/>
      <c r="E21" s="566"/>
      <c r="F21" s="566"/>
      <c r="G21" s="566"/>
      <c r="H21" s="566"/>
      <c r="I21" s="566"/>
      <c r="J21" s="566"/>
    </row>
  </sheetData>
  <sheetProtection/>
  <mergeCells count="16">
    <mergeCell ref="I7:K7"/>
    <mergeCell ref="A5:L5"/>
    <mergeCell ref="K8:K9"/>
    <mergeCell ref="C19:F19"/>
    <mergeCell ref="J1:K1"/>
    <mergeCell ref="I8:J8"/>
    <mergeCell ref="D1:E1"/>
    <mergeCell ref="A2:J2"/>
    <mergeCell ref="A3:J3"/>
    <mergeCell ref="A7:B7"/>
    <mergeCell ref="C8:D8"/>
    <mergeCell ref="G8:H8"/>
    <mergeCell ref="A21:J21"/>
    <mergeCell ref="A8:A9"/>
    <mergeCell ref="B8:B9"/>
    <mergeCell ref="E8:F8"/>
  </mergeCells>
  <printOptions horizontalCentered="1"/>
  <pageMargins left="0.55" right="0.47" top="0.85" bottom="0" header="0.31496062992125984" footer="0.31496062992125984"/>
  <pageSetup fitToHeight="1" fitToWidth="1" horizontalDpi="600" verticalDpi="600" orientation="landscape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12.7109375" style="108" customWidth="1"/>
    <col min="2" max="2" width="12.8515625" style="108" bestFit="1" customWidth="1"/>
    <col min="3" max="3" width="10.57421875" style="108" bestFit="1" customWidth="1"/>
    <col min="4" max="4" width="14.7109375" style="108" bestFit="1" customWidth="1"/>
    <col min="5" max="5" width="13.00390625" style="108" customWidth="1"/>
    <col min="6" max="6" width="13.421875" style="108" customWidth="1"/>
    <col min="7" max="7" width="11.57421875" style="108" customWidth="1"/>
    <col min="8" max="8" width="12.00390625" style="108" customWidth="1"/>
    <col min="9" max="9" width="17.57421875" style="108" customWidth="1"/>
    <col min="10" max="10" width="21.7109375" style="108" customWidth="1"/>
    <col min="11" max="11" width="15.7109375" style="108" bestFit="1" customWidth="1"/>
    <col min="12" max="16384" width="9.140625" style="108" customWidth="1"/>
  </cols>
  <sheetData>
    <row r="1" spans="4:11" ht="15.75">
      <c r="D1" s="501"/>
      <c r="E1" s="501"/>
      <c r="H1" s="27"/>
      <c r="J1" s="470" t="s">
        <v>597</v>
      </c>
      <c r="K1" s="470"/>
    </row>
    <row r="2" spans="1:10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</row>
    <row r="5" spans="1:12" ht="15.75">
      <c r="A5" s="682" t="s">
        <v>655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</row>
    <row r="6" spans="1:10" ht="15.7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1" ht="15.75">
      <c r="A7" s="504" t="s">
        <v>484</v>
      </c>
      <c r="B7" s="504"/>
      <c r="I7" s="621" t="s">
        <v>858</v>
      </c>
      <c r="J7" s="621"/>
      <c r="K7" s="621"/>
    </row>
    <row r="8" spans="1:19" ht="54" customHeight="1">
      <c r="A8" s="518" t="s">
        <v>19</v>
      </c>
      <c r="B8" s="518" t="s">
        <v>32</v>
      </c>
      <c r="C8" s="472" t="s">
        <v>861</v>
      </c>
      <c r="D8" s="473"/>
      <c r="E8" s="472" t="s">
        <v>615</v>
      </c>
      <c r="F8" s="473"/>
      <c r="G8" s="472" t="s">
        <v>34</v>
      </c>
      <c r="H8" s="473"/>
      <c r="I8" s="471" t="s">
        <v>98</v>
      </c>
      <c r="J8" s="471"/>
      <c r="K8" s="518" t="s">
        <v>234</v>
      </c>
      <c r="R8" s="121"/>
      <c r="S8" s="144"/>
    </row>
    <row r="9" spans="1:11" s="10" customFormat="1" ht="47.25">
      <c r="A9" s="519"/>
      <c r="B9" s="519"/>
      <c r="C9" s="112" t="s">
        <v>35</v>
      </c>
      <c r="D9" s="112" t="s">
        <v>501</v>
      </c>
      <c r="E9" s="112" t="s">
        <v>35</v>
      </c>
      <c r="F9" s="112" t="s">
        <v>501</v>
      </c>
      <c r="G9" s="112" t="s">
        <v>35</v>
      </c>
      <c r="H9" s="112" t="s">
        <v>501</v>
      </c>
      <c r="I9" s="112" t="s">
        <v>124</v>
      </c>
      <c r="J9" s="112" t="s">
        <v>125</v>
      </c>
      <c r="K9" s="519"/>
    </row>
    <row r="10" spans="1:11" s="10" customFormat="1" ht="15.75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>
        <v>8</v>
      </c>
      <c r="I10" s="110">
        <v>9</v>
      </c>
      <c r="J10" s="110">
        <v>10</v>
      </c>
      <c r="K10" s="110">
        <v>11</v>
      </c>
    </row>
    <row r="11" spans="1:11" ht="27" customHeight="1">
      <c r="A11" s="118">
        <v>1</v>
      </c>
      <c r="B11" s="121" t="s">
        <v>488</v>
      </c>
      <c r="C11" s="163">
        <v>119</v>
      </c>
      <c r="D11" s="192">
        <v>5.95</v>
      </c>
      <c r="E11" s="163">
        <v>119</v>
      </c>
      <c r="F11" s="192">
        <v>5.95</v>
      </c>
      <c r="G11" s="163">
        <v>0</v>
      </c>
      <c r="H11" s="163">
        <v>0</v>
      </c>
      <c r="I11" s="163">
        <f>C11-E11-G11</f>
        <v>0</v>
      </c>
      <c r="J11" s="163">
        <f>D11-F11-H11</f>
        <v>0</v>
      </c>
      <c r="K11" s="121"/>
    </row>
    <row r="12" spans="1:11" s="45" customFormat="1" ht="27" customHeight="1">
      <c r="A12" s="110" t="s">
        <v>15</v>
      </c>
      <c r="B12" s="46"/>
      <c r="C12" s="111">
        <f>C11</f>
        <v>119</v>
      </c>
      <c r="D12" s="185">
        <f aca="true" t="shared" si="0" ref="D12:J12">D11</f>
        <v>5.95</v>
      </c>
      <c r="E12" s="111">
        <f t="shared" si="0"/>
        <v>119</v>
      </c>
      <c r="F12" s="185">
        <f t="shared" si="0"/>
        <v>5.95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46"/>
    </row>
    <row r="13" s="144" customFormat="1" ht="15"/>
    <row r="14" s="144" customFormat="1" ht="15">
      <c r="A14" s="162" t="s">
        <v>36</v>
      </c>
    </row>
    <row r="15" spans="3:6" ht="15.75">
      <c r="C15" s="567"/>
      <c r="D15" s="567"/>
      <c r="E15" s="567"/>
      <c r="F15" s="567"/>
    </row>
    <row r="16" spans="3:6" ht="15.75">
      <c r="C16" s="105"/>
      <c r="D16" s="105"/>
      <c r="E16" s="105"/>
      <c r="F16" s="105"/>
    </row>
    <row r="17" spans="3:6" ht="15.75">
      <c r="C17" s="105"/>
      <c r="D17" s="105"/>
      <c r="E17" s="105"/>
      <c r="F17" s="105"/>
    </row>
    <row r="18" spans="3:6" ht="15.75">
      <c r="C18" s="105"/>
      <c r="D18" s="105"/>
      <c r="E18" s="105"/>
      <c r="F18" s="105"/>
    </row>
    <row r="19" spans="3:6" ht="15.75">
      <c r="C19" s="105"/>
      <c r="D19" s="105"/>
      <c r="E19" s="105"/>
      <c r="F19" s="105"/>
    </row>
    <row r="20" spans="3:9" ht="15.75">
      <c r="C20" s="105"/>
      <c r="D20" s="105"/>
      <c r="E20" s="105"/>
      <c r="F20" s="105"/>
      <c r="I20" s="10" t="s">
        <v>611</v>
      </c>
    </row>
    <row r="21" spans="1:9" ht="15.75">
      <c r="A21" s="10"/>
      <c r="I21" s="10" t="s">
        <v>486</v>
      </c>
    </row>
    <row r="22" spans="1:10" ht="15">
      <c r="A22" s="566"/>
      <c r="B22" s="566"/>
      <c r="C22" s="566"/>
      <c r="D22" s="566"/>
      <c r="E22" s="566"/>
      <c r="F22" s="566"/>
      <c r="G22" s="566"/>
      <c r="H22" s="566"/>
      <c r="I22" s="566"/>
      <c r="J22" s="566"/>
    </row>
  </sheetData>
  <sheetProtection/>
  <mergeCells count="16">
    <mergeCell ref="D1:E1"/>
    <mergeCell ref="J1:K1"/>
    <mergeCell ref="A2:J2"/>
    <mergeCell ref="A3:J3"/>
    <mergeCell ref="A5:L5"/>
    <mergeCell ref="A7:B7"/>
    <mergeCell ref="I7:K7"/>
    <mergeCell ref="A22:J22"/>
    <mergeCell ref="K8:K9"/>
    <mergeCell ref="C15:F15"/>
    <mergeCell ref="A8:A9"/>
    <mergeCell ref="B8:B9"/>
    <mergeCell ref="C8:D8"/>
    <mergeCell ref="E8:F8"/>
    <mergeCell ref="G8:H8"/>
    <mergeCell ref="I8:J8"/>
  </mergeCells>
  <printOptions horizontalCentered="1"/>
  <pageMargins left="0.52" right="0.5" top="0.81" bottom="0" header="0.31496062992125984" footer="0.31496062992125984"/>
  <pageSetup fitToHeight="1" fitToWidth="1" horizontalDpi="600" verticalDpi="600" orientation="landscape" paperSize="9" scale="8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11.00390625" style="108" customWidth="1"/>
    <col min="2" max="2" width="21.140625" style="108" customWidth="1"/>
    <col min="3" max="3" width="17.140625" style="108" customWidth="1"/>
    <col min="4" max="4" width="16.00390625" style="108" customWidth="1"/>
    <col min="5" max="5" width="16.7109375" style="108" customWidth="1"/>
    <col min="6" max="7" width="19.00390625" style="108" customWidth="1"/>
    <col min="8" max="8" width="18.8515625" style="108" bestFit="1" customWidth="1"/>
    <col min="9" max="16384" width="9.140625" style="108" customWidth="1"/>
  </cols>
  <sheetData>
    <row r="1" spans="2:16" ht="18">
      <c r="B1" s="68"/>
      <c r="C1" s="68"/>
      <c r="D1" s="562" t="s">
        <v>0</v>
      </c>
      <c r="E1" s="562"/>
      <c r="H1" s="382" t="s">
        <v>656</v>
      </c>
      <c r="I1" s="68"/>
      <c r="J1" s="68"/>
      <c r="K1" s="68"/>
      <c r="L1" s="68"/>
      <c r="M1" s="68"/>
      <c r="N1" s="68"/>
      <c r="O1" s="68"/>
      <c r="P1" s="68"/>
    </row>
    <row r="2" spans="1:16" ht="20.25">
      <c r="A2" s="563" t="s">
        <v>753</v>
      </c>
      <c r="B2" s="563"/>
      <c r="C2" s="563"/>
      <c r="D2" s="563"/>
      <c r="E2" s="563"/>
      <c r="F2" s="563"/>
      <c r="G2" s="563"/>
      <c r="H2" s="563"/>
      <c r="I2" s="68"/>
      <c r="J2" s="68"/>
      <c r="K2" s="68"/>
      <c r="L2" s="68"/>
      <c r="M2" s="68"/>
      <c r="N2" s="68"/>
      <c r="O2" s="68"/>
      <c r="P2" s="68"/>
    </row>
    <row r="3" spans="1:16" ht="18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18">
      <c r="A4" s="562" t="s">
        <v>657</v>
      </c>
      <c r="B4" s="562"/>
      <c r="C4" s="562"/>
      <c r="D4" s="562"/>
      <c r="E4" s="562"/>
      <c r="F4" s="562"/>
      <c r="G4" s="562"/>
      <c r="H4" s="562"/>
      <c r="I4" s="68"/>
      <c r="J4" s="68"/>
      <c r="K4" s="68"/>
      <c r="L4" s="68"/>
      <c r="M4" s="68"/>
      <c r="N4" s="68"/>
      <c r="O4" s="68"/>
      <c r="P4" s="68"/>
    </row>
    <row r="5" spans="1:16" ht="18">
      <c r="A5" s="150" t="s">
        <v>484</v>
      </c>
      <c r="B5" s="150"/>
      <c r="C5" s="149"/>
      <c r="D5" s="149"/>
      <c r="E5" s="149"/>
      <c r="F5" s="565" t="s">
        <v>778</v>
      </c>
      <c r="G5" s="565"/>
      <c r="H5" s="565"/>
      <c r="I5" s="159"/>
      <c r="J5" s="149"/>
      <c r="K5" s="149"/>
      <c r="L5" s="149"/>
      <c r="M5" s="349"/>
      <c r="N5" s="349"/>
      <c r="O5" s="683"/>
      <c r="P5" s="683"/>
    </row>
    <row r="6" spans="1:8" ht="31.5" customHeight="1">
      <c r="A6" s="684" t="s">
        <v>2</v>
      </c>
      <c r="B6" s="684" t="s">
        <v>3</v>
      </c>
      <c r="C6" s="685" t="s">
        <v>392</v>
      </c>
      <c r="D6" s="686" t="s">
        <v>623</v>
      </c>
      <c r="E6" s="687"/>
      <c r="F6" s="687"/>
      <c r="G6" s="687"/>
      <c r="H6" s="688"/>
    </row>
    <row r="7" spans="1:8" ht="63.75" customHeight="1">
      <c r="A7" s="684"/>
      <c r="B7" s="684"/>
      <c r="C7" s="685"/>
      <c r="D7" s="378" t="s">
        <v>620</v>
      </c>
      <c r="E7" s="378" t="s">
        <v>621</v>
      </c>
      <c r="F7" s="378" t="s">
        <v>622</v>
      </c>
      <c r="G7" s="378" t="s">
        <v>862</v>
      </c>
      <c r="H7" s="378" t="s">
        <v>42</v>
      </c>
    </row>
    <row r="8" spans="1:8" ht="18">
      <c r="A8" s="350">
        <v>1</v>
      </c>
      <c r="B8" s="350">
        <v>2</v>
      </c>
      <c r="C8" s="350">
        <v>3</v>
      </c>
      <c r="D8" s="350">
        <v>4</v>
      </c>
      <c r="E8" s="351">
        <v>5</v>
      </c>
      <c r="F8" s="350">
        <v>6</v>
      </c>
      <c r="G8" s="350">
        <v>7</v>
      </c>
      <c r="H8" s="351">
        <v>8</v>
      </c>
    </row>
    <row r="9" spans="1:8" ht="30.75" customHeight="1">
      <c r="A9" s="163">
        <v>1</v>
      </c>
      <c r="B9" s="163" t="s">
        <v>488</v>
      </c>
      <c r="C9" s="163">
        <v>123</v>
      </c>
      <c r="D9" s="163">
        <v>7</v>
      </c>
      <c r="E9" s="163">
        <v>0</v>
      </c>
      <c r="F9" s="163">
        <v>0</v>
      </c>
      <c r="G9" s="163">
        <v>116</v>
      </c>
      <c r="H9" s="163">
        <v>0</v>
      </c>
    </row>
    <row r="10" spans="1:8" ht="15">
      <c r="A10" s="144"/>
      <c r="B10" s="144"/>
      <c r="C10" s="144"/>
      <c r="D10" s="144"/>
      <c r="E10" s="144"/>
      <c r="F10" s="144"/>
      <c r="G10" s="140"/>
      <c r="H10" s="144"/>
    </row>
    <row r="11" spans="1:8" ht="15">
      <c r="A11" s="144"/>
      <c r="B11" s="144"/>
      <c r="C11" s="144"/>
      <c r="D11" s="144"/>
      <c r="E11" s="144"/>
      <c r="F11" s="144"/>
      <c r="G11" s="144"/>
      <c r="H11" s="144"/>
    </row>
    <row r="12" spans="1:8" ht="15">
      <c r="A12" s="144"/>
      <c r="B12" s="144"/>
      <c r="C12" s="144"/>
      <c r="D12" s="144"/>
      <c r="E12" s="144"/>
      <c r="F12" s="144"/>
      <c r="G12" s="144"/>
      <c r="H12" s="144"/>
    </row>
    <row r="13" spans="1:8" ht="15">
      <c r="A13" s="144"/>
      <c r="B13" s="144"/>
      <c r="C13" s="144"/>
      <c r="D13" s="144"/>
      <c r="E13" s="144"/>
      <c r="F13" s="144"/>
      <c r="G13" s="144"/>
      <c r="H13" s="144"/>
    </row>
    <row r="14" spans="1:8" ht="15">
      <c r="A14" s="144"/>
      <c r="B14" s="144"/>
      <c r="C14" s="144"/>
      <c r="D14" s="144"/>
      <c r="E14" s="144"/>
      <c r="F14" s="144"/>
      <c r="G14" s="144"/>
      <c r="H14" s="144"/>
    </row>
    <row r="15" spans="1:8" ht="15">
      <c r="A15" s="144"/>
      <c r="B15" s="144"/>
      <c r="C15" s="144"/>
      <c r="D15" s="144"/>
      <c r="E15" s="144"/>
      <c r="F15" s="144"/>
      <c r="G15" s="144"/>
      <c r="H15" s="144"/>
    </row>
    <row r="16" spans="1:8" ht="15.75">
      <c r="A16" s="144"/>
      <c r="B16" s="144"/>
      <c r="C16" s="144"/>
      <c r="D16" s="144"/>
      <c r="E16" s="144"/>
      <c r="F16" s="10" t="s">
        <v>611</v>
      </c>
      <c r="G16" s="10"/>
      <c r="H16" s="144"/>
    </row>
    <row r="17" spans="6:7" ht="15.75">
      <c r="F17" s="10" t="s">
        <v>486</v>
      </c>
      <c r="G17" s="10"/>
    </row>
  </sheetData>
  <sheetProtection/>
  <mergeCells count="9">
    <mergeCell ref="D1:E1"/>
    <mergeCell ref="A2:H2"/>
    <mergeCell ref="A4:H4"/>
    <mergeCell ref="O5:P5"/>
    <mergeCell ref="A6:A7"/>
    <mergeCell ref="B6:B7"/>
    <mergeCell ref="C6:C7"/>
    <mergeCell ref="D6:H6"/>
    <mergeCell ref="F5:H5"/>
  </mergeCells>
  <printOptions horizontalCentered="1"/>
  <pageMargins left="0.52" right="0.5" top="0.88" bottom="0" header="0.31496062992125984" footer="0.31496062992125984"/>
  <pageSetup fitToHeight="1" fitToWidth="1" horizontalDpi="600" verticalDpi="600" orientation="landscape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view="pageBreakPreview" zoomScale="70" zoomScaleSheetLayoutView="70" zoomScalePageLayoutView="0" workbookViewId="0" topLeftCell="A1">
      <selection activeCell="N12" sqref="N12"/>
    </sheetView>
  </sheetViews>
  <sheetFormatPr defaultColWidth="9.140625" defaultRowHeight="12.75"/>
  <cols>
    <col min="1" max="1" width="9.28125" style="10" customWidth="1"/>
    <col min="2" max="4" width="8.57421875" style="10" customWidth="1"/>
    <col min="5" max="5" width="11.140625" style="10" customWidth="1"/>
    <col min="6" max="6" width="9.421875" style="10" customWidth="1"/>
    <col min="7" max="7" width="8.57421875" style="10" customWidth="1"/>
    <col min="8" max="8" width="11.7109375" style="10" customWidth="1"/>
    <col min="9" max="9" width="6.421875" style="10" customWidth="1"/>
    <col min="10" max="10" width="6.8515625" style="10" customWidth="1"/>
    <col min="11" max="11" width="7.00390625" style="10" customWidth="1"/>
    <col min="12" max="12" width="6.421875" style="10" customWidth="1"/>
    <col min="13" max="13" width="11.140625" style="10" customWidth="1"/>
    <col min="14" max="14" width="9.7109375" style="10" customWidth="1"/>
    <col min="15" max="15" width="8.57421875" style="10" customWidth="1"/>
    <col min="16" max="16" width="10.00390625" style="10" customWidth="1"/>
    <col min="17" max="17" width="6.57421875" style="10" customWidth="1"/>
    <col min="18" max="18" width="6.00390625" style="10" customWidth="1"/>
    <col min="19" max="19" width="5.57421875" style="10" customWidth="1"/>
    <col min="20" max="20" width="7.8515625" style="10" customWidth="1"/>
    <col min="21" max="16384" width="9.140625" style="10" customWidth="1"/>
  </cols>
  <sheetData>
    <row r="1" spans="1:20" ht="15.75">
      <c r="A1" s="10" t="s">
        <v>11</v>
      </c>
      <c r="H1" s="501"/>
      <c r="I1" s="501"/>
      <c r="R1" s="470" t="s">
        <v>51</v>
      </c>
      <c r="S1" s="470"/>
      <c r="T1" s="470"/>
    </row>
    <row r="2" spans="1:19" ht="15.75">
      <c r="A2" s="501" t="s">
        <v>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</row>
    <row r="3" spans="1:19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</row>
    <row r="5" spans="1:19" ht="15.75">
      <c r="A5" s="503" t="s">
        <v>754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</row>
    <row r="6" spans="1:2" ht="15.75">
      <c r="A6" s="43" t="s">
        <v>484</v>
      </c>
      <c r="B6" s="43"/>
    </row>
    <row r="7" spans="1:19" ht="15.75">
      <c r="A7" s="504" t="s">
        <v>156</v>
      </c>
      <c r="B7" s="504"/>
      <c r="C7" s="504"/>
      <c r="D7" s="504"/>
      <c r="E7" s="504"/>
      <c r="F7" s="504"/>
      <c r="G7" s="504"/>
      <c r="H7" s="504"/>
      <c r="I7" s="504"/>
      <c r="R7" s="45"/>
      <c r="S7" s="45"/>
    </row>
    <row r="9" spans="1:12" ht="31.5">
      <c r="A9" s="112"/>
      <c r="B9" s="471" t="s">
        <v>38</v>
      </c>
      <c r="C9" s="471"/>
      <c r="D9" s="471" t="s">
        <v>39</v>
      </c>
      <c r="E9" s="471"/>
      <c r="F9" s="471" t="s">
        <v>40</v>
      </c>
      <c r="G9" s="471"/>
      <c r="H9" s="507" t="s">
        <v>41</v>
      </c>
      <c r="I9" s="507"/>
      <c r="J9" s="471" t="s">
        <v>42</v>
      </c>
      <c r="K9" s="471"/>
      <c r="L9" s="128" t="s">
        <v>15</v>
      </c>
    </row>
    <row r="10" spans="1:12" s="117" customFormat="1" ht="15">
      <c r="A10" s="129">
        <v>1</v>
      </c>
      <c r="B10" s="500">
        <v>2</v>
      </c>
      <c r="C10" s="500"/>
      <c r="D10" s="500">
        <v>3</v>
      </c>
      <c r="E10" s="500"/>
      <c r="F10" s="500">
        <v>4</v>
      </c>
      <c r="G10" s="500"/>
      <c r="H10" s="500">
        <v>5</v>
      </c>
      <c r="I10" s="500"/>
      <c r="J10" s="500">
        <v>6</v>
      </c>
      <c r="K10" s="500"/>
      <c r="L10" s="129">
        <v>7</v>
      </c>
    </row>
    <row r="11" spans="1:12" ht="15.75">
      <c r="A11" s="110" t="s">
        <v>43</v>
      </c>
      <c r="B11" s="493">
        <v>26</v>
      </c>
      <c r="C11" s="493"/>
      <c r="D11" s="493">
        <v>0</v>
      </c>
      <c r="E11" s="493"/>
      <c r="F11" s="493">
        <v>1</v>
      </c>
      <c r="G11" s="493"/>
      <c r="H11" s="493">
        <v>1</v>
      </c>
      <c r="I11" s="493"/>
      <c r="J11" s="493">
        <v>15</v>
      </c>
      <c r="K11" s="493"/>
      <c r="L11" s="118">
        <f>SUM(B11:K11)</f>
        <v>43</v>
      </c>
    </row>
    <row r="12" spans="1:12" ht="15.75">
      <c r="A12" s="110" t="s">
        <v>44</v>
      </c>
      <c r="B12" s="493">
        <v>371</v>
      </c>
      <c r="C12" s="493"/>
      <c r="D12" s="493">
        <v>7</v>
      </c>
      <c r="E12" s="493"/>
      <c r="F12" s="493">
        <v>44</v>
      </c>
      <c r="G12" s="493"/>
      <c r="H12" s="493">
        <v>13</v>
      </c>
      <c r="I12" s="493"/>
      <c r="J12" s="493">
        <v>315</v>
      </c>
      <c r="K12" s="493"/>
      <c r="L12" s="118">
        <f>SUM(B12:K12)</f>
        <v>750</v>
      </c>
    </row>
    <row r="13" spans="1:12" ht="15.75">
      <c r="A13" s="110" t="s">
        <v>15</v>
      </c>
      <c r="B13" s="469">
        <f>B12+B11</f>
        <v>397</v>
      </c>
      <c r="C13" s="469"/>
      <c r="D13" s="469">
        <f>D12+D11</f>
        <v>7</v>
      </c>
      <c r="E13" s="469"/>
      <c r="F13" s="469">
        <f>F12+F11</f>
        <v>45</v>
      </c>
      <c r="G13" s="469"/>
      <c r="H13" s="469">
        <f>H12+H11</f>
        <v>14</v>
      </c>
      <c r="I13" s="469"/>
      <c r="J13" s="469">
        <f>J12+J11</f>
        <v>330</v>
      </c>
      <c r="K13" s="469"/>
      <c r="L13" s="110">
        <f>L12+L11</f>
        <v>793</v>
      </c>
    </row>
    <row r="14" spans="1:12" ht="15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 ht="15.75">
      <c r="A15" s="506" t="s">
        <v>435</v>
      </c>
      <c r="B15" s="506"/>
      <c r="C15" s="506"/>
      <c r="D15" s="506"/>
      <c r="E15" s="506"/>
      <c r="F15" s="506"/>
      <c r="G15" s="506"/>
      <c r="H15" s="130"/>
      <c r="I15" s="130"/>
      <c r="J15" s="130"/>
      <c r="K15" s="130"/>
      <c r="L15" s="130"/>
    </row>
    <row r="16" spans="1:12" ht="15.75">
      <c r="A16" s="514" t="s">
        <v>436</v>
      </c>
      <c r="B16" s="515"/>
      <c r="C16" s="513" t="s">
        <v>192</v>
      </c>
      <c r="D16" s="513"/>
      <c r="E16" s="110" t="s">
        <v>15</v>
      </c>
      <c r="I16" s="130"/>
      <c r="J16" s="130"/>
      <c r="K16" s="130"/>
      <c r="L16" s="130"/>
    </row>
    <row r="17" spans="1:12" ht="15.75">
      <c r="A17" s="485">
        <v>1000</v>
      </c>
      <c r="B17" s="486"/>
      <c r="C17" s="485">
        <v>2000</v>
      </c>
      <c r="D17" s="486"/>
      <c r="E17" s="110">
        <f>C17+A17</f>
        <v>3000</v>
      </c>
      <c r="I17" s="130"/>
      <c r="J17" s="130"/>
      <c r="K17" s="130"/>
      <c r="L17" s="130"/>
    </row>
    <row r="18" spans="1:12" ht="15.75">
      <c r="A18" s="485"/>
      <c r="B18" s="486"/>
      <c r="C18" s="485"/>
      <c r="D18" s="486"/>
      <c r="E18" s="110"/>
      <c r="I18" s="130"/>
      <c r="J18" s="130"/>
      <c r="K18" s="130"/>
      <c r="L18" s="130"/>
    </row>
    <row r="19" spans="1:12" ht="15.75">
      <c r="A19" s="131"/>
      <c r="B19" s="131"/>
      <c r="C19" s="131"/>
      <c r="D19" s="131"/>
      <c r="E19" s="131"/>
      <c r="F19" s="131"/>
      <c r="G19" s="131"/>
      <c r="H19" s="130"/>
      <c r="I19" s="130"/>
      <c r="J19" s="130"/>
      <c r="K19" s="130"/>
      <c r="L19" s="130"/>
    </row>
    <row r="20" spans="1:19" ht="15.75">
      <c r="A20" s="484" t="s">
        <v>157</v>
      </c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</row>
    <row r="21" spans="1:20" ht="15.75">
      <c r="A21" s="471" t="s">
        <v>19</v>
      </c>
      <c r="B21" s="471" t="s">
        <v>45</v>
      </c>
      <c r="C21" s="471"/>
      <c r="D21" s="471"/>
      <c r="E21" s="505" t="s">
        <v>20</v>
      </c>
      <c r="F21" s="505"/>
      <c r="G21" s="505"/>
      <c r="H21" s="505"/>
      <c r="I21" s="505"/>
      <c r="J21" s="505"/>
      <c r="K21" s="505"/>
      <c r="L21" s="505"/>
      <c r="M21" s="469" t="s">
        <v>21</v>
      </c>
      <c r="N21" s="469"/>
      <c r="O21" s="469"/>
      <c r="P21" s="469"/>
      <c r="Q21" s="469"/>
      <c r="R21" s="469"/>
      <c r="S21" s="469"/>
      <c r="T21" s="469"/>
    </row>
    <row r="22" spans="1:20" ht="47.25" customHeight="1">
      <c r="A22" s="471"/>
      <c r="B22" s="471"/>
      <c r="C22" s="471"/>
      <c r="D22" s="471"/>
      <c r="E22" s="472" t="s">
        <v>121</v>
      </c>
      <c r="F22" s="473"/>
      <c r="G22" s="472" t="s">
        <v>158</v>
      </c>
      <c r="H22" s="473"/>
      <c r="I22" s="471" t="s">
        <v>46</v>
      </c>
      <c r="J22" s="471"/>
      <c r="K22" s="472" t="s">
        <v>496</v>
      </c>
      <c r="L22" s="473"/>
      <c r="M22" s="472" t="s">
        <v>88</v>
      </c>
      <c r="N22" s="473"/>
      <c r="O22" s="472" t="s">
        <v>158</v>
      </c>
      <c r="P22" s="473"/>
      <c r="Q22" s="471" t="s">
        <v>46</v>
      </c>
      <c r="R22" s="471"/>
      <c r="S22" s="471" t="s">
        <v>87</v>
      </c>
      <c r="T22" s="471"/>
    </row>
    <row r="23" spans="1:20" s="117" customFormat="1" ht="15">
      <c r="A23" s="129">
        <v>1</v>
      </c>
      <c r="B23" s="494">
        <v>2</v>
      </c>
      <c r="C23" s="495"/>
      <c r="D23" s="496"/>
      <c r="E23" s="494">
        <v>3</v>
      </c>
      <c r="F23" s="496"/>
      <c r="G23" s="494">
        <v>4</v>
      </c>
      <c r="H23" s="496"/>
      <c r="I23" s="500">
        <v>5</v>
      </c>
      <c r="J23" s="500"/>
      <c r="K23" s="500">
        <v>6</v>
      </c>
      <c r="L23" s="500"/>
      <c r="M23" s="494">
        <v>3</v>
      </c>
      <c r="N23" s="496"/>
      <c r="O23" s="494">
        <v>4</v>
      </c>
      <c r="P23" s="496"/>
      <c r="Q23" s="500">
        <v>5</v>
      </c>
      <c r="R23" s="500"/>
      <c r="S23" s="500">
        <v>6</v>
      </c>
      <c r="T23" s="500"/>
    </row>
    <row r="24" spans="1:20" ht="30.75" customHeight="1">
      <c r="A24" s="127">
        <v>1</v>
      </c>
      <c r="B24" s="497" t="s">
        <v>610</v>
      </c>
      <c r="C24" s="498"/>
      <c r="D24" s="499"/>
      <c r="E24" s="467">
        <v>100</v>
      </c>
      <c r="F24" s="468"/>
      <c r="G24" s="485" t="s">
        <v>352</v>
      </c>
      <c r="H24" s="486"/>
      <c r="I24" s="493" t="s">
        <v>632</v>
      </c>
      <c r="J24" s="493"/>
      <c r="K24" s="493">
        <v>8</v>
      </c>
      <c r="L24" s="493"/>
      <c r="M24" s="467">
        <v>150</v>
      </c>
      <c r="N24" s="468"/>
      <c r="O24" s="485" t="s">
        <v>352</v>
      </c>
      <c r="P24" s="486"/>
      <c r="Q24" s="493" t="s">
        <v>633</v>
      </c>
      <c r="R24" s="493"/>
      <c r="S24" s="493">
        <v>14</v>
      </c>
      <c r="T24" s="493"/>
    </row>
    <row r="25" spans="1:20" ht="23.25" customHeight="1">
      <c r="A25" s="127">
        <v>2</v>
      </c>
      <c r="B25" s="508" t="s">
        <v>47</v>
      </c>
      <c r="C25" s="509"/>
      <c r="D25" s="510"/>
      <c r="E25" s="467">
        <v>20</v>
      </c>
      <c r="F25" s="468"/>
      <c r="G25" s="474" t="s">
        <v>755</v>
      </c>
      <c r="H25" s="475"/>
      <c r="I25" s="493">
        <v>70</v>
      </c>
      <c r="J25" s="493"/>
      <c r="K25" s="493">
        <v>5</v>
      </c>
      <c r="L25" s="493"/>
      <c r="M25" s="467">
        <v>30</v>
      </c>
      <c r="N25" s="468"/>
      <c r="O25" s="480" t="s">
        <v>756</v>
      </c>
      <c r="P25" s="481"/>
      <c r="Q25" s="493">
        <v>105</v>
      </c>
      <c r="R25" s="493"/>
      <c r="S25" s="493">
        <v>6.6</v>
      </c>
      <c r="T25" s="493"/>
    </row>
    <row r="26" spans="1:20" ht="20.25" customHeight="1">
      <c r="A26" s="127">
        <v>3</v>
      </c>
      <c r="B26" s="508" t="s">
        <v>159</v>
      </c>
      <c r="C26" s="509"/>
      <c r="D26" s="510"/>
      <c r="E26" s="467">
        <v>50</v>
      </c>
      <c r="F26" s="468"/>
      <c r="G26" s="476"/>
      <c r="H26" s="477"/>
      <c r="I26" s="493">
        <v>25</v>
      </c>
      <c r="J26" s="493"/>
      <c r="K26" s="493">
        <v>0</v>
      </c>
      <c r="L26" s="493"/>
      <c r="M26" s="467">
        <v>75</v>
      </c>
      <c r="N26" s="468"/>
      <c r="O26" s="482"/>
      <c r="P26" s="483"/>
      <c r="Q26" s="493">
        <v>37</v>
      </c>
      <c r="R26" s="493"/>
      <c r="S26" s="493">
        <v>0</v>
      </c>
      <c r="T26" s="493"/>
    </row>
    <row r="27" spans="1:20" ht="24" customHeight="1">
      <c r="A27" s="127">
        <v>4</v>
      </c>
      <c r="B27" s="508" t="s">
        <v>48</v>
      </c>
      <c r="C27" s="509"/>
      <c r="D27" s="510"/>
      <c r="E27" s="467">
        <v>5</v>
      </c>
      <c r="F27" s="468"/>
      <c r="G27" s="476"/>
      <c r="H27" s="477"/>
      <c r="I27" s="493">
        <v>45</v>
      </c>
      <c r="J27" s="493"/>
      <c r="K27" s="493">
        <v>0</v>
      </c>
      <c r="L27" s="493"/>
      <c r="M27" s="467">
        <v>7.5</v>
      </c>
      <c r="N27" s="468"/>
      <c r="O27" s="482"/>
      <c r="P27" s="483"/>
      <c r="Q27" s="493">
        <v>68</v>
      </c>
      <c r="R27" s="493"/>
      <c r="S27" s="493">
        <v>0</v>
      </c>
      <c r="T27" s="493"/>
    </row>
    <row r="28" spans="1:20" ht="15.75">
      <c r="A28" s="127">
        <v>5</v>
      </c>
      <c r="B28" s="508" t="s">
        <v>49</v>
      </c>
      <c r="C28" s="509"/>
      <c r="D28" s="510"/>
      <c r="E28" s="467" t="s">
        <v>485</v>
      </c>
      <c r="F28" s="468"/>
      <c r="G28" s="476"/>
      <c r="H28" s="477"/>
      <c r="I28" s="493"/>
      <c r="J28" s="493"/>
      <c r="K28" s="493"/>
      <c r="L28" s="493"/>
      <c r="M28" s="467" t="s">
        <v>485</v>
      </c>
      <c r="N28" s="468"/>
      <c r="O28" s="482"/>
      <c r="P28" s="483"/>
      <c r="Q28" s="493"/>
      <c r="R28" s="493"/>
      <c r="S28" s="493"/>
      <c r="T28" s="493"/>
    </row>
    <row r="29" spans="1:20" ht="26.25" customHeight="1">
      <c r="A29" s="127">
        <v>6</v>
      </c>
      <c r="B29" s="508" t="s">
        <v>50</v>
      </c>
      <c r="C29" s="509"/>
      <c r="D29" s="510"/>
      <c r="E29" s="467" t="s">
        <v>495</v>
      </c>
      <c r="F29" s="468"/>
      <c r="G29" s="476"/>
      <c r="H29" s="477"/>
      <c r="I29" s="493"/>
      <c r="J29" s="493"/>
      <c r="K29" s="493"/>
      <c r="L29" s="493"/>
      <c r="M29" s="467" t="s">
        <v>495</v>
      </c>
      <c r="N29" s="468"/>
      <c r="O29" s="482"/>
      <c r="P29" s="483"/>
      <c r="Q29" s="493"/>
      <c r="R29" s="493"/>
      <c r="S29" s="493"/>
      <c r="T29" s="493"/>
    </row>
    <row r="30" spans="1:20" ht="15.75">
      <c r="A30" s="127">
        <v>7</v>
      </c>
      <c r="B30" s="511" t="s">
        <v>160</v>
      </c>
      <c r="C30" s="511"/>
      <c r="D30" s="511"/>
      <c r="E30" s="493"/>
      <c r="F30" s="493"/>
      <c r="G30" s="478"/>
      <c r="H30" s="479"/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</row>
    <row r="31" spans="1:20" ht="15.75">
      <c r="A31" s="127"/>
      <c r="B31" s="471" t="s">
        <v>15</v>
      </c>
      <c r="C31" s="471"/>
      <c r="D31" s="471"/>
      <c r="E31" s="469">
        <f>E24+E25+E26+E27</f>
        <v>175</v>
      </c>
      <c r="F31" s="469"/>
      <c r="G31" s="469"/>
      <c r="H31" s="469"/>
      <c r="I31" s="469">
        <v>480</v>
      </c>
      <c r="J31" s="469"/>
      <c r="K31" s="469">
        <v>13</v>
      </c>
      <c r="L31" s="469"/>
      <c r="M31" s="469">
        <f>M24+M25+M26+M27</f>
        <v>262.5</v>
      </c>
      <c r="N31" s="469"/>
      <c r="O31" s="469"/>
      <c r="P31" s="469"/>
      <c r="Q31" s="469">
        <v>720</v>
      </c>
      <c r="R31" s="469"/>
      <c r="S31" s="469">
        <v>20.6</v>
      </c>
      <c r="T31" s="469"/>
    </row>
    <row r="32" spans="1:20" ht="15.75">
      <c r="A32" s="135"/>
      <c r="B32" s="136"/>
      <c r="C32" s="136"/>
      <c r="D32" s="136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</row>
    <row r="33" spans="1:20" ht="15.75">
      <c r="A33" s="137" t="s">
        <v>411</v>
      </c>
      <c r="B33" s="517" t="s">
        <v>474</v>
      </c>
      <c r="C33" s="517"/>
      <c r="D33" s="517"/>
      <c r="E33" s="517"/>
      <c r="F33" s="517"/>
      <c r="G33" s="517"/>
      <c r="H33" s="517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</row>
    <row r="34" spans="1:20" ht="15.75">
      <c r="A34" s="137"/>
      <c r="B34" s="136"/>
      <c r="C34" s="136"/>
      <c r="D34" s="136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</row>
    <row r="35" spans="1:20" s="45" customFormat="1" ht="15.75">
      <c r="A35" s="138" t="s">
        <v>19</v>
      </c>
      <c r="B35" s="487" t="s">
        <v>412</v>
      </c>
      <c r="C35" s="488"/>
      <c r="D35" s="489"/>
      <c r="E35" s="472" t="s">
        <v>20</v>
      </c>
      <c r="F35" s="520"/>
      <c r="G35" s="520"/>
      <c r="H35" s="520"/>
      <c r="I35" s="520"/>
      <c r="J35" s="473"/>
      <c r="K35" s="469" t="s">
        <v>21</v>
      </c>
      <c r="L35" s="469"/>
      <c r="M35" s="469"/>
      <c r="N35" s="469"/>
      <c r="O35" s="469"/>
      <c r="P35" s="469"/>
      <c r="Q35" s="512"/>
      <c r="R35" s="512"/>
      <c r="S35" s="512"/>
      <c r="T35" s="512"/>
    </row>
    <row r="36" spans="1:20" ht="15.75">
      <c r="A36" s="141"/>
      <c r="B36" s="490"/>
      <c r="C36" s="491"/>
      <c r="D36" s="492"/>
      <c r="E36" s="485" t="s">
        <v>432</v>
      </c>
      <c r="F36" s="486"/>
      <c r="G36" s="485" t="s">
        <v>433</v>
      </c>
      <c r="H36" s="486"/>
      <c r="I36" s="485" t="s">
        <v>434</v>
      </c>
      <c r="J36" s="486"/>
      <c r="K36" s="469" t="s">
        <v>432</v>
      </c>
      <c r="L36" s="469"/>
      <c r="M36" s="469" t="s">
        <v>433</v>
      </c>
      <c r="N36" s="469"/>
      <c r="O36" s="469" t="s">
        <v>434</v>
      </c>
      <c r="P36" s="469"/>
      <c r="Q36" s="130"/>
      <c r="R36" s="130"/>
      <c r="S36" s="130"/>
      <c r="T36" s="130"/>
    </row>
    <row r="37" spans="1:20" ht="15.75">
      <c r="A37" s="127">
        <v>1</v>
      </c>
      <c r="B37" s="485" t="s">
        <v>494</v>
      </c>
      <c r="C37" s="516"/>
      <c r="D37" s="486"/>
      <c r="E37" s="485" t="s">
        <v>497</v>
      </c>
      <c r="F37" s="486"/>
      <c r="G37" s="485" t="s">
        <v>497</v>
      </c>
      <c r="H37" s="486"/>
      <c r="I37" s="485" t="s">
        <v>497</v>
      </c>
      <c r="J37" s="486"/>
      <c r="K37" s="469" t="s">
        <v>497</v>
      </c>
      <c r="L37" s="469"/>
      <c r="M37" s="469" t="s">
        <v>497</v>
      </c>
      <c r="N37" s="469"/>
      <c r="O37" s="469" t="s">
        <v>497</v>
      </c>
      <c r="P37" s="469"/>
      <c r="Q37" s="130"/>
      <c r="R37" s="130"/>
      <c r="S37" s="130"/>
      <c r="T37" s="130"/>
    </row>
    <row r="39" spans="1:9" ht="15.75">
      <c r="A39" s="522" t="s">
        <v>170</v>
      </c>
      <c r="B39" s="522"/>
      <c r="C39" s="522"/>
      <c r="D39" s="522"/>
      <c r="E39" s="522"/>
      <c r="F39" s="522"/>
      <c r="G39" s="522"/>
      <c r="H39" s="522"/>
      <c r="I39" s="522"/>
    </row>
    <row r="40" spans="1:9" ht="15.75">
      <c r="A40" s="469" t="s">
        <v>53</v>
      </c>
      <c r="B40" s="469" t="s">
        <v>20</v>
      </c>
      <c r="C40" s="469"/>
      <c r="D40" s="469"/>
      <c r="E40" s="513" t="s">
        <v>21</v>
      </c>
      <c r="F40" s="513"/>
      <c r="G40" s="513"/>
      <c r="H40" s="518" t="s">
        <v>135</v>
      </c>
      <c r="I40" s="108"/>
    </row>
    <row r="41" spans="1:9" ht="15.75">
      <c r="A41" s="469"/>
      <c r="B41" s="110" t="s">
        <v>161</v>
      </c>
      <c r="C41" s="132" t="s">
        <v>94</v>
      </c>
      <c r="D41" s="110" t="s">
        <v>15</v>
      </c>
      <c r="E41" s="110" t="s">
        <v>161</v>
      </c>
      <c r="F41" s="132" t="s">
        <v>94</v>
      </c>
      <c r="G41" s="110" t="s">
        <v>15</v>
      </c>
      <c r="H41" s="519"/>
      <c r="I41" s="108"/>
    </row>
    <row r="42" spans="1:9" ht="15.75">
      <c r="A42" s="46" t="s">
        <v>646</v>
      </c>
      <c r="B42" s="118">
        <v>4.13</v>
      </c>
      <c r="C42" s="142">
        <v>2.95</v>
      </c>
      <c r="D42" s="142">
        <f>B42+C42</f>
        <v>7.08</v>
      </c>
      <c r="E42" s="118">
        <v>6.18</v>
      </c>
      <c r="F42" s="118">
        <v>3.41</v>
      </c>
      <c r="G42" s="118">
        <f>E42+F42</f>
        <v>9.59</v>
      </c>
      <c r="H42" s="118"/>
      <c r="I42" s="108"/>
    </row>
    <row r="43" spans="1:9" ht="15.75">
      <c r="A43" s="46" t="s">
        <v>757</v>
      </c>
      <c r="B43" s="118">
        <v>4.13</v>
      </c>
      <c r="C43" s="118">
        <v>2.95</v>
      </c>
      <c r="D43" s="142">
        <f>B43+C43</f>
        <v>7.08</v>
      </c>
      <c r="E43" s="118">
        <v>6.18</v>
      </c>
      <c r="F43" s="142">
        <v>3.41</v>
      </c>
      <c r="G43" s="118">
        <f>E43+F43</f>
        <v>9.59</v>
      </c>
      <c r="H43" s="118" t="s">
        <v>162</v>
      </c>
      <c r="I43" s="108"/>
    </row>
    <row r="44" spans="1:9" s="32" customFormat="1" ht="15">
      <c r="A44" s="211" t="s">
        <v>221</v>
      </c>
      <c r="B44" s="212"/>
      <c r="C44" s="212"/>
      <c r="D44" s="33"/>
      <c r="E44" s="33"/>
      <c r="F44" s="213"/>
      <c r="G44" s="213"/>
      <c r="H44" s="213"/>
      <c r="I44" s="31"/>
    </row>
    <row r="45" spans="1:9" ht="15.75">
      <c r="A45" s="143"/>
      <c r="B45" s="131"/>
      <c r="C45" s="131"/>
      <c r="D45" s="144"/>
      <c r="E45" s="144"/>
      <c r="F45" s="140"/>
      <c r="G45" s="140"/>
      <c r="H45" s="140"/>
      <c r="I45" s="108"/>
    </row>
    <row r="46" spans="1:9" ht="15.75">
      <c r="A46" s="143"/>
      <c r="B46" s="131"/>
      <c r="C46" s="131"/>
      <c r="D46" s="144"/>
      <c r="E46" s="144"/>
      <c r="F46" s="140"/>
      <c r="G46" s="140"/>
      <c r="H46" s="140"/>
      <c r="I46" s="108"/>
    </row>
    <row r="47" spans="1:9" ht="15.75">
      <c r="A47" s="45"/>
      <c r="B47" s="130"/>
      <c r="C47" s="130"/>
      <c r="D47" s="140"/>
      <c r="E47" s="140"/>
      <c r="F47" s="140"/>
      <c r="G47" s="140"/>
      <c r="H47" s="140"/>
      <c r="I47" s="108"/>
    </row>
    <row r="49" spans="1:20" s="108" customFormat="1" ht="15.75" customHeight="1">
      <c r="A49" s="10"/>
      <c r="B49" s="10"/>
      <c r="C49" s="10"/>
      <c r="D49" s="10"/>
      <c r="E49" s="10"/>
      <c r="F49" s="10"/>
      <c r="G49" s="10"/>
      <c r="I49" s="10"/>
      <c r="O49" s="521" t="s">
        <v>611</v>
      </c>
      <c r="P49" s="521"/>
      <c r="Q49" s="521"/>
      <c r="R49" s="521"/>
      <c r="S49" s="521"/>
      <c r="T49" s="521"/>
    </row>
    <row r="50" spans="1:20" s="108" customFormat="1" ht="15.75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521" t="s">
        <v>486</v>
      </c>
      <c r="P50" s="521"/>
      <c r="Q50" s="521"/>
      <c r="R50" s="521"/>
      <c r="S50" s="521"/>
      <c r="T50" s="521"/>
    </row>
  </sheetData>
  <sheetProtection/>
  <mergeCells count="149">
    <mergeCell ref="O50:T50"/>
    <mergeCell ref="A39:I39"/>
    <mergeCell ref="B40:D40"/>
    <mergeCell ref="E40:G40"/>
    <mergeCell ref="O49:T49"/>
    <mergeCell ref="E26:F26"/>
    <mergeCell ref="O36:P36"/>
    <mergeCell ref="K37:L37"/>
    <mergeCell ref="M37:N37"/>
    <mergeCell ref="O37:P37"/>
    <mergeCell ref="M36:N36"/>
    <mergeCell ref="S35:T35"/>
    <mergeCell ref="M31:N31"/>
    <mergeCell ref="O31:P31"/>
    <mergeCell ref="I23:J23"/>
    <mergeCell ref="I27:J27"/>
    <mergeCell ref="I25:J25"/>
    <mergeCell ref="K36:L36"/>
    <mergeCell ref="I36:J36"/>
    <mergeCell ref="I28:J28"/>
    <mergeCell ref="B25:D25"/>
    <mergeCell ref="B26:D26"/>
    <mergeCell ref="H40:H41"/>
    <mergeCell ref="I37:J37"/>
    <mergeCell ref="G24:H24"/>
    <mergeCell ref="B27:D27"/>
    <mergeCell ref="E27:F27"/>
    <mergeCell ref="E36:F36"/>
    <mergeCell ref="E37:F37"/>
    <mergeCell ref="E35:J35"/>
    <mergeCell ref="A40:A41"/>
    <mergeCell ref="I31:J31"/>
    <mergeCell ref="C16:D16"/>
    <mergeCell ref="A16:B16"/>
    <mergeCell ref="A17:B17"/>
    <mergeCell ref="C17:D17"/>
    <mergeCell ref="B37:D37"/>
    <mergeCell ref="G36:H36"/>
    <mergeCell ref="G37:H37"/>
    <mergeCell ref="B33:H33"/>
    <mergeCell ref="G31:H31"/>
    <mergeCell ref="Q31:R31"/>
    <mergeCell ref="Q35:R35"/>
    <mergeCell ref="K35:P35"/>
    <mergeCell ref="K31:L31"/>
    <mergeCell ref="S23:T23"/>
    <mergeCell ref="O24:P24"/>
    <mergeCell ref="M23:N23"/>
    <mergeCell ref="O23:P23"/>
    <mergeCell ref="Q24:R24"/>
    <mergeCell ref="Q30:R30"/>
    <mergeCell ref="S30:T30"/>
    <mergeCell ref="O30:P30"/>
    <mergeCell ref="O22:P22"/>
    <mergeCell ref="Q22:R22"/>
    <mergeCell ref="M27:N27"/>
    <mergeCell ref="S27:T27"/>
    <mergeCell ref="Q25:R25"/>
    <mergeCell ref="Q27:R27"/>
    <mergeCell ref="S25:T25"/>
    <mergeCell ref="M26:N26"/>
    <mergeCell ref="Q23:R23"/>
    <mergeCell ref="I29:J29"/>
    <mergeCell ref="I24:J24"/>
    <mergeCell ref="M24:N24"/>
    <mergeCell ref="M25:N25"/>
    <mergeCell ref="K27:L27"/>
    <mergeCell ref="K24:L24"/>
    <mergeCell ref="K28:L28"/>
    <mergeCell ref="Q26:R26"/>
    <mergeCell ref="K25:L25"/>
    <mergeCell ref="B29:D29"/>
    <mergeCell ref="E30:F30"/>
    <mergeCell ref="K29:L29"/>
    <mergeCell ref="K30:L30"/>
    <mergeCell ref="I30:J30"/>
    <mergeCell ref="B28:D28"/>
    <mergeCell ref="E28:F28"/>
    <mergeCell ref="E29:F29"/>
    <mergeCell ref="B30:D30"/>
    <mergeCell ref="H9:I9"/>
    <mergeCell ref="M22:N22"/>
    <mergeCell ref="S29:T29"/>
    <mergeCell ref="Q28:R28"/>
    <mergeCell ref="S28:T28"/>
    <mergeCell ref="M28:N28"/>
    <mergeCell ref="M29:N29"/>
    <mergeCell ref="Q29:R29"/>
    <mergeCell ref="S26:T26"/>
    <mergeCell ref="S24:T24"/>
    <mergeCell ref="J13:K13"/>
    <mergeCell ref="J11:K11"/>
    <mergeCell ref="I26:J26"/>
    <mergeCell ref="K26:L26"/>
    <mergeCell ref="J10:K10"/>
    <mergeCell ref="I22:J22"/>
    <mergeCell ref="E21:L21"/>
    <mergeCell ref="G23:H23"/>
    <mergeCell ref="A15:G15"/>
    <mergeCell ref="A18:B18"/>
    <mergeCell ref="H1:I1"/>
    <mergeCell ref="A2:S2"/>
    <mergeCell ref="A3:S3"/>
    <mergeCell ref="A5:S5"/>
    <mergeCell ref="B9:C9"/>
    <mergeCell ref="B10:C10"/>
    <mergeCell ref="J9:K9"/>
    <mergeCell ref="A7:I7"/>
    <mergeCell ref="D9:E9"/>
    <mergeCell ref="F9:G9"/>
    <mergeCell ref="D13:E13"/>
    <mergeCell ref="F13:G13"/>
    <mergeCell ref="F11:G11"/>
    <mergeCell ref="H11:I11"/>
    <mergeCell ref="B12:C12"/>
    <mergeCell ref="D12:E12"/>
    <mergeCell ref="F12:G12"/>
    <mergeCell ref="H13:I13"/>
    <mergeCell ref="H12:I12"/>
    <mergeCell ref="B31:D31"/>
    <mergeCell ref="D10:E10"/>
    <mergeCell ref="F10:G10"/>
    <mergeCell ref="H10:I10"/>
    <mergeCell ref="M21:T21"/>
    <mergeCell ref="A21:A22"/>
    <mergeCell ref="B11:C11"/>
    <mergeCell ref="D11:E11"/>
    <mergeCell ref="B13:C13"/>
    <mergeCell ref="J12:K12"/>
    <mergeCell ref="C18:D18"/>
    <mergeCell ref="K22:L22"/>
    <mergeCell ref="B35:D36"/>
    <mergeCell ref="S31:T31"/>
    <mergeCell ref="M30:N30"/>
    <mergeCell ref="B23:D23"/>
    <mergeCell ref="B24:D24"/>
    <mergeCell ref="E23:F23"/>
    <mergeCell ref="K23:L23"/>
    <mergeCell ref="E24:F24"/>
    <mergeCell ref="E25:F25"/>
    <mergeCell ref="E31:F31"/>
    <mergeCell ref="R1:T1"/>
    <mergeCell ref="B21:D22"/>
    <mergeCell ref="E22:F22"/>
    <mergeCell ref="G22:H22"/>
    <mergeCell ref="S22:T22"/>
    <mergeCell ref="G25:H30"/>
    <mergeCell ref="O25:P29"/>
    <mergeCell ref="A20:S20"/>
  </mergeCells>
  <printOptions horizontalCentered="1"/>
  <pageMargins left="0.41" right="0.39" top="0.23" bottom="0" header="0.21" footer="0.23"/>
  <pageSetup fitToHeight="1" fitToWidth="1" horizontalDpi="600" verticalDpi="600" orientation="landscape" paperSize="9" scale="6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="115" zoomScaleSheetLayoutView="115" zoomScalePageLayoutView="0" workbookViewId="0" topLeftCell="A1">
      <selection activeCell="N10" sqref="N10"/>
    </sheetView>
  </sheetViews>
  <sheetFormatPr defaultColWidth="9.140625" defaultRowHeight="12.75"/>
  <cols>
    <col min="2" max="2" width="10.28125" style="0" bestFit="1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10" width="10.421875" style="0" customWidth="1"/>
    <col min="11" max="12" width="10.57421875" style="0" customWidth="1"/>
    <col min="13" max="13" width="10.421875" style="0" customWidth="1"/>
  </cols>
  <sheetData>
    <row r="1" spans="1:14" ht="18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398" t="s">
        <v>658</v>
      </c>
      <c r="N1" s="68"/>
    </row>
    <row r="2" spans="1:14" ht="21">
      <c r="A2" s="578" t="s">
        <v>753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</row>
    <row r="3" spans="1:10" ht="1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3" ht="18">
      <c r="A4" s="562" t="s">
        <v>468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</row>
    <row r="5" spans="1:10" ht="15">
      <c r="A5" s="60" t="s">
        <v>484</v>
      </c>
      <c r="B5" s="60"/>
      <c r="C5" s="60"/>
      <c r="D5" s="60"/>
      <c r="E5" s="60"/>
      <c r="F5" s="60"/>
      <c r="G5" s="60"/>
      <c r="H5" s="59"/>
      <c r="I5" s="59"/>
      <c r="J5" s="59"/>
    </row>
    <row r="6" spans="1:14" ht="28.5" customHeight="1">
      <c r="A6" s="651" t="s">
        <v>2</v>
      </c>
      <c r="B6" s="651" t="s">
        <v>32</v>
      </c>
      <c r="C6" s="587" t="s">
        <v>404</v>
      </c>
      <c r="D6" s="689" t="s">
        <v>462</v>
      </c>
      <c r="E6" s="689"/>
      <c r="F6" s="689"/>
      <c r="G6" s="689"/>
      <c r="H6" s="677"/>
      <c r="I6" s="673" t="s">
        <v>659</v>
      </c>
      <c r="J6" s="673" t="s">
        <v>660</v>
      </c>
      <c r="K6" s="647" t="s">
        <v>661</v>
      </c>
      <c r="L6" s="647"/>
      <c r="M6" s="647"/>
      <c r="N6" s="647"/>
    </row>
    <row r="7" spans="1:14" ht="38.25">
      <c r="A7" s="652"/>
      <c r="B7" s="652"/>
      <c r="C7" s="587"/>
      <c r="D7" s="3" t="s">
        <v>461</v>
      </c>
      <c r="E7" s="3" t="s">
        <v>405</v>
      </c>
      <c r="F7" s="34" t="s">
        <v>406</v>
      </c>
      <c r="G7" s="3" t="s">
        <v>407</v>
      </c>
      <c r="H7" s="3" t="s">
        <v>42</v>
      </c>
      <c r="I7" s="674"/>
      <c r="J7" s="674"/>
      <c r="K7" s="70" t="s">
        <v>408</v>
      </c>
      <c r="L7" s="70" t="s">
        <v>662</v>
      </c>
      <c r="M7" s="3" t="s">
        <v>409</v>
      </c>
      <c r="N7" s="17" t="s">
        <v>410</v>
      </c>
    </row>
    <row r="8" spans="1:14" ht="15">
      <c r="A8" s="61" t="s">
        <v>255</v>
      </c>
      <c r="B8" s="61" t="s">
        <v>256</v>
      </c>
      <c r="C8" s="61" t="s">
        <v>257</v>
      </c>
      <c r="D8" s="61" t="s">
        <v>258</v>
      </c>
      <c r="E8" s="61" t="s">
        <v>259</v>
      </c>
      <c r="F8" s="61" t="s">
        <v>260</v>
      </c>
      <c r="G8" s="61" t="s">
        <v>261</v>
      </c>
      <c r="H8" s="61" t="s">
        <v>262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</row>
    <row r="9" spans="1:14" s="241" customFormat="1" ht="39" customHeight="1">
      <c r="A9" s="238">
        <v>1</v>
      </c>
      <c r="B9" s="238" t="s">
        <v>488</v>
      </c>
      <c r="C9" s="238">
        <v>123</v>
      </c>
      <c r="D9" s="238">
        <v>123</v>
      </c>
      <c r="E9" s="238">
        <v>0</v>
      </c>
      <c r="F9" s="238">
        <v>0</v>
      </c>
      <c r="G9" s="238">
        <v>0</v>
      </c>
      <c r="H9" s="238">
        <v>0</v>
      </c>
      <c r="I9" s="238">
        <v>119</v>
      </c>
      <c r="J9" s="238">
        <v>119</v>
      </c>
      <c r="K9" s="238">
        <v>123</v>
      </c>
      <c r="L9" s="238">
        <v>123</v>
      </c>
      <c r="M9" s="238">
        <v>123</v>
      </c>
      <c r="N9" s="238">
        <v>123</v>
      </c>
    </row>
    <row r="16" spans="1:13" ht="12.75" customHeight="1">
      <c r="A16" s="62"/>
      <c r="B16" s="62"/>
      <c r="C16" s="62"/>
      <c r="D16" s="62"/>
      <c r="H16" s="67"/>
      <c r="I16" s="67"/>
      <c r="J16" s="67"/>
      <c r="K16" s="67"/>
      <c r="L16" s="67"/>
      <c r="M16" s="67"/>
    </row>
    <row r="17" spans="1:13" ht="12.75" customHeight="1">
      <c r="A17" s="62"/>
      <c r="B17" s="62"/>
      <c r="C17" s="62"/>
      <c r="D17" s="62"/>
      <c r="H17" s="67"/>
      <c r="I17" s="67"/>
      <c r="J17" s="67"/>
      <c r="K17" s="10" t="s">
        <v>611</v>
      </c>
      <c r="L17" s="10"/>
      <c r="M17" s="67"/>
    </row>
    <row r="18" spans="1:12" ht="12.75" customHeight="1">
      <c r="A18" s="62"/>
      <c r="B18" s="62"/>
      <c r="C18" s="62"/>
      <c r="D18" s="62"/>
      <c r="K18" s="10" t="s">
        <v>486</v>
      </c>
      <c r="L18" s="10"/>
    </row>
  </sheetData>
  <sheetProtection/>
  <mergeCells count="10">
    <mergeCell ref="J6:J7"/>
    <mergeCell ref="A1:L1"/>
    <mergeCell ref="A4:M4"/>
    <mergeCell ref="K6:N6"/>
    <mergeCell ref="D6:H6"/>
    <mergeCell ref="C6:C7"/>
    <mergeCell ref="A6:A7"/>
    <mergeCell ref="B6:B7"/>
    <mergeCell ref="A2:N2"/>
    <mergeCell ref="I6:I7"/>
  </mergeCells>
  <printOptions horizontalCentered="1"/>
  <pageMargins left="0.55" right="0.51" top="0.88" bottom="0" header="0.31496062992125984" footer="0.31496062992125984"/>
  <pageSetup fitToHeight="1" fitToWidth="1" horizontalDpi="600" verticalDpi="600" orientation="landscape" paperSize="9" scale="9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120" zoomScaleSheetLayoutView="120" zoomScalePageLayoutView="0" workbookViewId="0" topLeftCell="A1">
      <selection activeCell="F12" sqref="F12"/>
    </sheetView>
  </sheetViews>
  <sheetFormatPr defaultColWidth="9.140625" defaultRowHeight="12.75"/>
  <cols>
    <col min="1" max="1" width="8.28125" style="0" customWidth="1"/>
    <col min="2" max="2" width="27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21.57421875" style="0" customWidth="1"/>
  </cols>
  <sheetData>
    <row r="1" spans="1:8" ht="18">
      <c r="A1" s="562" t="s">
        <v>0</v>
      </c>
      <c r="B1" s="562"/>
      <c r="C1" s="562"/>
      <c r="D1" s="562"/>
      <c r="E1" s="562"/>
      <c r="F1" s="562"/>
      <c r="G1" s="562"/>
      <c r="H1" s="72" t="s">
        <v>663</v>
      </c>
    </row>
    <row r="2" spans="1:7" ht="21">
      <c r="A2" s="578" t="s">
        <v>753</v>
      </c>
      <c r="B2" s="578"/>
      <c r="C2" s="578"/>
      <c r="D2" s="578"/>
      <c r="E2" s="578"/>
      <c r="F2" s="578"/>
      <c r="G2" s="578"/>
    </row>
    <row r="3" spans="1:7" ht="15">
      <c r="A3" s="59"/>
      <c r="B3" s="59"/>
      <c r="C3" s="59"/>
      <c r="D3" s="59"/>
      <c r="E3" s="59"/>
      <c r="F3" s="59"/>
      <c r="G3" s="59"/>
    </row>
    <row r="4" spans="1:7" ht="18">
      <c r="A4" s="562" t="s">
        <v>664</v>
      </c>
      <c r="B4" s="562"/>
      <c r="C4" s="562"/>
      <c r="D4" s="562"/>
      <c r="E4" s="562"/>
      <c r="F4" s="562"/>
      <c r="G4" s="562"/>
    </row>
    <row r="5" spans="1:6" ht="15">
      <c r="A5" s="60" t="s">
        <v>484</v>
      </c>
      <c r="B5" s="60"/>
      <c r="C5" s="60"/>
      <c r="D5" s="60"/>
      <c r="E5" s="60"/>
      <c r="F5" s="60" t="s">
        <v>778</v>
      </c>
    </row>
    <row r="6" spans="1:8" ht="21.75" customHeight="1">
      <c r="A6" s="651" t="s">
        <v>2</v>
      </c>
      <c r="B6" s="651" t="s">
        <v>598</v>
      </c>
      <c r="C6" s="587" t="s">
        <v>32</v>
      </c>
      <c r="D6" s="587" t="s">
        <v>599</v>
      </c>
      <c r="E6" s="587"/>
      <c r="F6" s="689" t="s">
        <v>600</v>
      </c>
      <c r="G6" s="689"/>
      <c r="H6" s="651" t="s">
        <v>216</v>
      </c>
    </row>
    <row r="7" spans="1:8" ht="25.5" customHeight="1">
      <c r="A7" s="652"/>
      <c r="B7" s="652"/>
      <c r="C7" s="587"/>
      <c r="D7" s="3" t="s">
        <v>601</v>
      </c>
      <c r="E7" s="3" t="s">
        <v>602</v>
      </c>
      <c r="F7" s="34" t="s">
        <v>603</v>
      </c>
      <c r="G7" s="3" t="s">
        <v>604</v>
      </c>
      <c r="H7" s="652"/>
    </row>
    <row r="8" spans="1:8" ht="15">
      <c r="A8" s="61" t="s">
        <v>255</v>
      </c>
      <c r="B8" s="61" t="s">
        <v>256</v>
      </c>
      <c r="C8" s="61" t="s">
        <v>257</v>
      </c>
      <c r="D8" s="61" t="s">
        <v>258</v>
      </c>
      <c r="E8" s="61" t="s">
        <v>259</v>
      </c>
      <c r="F8" s="61" t="s">
        <v>260</v>
      </c>
      <c r="G8" s="61" t="s">
        <v>261</v>
      </c>
      <c r="H8" s="61">
        <v>8</v>
      </c>
    </row>
    <row r="9" spans="1:8" ht="30">
      <c r="A9" s="376">
        <v>1</v>
      </c>
      <c r="B9" s="385" t="s">
        <v>665</v>
      </c>
      <c r="C9" s="385" t="s">
        <v>488</v>
      </c>
      <c r="D9" s="386">
        <v>30</v>
      </c>
      <c r="E9" s="386">
        <v>30</v>
      </c>
      <c r="F9" s="386">
        <v>30</v>
      </c>
      <c r="G9" s="386">
        <v>0</v>
      </c>
      <c r="H9" s="385" t="s">
        <v>628</v>
      </c>
    </row>
    <row r="10" spans="1:8" ht="15">
      <c r="A10" s="376">
        <v>2</v>
      </c>
      <c r="B10" s="385" t="s">
        <v>627</v>
      </c>
      <c r="C10" s="385" t="s">
        <v>488</v>
      </c>
      <c r="D10" s="386">
        <v>30</v>
      </c>
      <c r="E10" s="386">
        <v>30</v>
      </c>
      <c r="F10" s="386">
        <v>30</v>
      </c>
      <c r="G10" s="386">
        <v>0</v>
      </c>
      <c r="H10" s="385" t="s">
        <v>629</v>
      </c>
    </row>
    <row r="11" spans="1:8" ht="30">
      <c r="A11" s="376">
        <v>3</v>
      </c>
      <c r="B11" s="385" t="s">
        <v>863</v>
      </c>
      <c r="C11" s="385" t="s">
        <v>488</v>
      </c>
      <c r="D11" s="386">
        <v>70</v>
      </c>
      <c r="E11" s="386">
        <v>70</v>
      </c>
      <c r="F11" s="386">
        <v>70</v>
      </c>
      <c r="G11" s="386">
        <v>0</v>
      </c>
      <c r="H11" s="385" t="s">
        <v>864</v>
      </c>
    </row>
    <row r="12" spans="1:8" ht="12.75">
      <c r="A12" s="20" t="s">
        <v>15</v>
      </c>
      <c r="B12" s="6"/>
      <c r="C12" s="6"/>
      <c r="D12" s="2">
        <f>D9+D10+D11</f>
        <v>130</v>
      </c>
      <c r="E12" s="2">
        <f>E9+E10+E11</f>
        <v>130</v>
      </c>
      <c r="F12" s="2">
        <f>F9+F10+F11</f>
        <v>130</v>
      </c>
      <c r="G12" s="2">
        <f>G9+G10+G11</f>
        <v>0</v>
      </c>
      <c r="H12" s="6"/>
    </row>
    <row r="21" spans="1:8" ht="12.75" customHeight="1">
      <c r="A21" s="62"/>
      <c r="B21" s="62"/>
      <c r="C21" s="62"/>
      <c r="D21" s="62"/>
      <c r="F21" s="501" t="s">
        <v>611</v>
      </c>
      <c r="G21" s="501"/>
      <c r="H21" s="501"/>
    </row>
    <row r="22" spans="1:8" ht="15.75">
      <c r="A22" s="62"/>
      <c r="C22" s="62"/>
      <c r="D22" s="62"/>
      <c r="F22" s="501" t="s">
        <v>486</v>
      </c>
      <c r="G22" s="501"/>
      <c r="H22" s="501"/>
    </row>
  </sheetData>
  <sheetProtection/>
  <mergeCells count="11">
    <mergeCell ref="F6:G6"/>
    <mergeCell ref="H6:H7"/>
    <mergeCell ref="F22:H22"/>
    <mergeCell ref="A1:G1"/>
    <mergeCell ref="A2:G2"/>
    <mergeCell ref="A4:G4"/>
    <mergeCell ref="A6:A7"/>
    <mergeCell ref="B6:B7"/>
    <mergeCell ref="F21:H21"/>
    <mergeCell ref="C6:C7"/>
    <mergeCell ref="D6:E6"/>
  </mergeCells>
  <printOptions horizontalCentered="1"/>
  <pageMargins left="0.7086614173228347" right="0.7086614173228347" top="0.7" bottom="0" header="0.31496062992125984" footer="0.31496062992125984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="110" zoomScaleSheetLayoutView="110" zoomScalePageLayoutView="0" workbookViewId="0" topLeftCell="A1">
      <selection activeCell="G9" sqref="G9"/>
    </sheetView>
  </sheetViews>
  <sheetFormatPr defaultColWidth="9.140625" defaultRowHeight="12.75"/>
  <cols>
    <col min="1" max="1" width="9.421875" style="108" customWidth="1"/>
    <col min="2" max="2" width="13.28125" style="108" bestFit="1" customWidth="1"/>
    <col min="3" max="3" width="9.28125" style="108" bestFit="1" customWidth="1"/>
    <col min="4" max="4" width="14.8515625" style="108" bestFit="1" customWidth="1"/>
    <col min="5" max="5" width="8.140625" style="108" bestFit="1" customWidth="1"/>
    <col min="6" max="6" width="9.28125" style="108" bestFit="1" customWidth="1"/>
    <col min="7" max="7" width="12.421875" style="108" bestFit="1" customWidth="1"/>
    <col min="8" max="8" width="14.57421875" style="108" bestFit="1" customWidth="1"/>
    <col min="9" max="9" width="8.140625" style="108" bestFit="1" customWidth="1"/>
    <col min="10" max="10" width="11.7109375" style="108" customWidth="1"/>
    <col min="11" max="11" width="15.140625" style="108" customWidth="1"/>
    <col min="12" max="12" width="15.00390625" style="108" customWidth="1"/>
    <col min="13" max="13" width="9.140625" style="108" customWidth="1"/>
    <col min="14" max="14" width="1.8515625" style="108" bestFit="1" customWidth="1"/>
    <col min="15" max="16384" width="9.140625" style="108" customWidth="1"/>
  </cols>
  <sheetData>
    <row r="1" spans="1:12" ht="18">
      <c r="A1" s="562" t="s">
        <v>0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397" t="s">
        <v>666</v>
      </c>
    </row>
    <row r="2" spans="1:11" ht="20.25">
      <c r="A2" s="563" t="s">
        <v>753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ht="18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8">
      <c r="A4" s="562" t="s">
        <v>667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0" ht="18">
      <c r="A5" s="150" t="s">
        <v>484</v>
      </c>
      <c r="B5" s="150"/>
      <c r="C5" s="150"/>
      <c r="D5" s="150"/>
      <c r="E5" s="150"/>
      <c r="F5" s="150"/>
      <c r="G5" s="150"/>
      <c r="H5" s="150"/>
      <c r="I5" s="150"/>
      <c r="J5" s="150" t="s">
        <v>778</v>
      </c>
    </row>
    <row r="6" spans="1:12" ht="21.75" customHeight="1">
      <c r="A6" s="691" t="s">
        <v>2</v>
      </c>
      <c r="B6" s="691" t="s">
        <v>32</v>
      </c>
      <c r="C6" s="472" t="s">
        <v>476</v>
      </c>
      <c r="D6" s="520"/>
      <c r="E6" s="473"/>
      <c r="F6" s="472" t="s">
        <v>481</v>
      </c>
      <c r="G6" s="520"/>
      <c r="H6" s="520"/>
      <c r="I6" s="473"/>
      <c r="J6" s="471" t="s">
        <v>483</v>
      </c>
      <c r="K6" s="471"/>
      <c r="L6" s="471"/>
    </row>
    <row r="7" spans="1:12" ht="40.5" customHeight="1">
      <c r="A7" s="692"/>
      <c r="B7" s="692"/>
      <c r="C7" s="350" t="s">
        <v>206</v>
      </c>
      <c r="D7" s="350" t="s">
        <v>478</v>
      </c>
      <c r="E7" s="350" t="s">
        <v>482</v>
      </c>
      <c r="F7" s="350" t="s">
        <v>206</v>
      </c>
      <c r="G7" s="350" t="s">
        <v>477</v>
      </c>
      <c r="H7" s="350" t="s">
        <v>630</v>
      </c>
      <c r="I7" s="350" t="s">
        <v>482</v>
      </c>
      <c r="J7" s="112" t="s">
        <v>479</v>
      </c>
      <c r="K7" s="112" t="s">
        <v>480</v>
      </c>
      <c r="L7" s="350" t="s">
        <v>482</v>
      </c>
    </row>
    <row r="8" spans="1:12" ht="18">
      <c r="A8" s="152" t="s">
        <v>255</v>
      </c>
      <c r="B8" s="152" t="s">
        <v>256</v>
      </c>
      <c r="C8" s="152" t="s">
        <v>257</v>
      </c>
      <c r="D8" s="152" t="s">
        <v>258</v>
      </c>
      <c r="E8" s="152" t="s">
        <v>259</v>
      </c>
      <c r="F8" s="152" t="s">
        <v>260</v>
      </c>
      <c r="G8" s="152" t="s">
        <v>261</v>
      </c>
      <c r="H8" s="152" t="s">
        <v>262</v>
      </c>
      <c r="I8" s="152" t="s">
        <v>282</v>
      </c>
      <c r="J8" s="152" t="s">
        <v>283</v>
      </c>
      <c r="K8" s="152" t="s">
        <v>284</v>
      </c>
      <c r="L8" s="152" t="s">
        <v>312</v>
      </c>
    </row>
    <row r="9" spans="1:14" s="190" customFormat="1" ht="42.75">
      <c r="A9" s="163">
        <v>1</v>
      </c>
      <c r="B9" s="163" t="s">
        <v>488</v>
      </c>
      <c r="C9" s="163">
        <v>0</v>
      </c>
      <c r="D9" s="163">
        <v>0</v>
      </c>
      <c r="E9" s="163">
        <v>0</v>
      </c>
      <c r="F9" s="163">
        <v>1</v>
      </c>
      <c r="G9" s="163">
        <v>676</v>
      </c>
      <c r="H9" s="387" t="s">
        <v>668</v>
      </c>
      <c r="I9" s="163">
        <v>0</v>
      </c>
      <c r="J9" s="163">
        <v>0</v>
      </c>
      <c r="K9" s="163">
        <v>0</v>
      </c>
      <c r="L9" s="163">
        <v>0</v>
      </c>
      <c r="N9" s="190" t="s">
        <v>11</v>
      </c>
    </row>
    <row r="11" ht="15">
      <c r="A11" s="388" t="s">
        <v>669</v>
      </c>
    </row>
    <row r="12" spans="1:11" ht="12.75" customHeight="1">
      <c r="A12" s="65"/>
      <c r="B12" s="65"/>
      <c r="C12" s="65"/>
      <c r="D12" s="65"/>
      <c r="E12" s="65"/>
      <c r="F12" s="65"/>
      <c r="K12" s="337"/>
    </row>
    <row r="13" spans="1:11" ht="12.75" customHeight="1">
      <c r="A13" s="65"/>
      <c r="B13" s="65"/>
      <c r="C13" s="65"/>
      <c r="D13" s="65"/>
      <c r="E13" s="65"/>
      <c r="F13" s="65"/>
      <c r="K13" s="337"/>
    </row>
    <row r="14" spans="1:11" ht="12.75" customHeight="1">
      <c r="A14" s="65"/>
      <c r="B14" s="65"/>
      <c r="C14" s="65"/>
      <c r="D14" s="65"/>
      <c r="E14" s="65"/>
      <c r="F14" s="65"/>
      <c r="K14" s="337"/>
    </row>
    <row r="15" spans="1:11" ht="12.75" customHeight="1">
      <c r="A15" s="65"/>
      <c r="B15" s="65"/>
      <c r="C15" s="65"/>
      <c r="D15" s="65"/>
      <c r="E15" s="65"/>
      <c r="F15" s="65"/>
      <c r="K15" s="337"/>
    </row>
    <row r="16" spans="1:12" ht="12.75" customHeight="1">
      <c r="A16" s="65"/>
      <c r="B16" s="65"/>
      <c r="C16" s="65"/>
      <c r="D16" s="65"/>
      <c r="E16" s="65"/>
      <c r="F16" s="65"/>
      <c r="J16" s="690"/>
      <c r="K16" s="690"/>
      <c r="L16" s="690"/>
    </row>
    <row r="17" spans="1:6" ht="12.75" customHeight="1">
      <c r="A17" s="65"/>
      <c r="B17" s="65"/>
      <c r="C17" s="65"/>
      <c r="D17" s="65"/>
      <c r="E17" s="65"/>
      <c r="F17" s="65"/>
    </row>
    <row r="18" spans="1:10" ht="15.75">
      <c r="A18" s="65"/>
      <c r="F18" s="65"/>
      <c r="J18" s="10" t="s">
        <v>611</v>
      </c>
    </row>
    <row r="19" ht="15.75">
      <c r="J19" s="10" t="s">
        <v>486</v>
      </c>
    </row>
  </sheetData>
  <sheetProtection/>
  <mergeCells count="9">
    <mergeCell ref="A1:K1"/>
    <mergeCell ref="C6:E6"/>
    <mergeCell ref="F6:I6"/>
    <mergeCell ref="J6:L6"/>
    <mergeCell ref="J16:L16"/>
    <mergeCell ref="A6:A7"/>
    <mergeCell ref="B6:B7"/>
    <mergeCell ref="A2:K2"/>
    <mergeCell ref="A4:K4"/>
  </mergeCells>
  <printOptions horizontalCentered="1"/>
  <pageMargins left="0.54" right="0.44" top="0.79" bottom="0" header="0.31496062992125984" footer="0.31496062992125984"/>
  <pageSetup fitToHeight="1" fitToWidth="1" horizontalDpi="600" verticalDpi="600" orientation="landscape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="85" zoomScaleSheetLayoutView="85" zoomScalePageLayoutView="0" workbookViewId="0" topLeftCell="A1">
      <selection activeCell="J10" sqref="J10"/>
    </sheetView>
  </sheetViews>
  <sheetFormatPr defaultColWidth="9.140625" defaultRowHeight="12.75"/>
  <cols>
    <col min="1" max="1" width="13.421875" style="108" customWidth="1"/>
    <col min="2" max="2" width="16.7109375" style="108" customWidth="1"/>
    <col min="3" max="3" width="15.140625" style="108" customWidth="1"/>
    <col min="4" max="4" width="20.421875" style="108" customWidth="1"/>
    <col min="5" max="5" width="16.57421875" style="108" customWidth="1"/>
    <col min="6" max="6" width="18.421875" style="108" customWidth="1"/>
    <col min="7" max="7" width="19.00390625" style="108" customWidth="1"/>
    <col min="8" max="8" width="18.00390625" style="108" customWidth="1"/>
    <col min="9" max="9" width="21.00390625" style="108" customWidth="1"/>
    <col min="10" max="10" width="20.00390625" style="108" customWidth="1"/>
    <col min="11" max="11" width="14.7109375" style="108" customWidth="1"/>
    <col min="12" max="16384" width="9.140625" style="108" customWidth="1"/>
  </cols>
  <sheetData>
    <row r="1" spans="1:11" ht="18">
      <c r="A1" s="562" t="s">
        <v>0</v>
      </c>
      <c r="B1" s="562"/>
      <c r="C1" s="562"/>
      <c r="D1" s="562"/>
      <c r="E1" s="562"/>
      <c r="F1" s="562"/>
      <c r="G1" s="562"/>
      <c r="H1" s="562"/>
      <c r="I1" s="243"/>
      <c r="J1" s="243"/>
      <c r="K1" s="397" t="s">
        <v>670</v>
      </c>
    </row>
    <row r="2" spans="1:10" ht="18.75">
      <c r="A2" s="693" t="s">
        <v>753</v>
      </c>
      <c r="B2" s="693"/>
      <c r="C2" s="693"/>
      <c r="D2" s="693"/>
      <c r="E2" s="693"/>
      <c r="F2" s="693"/>
      <c r="G2" s="693"/>
      <c r="H2" s="693"/>
      <c r="I2" s="432"/>
      <c r="J2" s="432"/>
    </row>
    <row r="3" spans="1:10" ht="18">
      <c r="A3" s="149"/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8">
      <c r="A4" s="562" t="s">
        <v>671</v>
      </c>
      <c r="B4" s="562"/>
      <c r="C4" s="562"/>
      <c r="D4" s="562"/>
      <c r="E4" s="562"/>
      <c r="F4" s="562"/>
      <c r="G4" s="562"/>
      <c r="H4" s="562"/>
      <c r="I4" s="243"/>
      <c r="J4" s="243"/>
    </row>
    <row r="5" spans="1:10" ht="18">
      <c r="A5" s="150" t="s">
        <v>484</v>
      </c>
      <c r="B5" s="150"/>
      <c r="C5" s="150"/>
      <c r="D5" s="150"/>
      <c r="E5" s="150"/>
      <c r="F5" s="150"/>
      <c r="G5" s="150" t="s">
        <v>778</v>
      </c>
      <c r="H5" s="150"/>
      <c r="I5" s="150"/>
      <c r="J5" s="150"/>
    </row>
    <row r="6" spans="1:11" ht="36" customHeight="1">
      <c r="A6" s="691" t="s">
        <v>2</v>
      </c>
      <c r="B6" s="691" t="s">
        <v>32</v>
      </c>
      <c r="C6" s="472" t="s">
        <v>605</v>
      </c>
      <c r="D6" s="520"/>
      <c r="E6" s="473"/>
      <c r="F6" s="472" t="s">
        <v>606</v>
      </c>
      <c r="G6" s="520"/>
      <c r="H6" s="473"/>
      <c r="I6" s="518" t="s">
        <v>865</v>
      </c>
      <c r="J6" s="518" t="s">
        <v>866</v>
      </c>
      <c r="K6" s="518" t="s">
        <v>72</v>
      </c>
    </row>
    <row r="7" spans="1:11" ht="36" customHeight="1">
      <c r="A7" s="692"/>
      <c r="B7" s="692"/>
      <c r="C7" s="112" t="s">
        <v>607</v>
      </c>
      <c r="D7" s="112" t="s">
        <v>608</v>
      </c>
      <c r="E7" s="112" t="s">
        <v>609</v>
      </c>
      <c r="F7" s="112" t="s">
        <v>607</v>
      </c>
      <c r="G7" s="112" t="s">
        <v>608</v>
      </c>
      <c r="H7" s="112" t="s">
        <v>609</v>
      </c>
      <c r="I7" s="519"/>
      <c r="J7" s="519"/>
      <c r="K7" s="519"/>
    </row>
    <row r="8" spans="1:11" ht="36" customHeight="1">
      <c r="A8" s="389">
        <v>1</v>
      </c>
      <c r="B8" s="389">
        <v>2</v>
      </c>
      <c r="C8" s="389">
        <v>3</v>
      </c>
      <c r="D8" s="389">
        <v>4</v>
      </c>
      <c r="E8" s="389">
        <v>5</v>
      </c>
      <c r="F8" s="389">
        <v>6</v>
      </c>
      <c r="G8" s="389">
        <v>7</v>
      </c>
      <c r="H8" s="389">
        <v>8</v>
      </c>
      <c r="I8" s="389">
        <v>9</v>
      </c>
      <c r="J8" s="389">
        <v>10</v>
      </c>
      <c r="K8" s="389">
        <v>11</v>
      </c>
    </row>
    <row r="9" spans="1:11" ht="36" customHeight="1">
      <c r="A9" s="390">
        <v>1</v>
      </c>
      <c r="B9" s="334" t="s">
        <v>488</v>
      </c>
      <c r="C9" s="112" t="s">
        <v>494</v>
      </c>
      <c r="D9" s="112" t="s">
        <v>494</v>
      </c>
      <c r="E9" s="112" t="s">
        <v>494</v>
      </c>
      <c r="F9" s="112" t="s">
        <v>494</v>
      </c>
      <c r="G9" s="112" t="s">
        <v>494</v>
      </c>
      <c r="H9" s="112" t="s">
        <v>494</v>
      </c>
      <c r="I9" s="112" t="s">
        <v>494</v>
      </c>
      <c r="J9" s="112" t="s">
        <v>494</v>
      </c>
      <c r="K9" s="152"/>
    </row>
    <row r="15" spans="1:6" ht="15.75">
      <c r="A15" s="65"/>
      <c r="B15" s="65"/>
      <c r="C15" s="65"/>
      <c r="D15" s="65"/>
      <c r="E15" s="65"/>
      <c r="F15" s="65"/>
    </row>
    <row r="16" spans="6:10" ht="15.75">
      <c r="F16" s="65"/>
      <c r="H16" s="10" t="s">
        <v>611</v>
      </c>
      <c r="I16" s="10"/>
      <c r="J16" s="10"/>
    </row>
    <row r="17" spans="8:10" ht="15.75">
      <c r="H17" s="10" t="s">
        <v>486</v>
      </c>
      <c r="I17" s="10"/>
      <c r="J17" s="10"/>
    </row>
  </sheetData>
  <sheetProtection/>
  <mergeCells count="10">
    <mergeCell ref="K6:K7"/>
    <mergeCell ref="A1:H1"/>
    <mergeCell ref="A2:H2"/>
    <mergeCell ref="A4:H4"/>
    <mergeCell ref="A6:A7"/>
    <mergeCell ref="B6:B7"/>
    <mergeCell ref="C6:E6"/>
    <mergeCell ref="F6:H6"/>
    <mergeCell ref="I6:I7"/>
    <mergeCell ref="J6:J7"/>
  </mergeCells>
  <printOptions horizontalCentered="1"/>
  <pageMargins left="0.7086614173228347" right="0.7086614173228347" top="0.99" bottom="0" header="0.31496062992125984" footer="0.31496062992125984"/>
  <pageSetup fitToHeight="1" fitToWidth="1" horizontalDpi="600" verticalDpi="600" orientation="landscape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85" zoomScaleNormal="85" zoomScaleSheetLayoutView="85" zoomScalePageLayoutView="0" workbookViewId="0" topLeftCell="A1">
      <selection activeCell="A12" sqref="A12"/>
    </sheetView>
  </sheetViews>
  <sheetFormatPr defaultColWidth="9.140625" defaultRowHeight="12.75"/>
  <cols>
    <col min="1" max="1" width="7.421875" style="108" customWidth="1"/>
    <col min="2" max="2" width="14.00390625" style="108" customWidth="1"/>
    <col min="3" max="4" width="12.7109375" style="108" customWidth="1"/>
    <col min="5" max="5" width="13.28125" style="108" customWidth="1"/>
    <col min="6" max="6" width="17.00390625" style="108" customWidth="1"/>
    <col min="7" max="7" width="14.140625" style="108" customWidth="1"/>
    <col min="8" max="8" width="17.00390625" style="108" customWidth="1"/>
    <col min="9" max="9" width="15.00390625" style="108" customWidth="1"/>
    <col min="10" max="10" width="14.57421875" style="108" customWidth="1"/>
    <col min="11" max="11" width="13.00390625" style="108" customWidth="1"/>
    <col min="12" max="12" width="17.00390625" style="108" customWidth="1"/>
    <col min="13" max="16384" width="9.140625" style="108" customWidth="1"/>
  </cols>
  <sheetData>
    <row r="1" spans="1:12" ht="1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470" t="s">
        <v>80</v>
      </c>
      <c r="L1" s="470"/>
    </row>
    <row r="2" spans="1:12" ht="15.75">
      <c r="A2" s="543" t="s">
        <v>0</v>
      </c>
      <c r="B2" s="543"/>
      <c r="C2" s="543"/>
      <c r="D2" s="543"/>
      <c r="E2" s="543"/>
      <c r="F2" s="543"/>
      <c r="G2" s="543"/>
      <c r="H2" s="543"/>
      <c r="I2" s="543"/>
      <c r="J2" s="543"/>
      <c r="K2" s="283"/>
      <c r="L2" s="283"/>
    </row>
    <row r="3" spans="1:12" ht="19.5">
      <c r="A3" s="617" t="s">
        <v>753</v>
      </c>
      <c r="B3" s="617"/>
      <c r="C3" s="617"/>
      <c r="D3" s="617"/>
      <c r="E3" s="617"/>
      <c r="F3" s="617"/>
      <c r="G3" s="617"/>
      <c r="H3" s="617"/>
      <c r="I3" s="617"/>
      <c r="J3" s="617"/>
      <c r="K3" s="283"/>
      <c r="L3" s="283"/>
    </row>
    <row r="4" spans="1:12" ht="1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</row>
    <row r="5" spans="1:12" ht="15.75">
      <c r="A5" s="546" t="s">
        <v>867</v>
      </c>
      <c r="B5" s="546"/>
      <c r="C5" s="546"/>
      <c r="D5" s="546"/>
      <c r="E5" s="546"/>
      <c r="F5" s="546"/>
      <c r="G5" s="546"/>
      <c r="H5" s="546"/>
      <c r="I5" s="546"/>
      <c r="J5" s="546"/>
      <c r="K5" s="283"/>
      <c r="L5" s="283"/>
    </row>
    <row r="6" spans="1:12" ht="1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1:12" ht="15.75">
      <c r="A7" s="43" t="s">
        <v>484</v>
      </c>
      <c r="B7" s="43"/>
      <c r="C7" s="283"/>
      <c r="D7" s="283"/>
      <c r="E7" s="283"/>
      <c r="F7" s="283"/>
      <c r="G7" s="283"/>
      <c r="H7" s="698"/>
      <c r="I7" s="698"/>
      <c r="J7" s="283"/>
      <c r="K7" s="283"/>
      <c r="L7" s="283"/>
    </row>
    <row r="8" spans="1:11" ht="15.75">
      <c r="A8" s="38"/>
      <c r="B8" s="38"/>
      <c r="C8" s="283"/>
      <c r="D8" s="283"/>
      <c r="E8" s="283"/>
      <c r="F8" s="283"/>
      <c r="G8" s="283"/>
      <c r="H8" s="283"/>
      <c r="I8" s="90"/>
      <c r="J8" s="159" t="s">
        <v>783</v>
      </c>
      <c r="K8" s="151"/>
    </row>
    <row r="9" spans="1:12" ht="51.75" customHeight="1">
      <c r="A9" s="694" t="s">
        <v>208</v>
      </c>
      <c r="B9" s="694" t="s">
        <v>207</v>
      </c>
      <c r="C9" s="529" t="s">
        <v>672</v>
      </c>
      <c r="D9" s="518" t="s">
        <v>187</v>
      </c>
      <c r="E9" s="696" t="s">
        <v>618</v>
      </c>
      <c r="F9" s="697"/>
      <c r="G9" s="696" t="s">
        <v>458</v>
      </c>
      <c r="H9" s="697"/>
      <c r="I9" s="696" t="s">
        <v>218</v>
      </c>
      <c r="J9" s="697"/>
      <c r="K9" s="699" t="s">
        <v>220</v>
      </c>
      <c r="L9" s="700"/>
    </row>
    <row r="10" spans="1:12" ht="47.25">
      <c r="A10" s="695"/>
      <c r="B10" s="695"/>
      <c r="C10" s="531"/>
      <c r="D10" s="519"/>
      <c r="E10" s="141" t="s">
        <v>206</v>
      </c>
      <c r="F10" s="242" t="s">
        <v>187</v>
      </c>
      <c r="G10" s="141" t="s">
        <v>206</v>
      </c>
      <c r="H10" s="242" t="s">
        <v>187</v>
      </c>
      <c r="I10" s="141" t="s">
        <v>206</v>
      </c>
      <c r="J10" s="141" t="s">
        <v>187</v>
      </c>
      <c r="K10" s="112" t="s">
        <v>206</v>
      </c>
      <c r="L10" s="112" t="s">
        <v>187</v>
      </c>
    </row>
    <row r="11" spans="1:12" s="10" customFormat="1" ht="15.75">
      <c r="A11" s="286">
        <v>1</v>
      </c>
      <c r="B11" s="286">
        <v>2</v>
      </c>
      <c r="C11" s="286">
        <v>3</v>
      </c>
      <c r="D11" s="286">
        <v>4</v>
      </c>
      <c r="E11" s="286">
        <v>5</v>
      </c>
      <c r="F11" s="286">
        <v>6</v>
      </c>
      <c r="G11" s="286">
        <v>7</v>
      </c>
      <c r="H11" s="286">
        <v>8</v>
      </c>
      <c r="I11" s="286">
        <v>9</v>
      </c>
      <c r="J11" s="286">
        <v>10</v>
      </c>
      <c r="K11" s="291">
        <v>11</v>
      </c>
      <c r="L11" s="291">
        <v>12</v>
      </c>
    </row>
    <row r="12" spans="1:12" ht="27" customHeight="1">
      <c r="A12" s="289">
        <v>1</v>
      </c>
      <c r="B12" s="295" t="s">
        <v>488</v>
      </c>
      <c r="C12" s="295">
        <v>117</v>
      </c>
      <c r="D12" s="295">
        <v>88227</v>
      </c>
      <c r="E12" s="295">
        <v>117</v>
      </c>
      <c r="F12" s="295">
        <v>88227</v>
      </c>
      <c r="G12" s="295">
        <v>123</v>
      </c>
      <c r="H12" s="295">
        <v>125823</v>
      </c>
      <c r="I12" s="295">
        <v>123</v>
      </c>
      <c r="J12" s="295">
        <v>125823</v>
      </c>
      <c r="K12" s="295">
        <v>117</v>
      </c>
      <c r="L12" s="295">
        <v>590</v>
      </c>
    </row>
    <row r="13" spans="1:12" ht="27" customHeight="1">
      <c r="A13" s="291" t="s">
        <v>15</v>
      </c>
      <c r="B13" s="291"/>
      <c r="C13" s="296">
        <f>C12</f>
        <v>117</v>
      </c>
      <c r="D13" s="296">
        <f aca="true" t="shared" si="0" ref="D13:L13">D12</f>
        <v>88227</v>
      </c>
      <c r="E13" s="296">
        <f t="shared" si="0"/>
        <v>117</v>
      </c>
      <c r="F13" s="296">
        <f t="shared" si="0"/>
        <v>88227</v>
      </c>
      <c r="G13" s="296">
        <f t="shared" si="0"/>
        <v>123</v>
      </c>
      <c r="H13" s="296">
        <f t="shared" si="0"/>
        <v>125823</v>
      </c>
      <c r="I13" s="296">
        <f>I12</f>
        <v>123</v>
      </c>
      <c r="J13" s="296">
        <f>J12</f>
        <v>125823</v>
      </c>
      <c r="K13" s="296">
        <f t="shared" si="0"/>
        <v>117</v>
      </c>
      <c r="L13" s="296">
        <f t="shared" si="0"/>
        <v>590</v>
      </c>
    </row>
    <row r="14" spans="1:12" ht="15.75" customHeight="1">
      <c r="A14" s="292"/>
      <c r="B14" s="292"/>
      <c r="C14" s="293"/>
      <c r="D14" s="293"/>
      <c r="E14" s="293"/>
      <c r="F14" s="293"/>
      <c r="G14" s="293"/>
      <c r="H14" s="293"/>
      <c r="I14" s="293"/>
      <c r="J14" s="293"/>
      <c r="K14" s="293"/>
      <c r="L14" s="293"/>
    </row>
    <row r="15" spans="1:12" ht="15.75">
      <c r="A15" s="292"/>
      <c r="B15" s="292"/>
      <c r="C15" s="293"/>
      <c r="D15" s="293"/>
      <c r="E15" s="293"/>
      <c r="F15" s="293"/>
      <c r="G15" s="293"/>
      <c r="H15" s="293"/>
      <c r="I15" s="293"/>
      <c r="J15" s="293"/>
      <c r="K15" s="293"/>
      <c r="L15" s="293"/>
    </row>
    <row r="16" spans="1:12" ht="15">
      <c r="A16" s="294"/>
      <c r="B16" s="294"/>
      <c r="C16" s="283"/>
      <c r="D16" s="283"/>
      <c r="E16" s="283"/>
      <c r="F16" s="283"/>
      <c r="G16" s="283"/>
      <c r="H16" s="283"/>
      <c r="I16" s="283"/>
      <c r="J16" s="283"/>
      <c r="K16" s="283"/>
      <c r="L16" s="283"/>
    </row>
    <row r="17" spans="1:12" ht="15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</row>
    <row r="18" spans="1:12" ht="15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</row>
    <row r="19" spans="1:12" ht="1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</row>
    <row r="20" spans="1:12" ht="15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</row>
    <row r="21" spans="1:12" ht="15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</row>
    <row r="22" spans="1:12" ht="15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4" spans="1:12" ht="16.5">
      <c r="A24" s="28"/>
      <c r="B24" s="28"/>
      <c r="C24" s="28"/>
      <c r="D24" s="28"/>
      <c r="E24" s="28"/>
      <c r="F24" s="28"/>
      <c r="G24" s="28"/>
      <c r="H24" s="28"/>
      <c r="I24" s="28"/>
      <c r="J24" s="367" t="s">
        <v>611</v>
      </c>
      <c r="L24" s="28"/>
    </row>
    <row r="25" spans="1:12" ht="16.5">
      <c r="A25" s="283"/>
      <c r="B25" s="283"/>
      <c r="C25" s="283"/>
      <c r="D25" s="283"/>
      <c r="E25" s="283"/>
      <c r="F25" s="283"/>
      <c r="G25" s="283"/>
      <c r="H25" s="283"/>
      <c r="I25" s="283"/>
      <c r="J25" s="367" t="s">
        <v>486</v>
      </c>
      <c r="L25" s="283"/>
    </row>
  </sheetData>
  <sheetProtection/>
  <mergeCells count="13">
    <mergeCell ref="K1:L1"/>
    <mergeCell ref="G9:H9"/>
    <mergeCell ref="H7:I7"/>
    <mergeCell ref="D9:D10"/>
    <mergeCell ref="E9:F9"/>
    <mergeCell ref="I9:J9"/>
    <mergeCell ref="K9:L9"/>
    <mergeCell ref="B9:B10"/>
    <mergeCell ref="A9:A10"/>
    <mergeCell ref="C9:C10"/>
    <mergeCell ref="A2:J2"/>
    <mergeCell ref="A3:J3"/>
    <mergeCell ref="A5:J5"/>
  </mergeCells>
  <printOptions horizontalCentered="1"/>
  <pageMargins left="0.54" right="0.48" top="0.84" bottom="0" header="0.31496062992125984" footer="0.31496062992125984"/>
  <pageSetup fitToHeight="1" fitToWidth="1" horizontalDpi="600" verticalDpi="600" orientation="landscape" paperSize="9" scale="82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F15" sqref="F15"/>
    </sheetView>
  </sheetViews>
  <sheetFormatPr defaultColWidth="8.8515625" defaultRowHeight="12.75"/>
  <cols>
    <col min="1" max="1" width="11.140625" style="283" customWidth="1"/>
    <col min="2" max="2" width="19.140625" style="283" customWidth="1"/>
    <col min="3" max="3" width="20.57421875" style="283" customWidth="1"/>
    <col min="4" max="4" width="22.28125" style="283" customWidth="1"/>
    <col min="5" max="5" width="25.421875" style="283" customWidth="1"/>
    <col min="6" max="6" width="27.421875" style="283" customWidth="1"/>
    <col min="7" max="16384" width="8.8515625" style="283" customWidth="1"/>
  </cols>
  <sheetData>
    <row r="1" spans="4:6" ht="12.75" customHeight="1">
      <c r="D1" s="284"/>
      <c r="E1" s="284"/>
      <c r="F1" s="285" t="s">
        <v>92</v>
      </c>
    </row>
    <row r="2" spans="2:6" ht="15" customHeight="1">
      <c r="B2" s="543" t="s">
        <v>0</v>
      </c>
      <c r="C2" s="543"/>
      <c r="D2" s="543"/>
      <c r="E2" s="543"/>
      <c r="F2" s="543"/>
    </row>
    <row r="3" spans="2:6" ht="19.5">
      <c r="B3" s="617" t="s">
        <v>753</v>
      </c>
      <c r="C3" s="617"/>
      <c r="D3" s="617"/>
      <c r="E3" s="617"/>
      <c r="F3" s="617"/>
    </row>
    <row r="4" ht="11.25" customHeight="1"/>
    <row r="5" spans="1:6" ht="15.75">
      <c r="A5" s="546" t="s">
        <v>455</v>
      </c>
      <c r="B5" s="546"/>
      <c r="C5" s="546"/>
      <c r="D5" s="546"/>
      <c r="E5" s="546"/>
      <c r="F5" s="546"/>
    </row>
    <row r="6" spans="1:6" ht="8.25" customHeight="1">
      <c r="A6" s="37"/>
      <c r="B6" s="37"/>
      <c r="C6" s="37"/>
      <c r="D6" s="37"/>
      <c r="E6" s="37"/>
      <c r="F6" s="37"/>
    </row>
    <row r="7" spans="1:2" ht="18" customHeight="1">
      <c r="A7" s="504" t="s">
        <v>484</v>
      </c>
      <c r="B7" s="504"/>
    </row>
    <row r="8" ht="18" customHeight="1" hidden="1">
      <c r="A8" s="38" t="s">
        <v>1</v>
      </c>
    </row>
    <row r="9" spans="1:6" ht="30" customHeight="1">
      <c r="A9" s="694" t="s">
        <v>2</v>
      </c>
      <c r="B9" s="694" t="s">
        <v>3</v>
      </c>
      <c r="C9" s="702" t="s">
        <v>451</v>
      </c>
      <c r="D9" s="703"/>
      <c r="E9" s="702" t="s">
        <v>454</v>
      </c>
      <c r="F9" s="703"/>
    </row>
    <row r="10" spans="1:7" s="38" customFormat="1" ht="47.25">
      <c r="A10" s="694"/>
      <c r="B10" s="694"/>
      <c r="C10" s="286" t="s">
        <v>452</v>
      </c>
      <c r="D10" s="286" t="s">
        <v>453</v>
      </c>
      <c r="E10" s="286" t="s">
        <v>452</v>
      </c>
      <c r="F10" s="286" t="s">
        <v>453</v>
      </c>
      <c r="G10" s="287"/>
    </row>
    <row r="11" spans="1:6" ht="15">
      <c r="A11" s="288">
        <v>1</v>
      </c>
      <c r="B11" s="288">
        <v>2</v>
      </c>
      <c r="C11" s="288">
        <v>3</v>
      </c>
      <c r="D11" s="288">
        <v>4</v>
      </c>
      <c r="E11" s="288">
        <v>5</v>
      </c>
      <c r="F11" s="288">
        <v>6</v>
      </c>
    </row>
    <row r="12" spans="1:6" ht="22.5" customHeight="1">
      <c r="A12" s="295">
        <v>1</v>
      </c>
      <c r="B12" s="295" t="s">
        <v>488</v>
      </c>
      <c r="C12" s="295">
        <v>9</v>
      </c>
      <c r="D12" s="295">
        <v>9</v>
      </c>
      <c r="E12" s="295">
        <v>114</v>
      </c>
      <c r="F12" s="295">
        <v>114</v>
      </c>
    </row>
    <row r="13" spans="1:6" ht="22.5" customHeight="1">
      <c r="A13" s="296" t="s">
        <v>15</v>
      </c>
      <c r="B13" s="295"/>
      <c r="C13" s="296">
        <f>C12</f>
        <v>9</v>
      </c>
      <c r="D13" s="296">
        <f>D12</f>
        <v>9</v>
      </c>
      <c r="E13" s="296">
        <f>E12</f>
        <v>114</v>
      </c>
      <c r="F13" s="296">
        <f>F12</f>
        <v>114</v>
      </c>
    </row>
    <row r="14" spans="1:6" ht="15.75">
      <c r="A14" s="292"/>
      <c r="B14" s="293"/>
      <c r="C14" s="293"/>
      <c r="D14" s="293"/>
      <c r="E14" s="293"/>
      <c r="F14" s="293"/>
    </row>
    <row r="15" ht="15">
      <c r="A15" s="294"/>
    </row>
    <row r="18" ht="15">
      <c r="C18" s="283" t="s">
        <v>11</v>
      </c>
    </row>
    <row r="20" ht="15.75">
      <c r="E20" s="10" t="s">
        <v>611</v>
      </c>
    </row>
    <row r="21" ht="15.75">
      <c r="E21" s="10" t="s">
        <v>486</v>
      </c>
    </row>
    <row r="22" spans="1:6" ht="15">
      <c r="A22" s="701"/>
      <c r="B22" s="701"/>
      <c r="C22" s="701"/>
      <c r="D22" s="701"/>
      <c r="E22" s="701"/>
      <c r="F22" s="701"/>
    </row>
  </sheetData>
  <sheetProtection/>
  <mergeCells count="9">
    <mergeCell ref="A22:F22"/>
    <mergeCell ref="B3:F3"/>
    <mergeCell ref="B2:F2"/>
    <mergeCell ref="A5:F5"/>
    <mergeCell ref="C9:D9"/>
    <mergeCell ref="E9:F9"/>
    <mergeCell ref="A9:A10"/>
    <mergeCell ref="B9:B10"/>
    <mergeCell ref="A7:B7"/>
  </mergeCells>
  <printOptions horizontalCentered="1"/>
  <pageMargins left="0.6" right="0.62" top="0.84" bottom="0" header="0.31496062992125984" footer="0.31496062992125984"/>
  <pageSetup fitToHeight="1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Normal="85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9.140625" style="108" customWidth="1"/>
    <col min="2" max="2" width="13.140625" style="108" customWidth="1"/>
    <col min="3" max="3" width="16.421875" style="108" customWidth="1"/>
    <col min="4" max="4" width="10.8515625" style="108" customWidth="1"/>
    <col min="5" max="5" width="13.7109375" style="108" customWidth="1"/>
    <col min="6" max="6" width="14.28125" style="108" customWidth="1"/>
    <col min="7" max="7" width="11.421875" style="108" customWidth="1"/>
    <col min="8" max="8" width="12.28125" style="108" customWidth="1"/>
    <col min="9" max="9" width="16.28125" style="108" customWidth="1"/>
    <col min="10" max="10" width="20.140625" style="108" customWidth="1"/>
    <col min="11" max="16384" width="9.140625" style="108" customWidth="1"/>
  </cols>
  <sheetData>
    <row r="1" spans="1:13" ht="15">
      <c r="A1" s="283"/>
      <c r="B1" s="283"/>
      <c r="C1" s="283"/>
      <c r="D1" s="575"/>
      <c r="E1" s="575"/>
      <c r="F1" s="26"/>
      <c r="G1" s="575" t="s">
        <v>457</v>
      </c>
      <c r="H1" s="575"/>
      <c r="I1" s="575"/>
      <c r="J1" s="575"/>
      <c r="K1" s="39"/>
      <c r="L1" s="283"/>
      <c r="M1" s="283"/>
    </row>
    <row r="2" spans="1:13" ht="15.75">
      <c r="A2" s="543" t="s">
        <v>0</v>
      </c>
      <c r="B2" s="543"/>
      <c r="C2" s="543"/>
      <c r="D2" s="543"/>
      <c r="E2" s="543"/>
      <c r="F2" s="543"/>
      <c r="G2" s="543"/>
      <c r="H2" s="543"/>
      <c r="I2" s="543"/>
      <c r="J2" s="543"/>
      <c r="K2" s="283"/>
      <c r="L2" s="283"/>
      <c r="M2" s="283"/>
    </row>
    <row r="3" spans="1:13" ht="19.5">
      <c r="A3" s="47"/>
      <c r="B3" s="47"/>
      <c r="C3" s="617" t="s">
        <v>753</v>
      </c>
      <c r="D3" s="617"/>
      <c r="E3" s="617"/>
      <c r="F3" s="617"/>
      <c r="G3" s="617"/>
      <c r="H3" s="617"/>
      <c r="I3" s="617"/>
      <c r="J3" s="47"/>
      <c r="K3" s="283"/>
      <c r="L3" s="283"/>
      <c r="M3" s="283"/>
    </row>
    <row r="4" spans="1:13" ht="15.75">
      <c r="A4" s="546" t="s">
        <v>456</v>
      </c>
      <c r="B4" s="546"/>
      <c r="C4" s="546"/>
      <c r="D4" s="546"/>
      <c r="E4" s="546"/>
      <c r="F4" s="546"/>
      <c r="G4" s="546"/>
      <c r="H4" s="546"/>
      <c r="I4" s="546"/>
      <c r="J4" s="546"/>
      <c r="K4" s="283"/>
      <c r="L4" s="283"/>
      <c r="M4" s="283"/>
    </row>
    <row r="5" spans="1:13" ht="15.75">
      <c r="A5" s="43" t="s">
        <v>484</v>
      </c>
      <c r="B5" s="43"/>
      <c r="C5" s="37"/>
      <c r="D5" s="37"/>
      <c r="E5" s="37"/>
      <c r="F5" s="37"/>
      <c r="G5" s="37"/>
      <c r="H5" s="37"/>
      <c r="I5" s="37"/>
      <c r="J5" s="37"/>
      <c r="K5" s="283"/>
      <c r="L5" s="283"/>
      <c r="M5" s="283"/>
    </row>
    <row r="6" spans="1:13" ht="1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</row>
    <row r="7" spans="1:13" ht="15.75">
      <c r="A7" s="38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</row>
    <row r="8" spans="1:13" ht="21.75" customHeight="1">
      <c r="A8" s="709" t="s">
        <v>2</v>
      </c>
      <c r="B8" s="709" t="s">
        <v>3</v>
      </c>
      <c r="C8" s="702" t="s">
        <v>129</v>
      </c>
      <c r="D8" s="703"/>
      <c r="E8" s="703"/>
      <c r="F8" s="703"/>
      <c r="G8" s="703"/>
      <c r="H8" s="703"/>
      <c r="I8" s="703"/>
      <c r="J8" s="711"/>
      <c r="K8" s="283"/>
      <c r="L8" s="283"/>
      <c r="M8" s="283"/>
    </row>
    <row r="9" spans="1:13" ht="50.25" customHeight="1">
      <c r="A9" s="710"/>
      <c r="B9" s="710"/>
      <c r="C9" s="286" t="s">
        <v>186</v>
      </c>
      <c r="D9" s="286" t="s">
        <v>112</v>
      </c>
      <c r="E9" s="286" t="s">
        <v>389</v>
      </c>
      <c r="F9" s="297" t="s">
        <v>155</v>
      </c>
      <c r="G9" s="297" t="s">
        <v>113</v>
      </c>
      <c r="H9" s="298" t="s">
        <v>185</v>
      </c>
      <c r="I9" s="298" t="s">
        <v>205</v>
      </c>
      <c r="J9" s="299" t="s">
        <v>15</v>
      </c>
      <c r="K9" s="38"/>
      <c r="L9" s="38"/>
      <c r="M9" s="38"/>
    </row>
    <row r="10" spans="1:13" s="10" customFormat="1" ht="15.75">
      <c r="A10" s="286">
        <v>1</v>
      </c>
      <c r="B10" s="286">
        <v>2</v>
      </c>
      <c r="C10" s="286">
        <v>3</v>
      </c>
      <c r="D10" s="286">
        <v>4</v>
      </c>
      <c r="E10" s="286">
        <v>5</v>
      </c>
      <c r="F10" s="286">
        <v>6</v>
      </c>
      <c r="G10" s="286">
        <v>7</v>
      </c>
      <c r="H10" s="300">
        <v>8</v>
      </c>
      <c r="I10" s="300">
        <v>9</v>
      </c>
      <c r="J10" s="299">
        <v>10</v>
      </c>
      <c r="K10" s="38"/>
      <c r="L10" s="38"/>
      <c r="M10" s="38"/>
    </row>
    <row r="11" spans="1:13" ht="50.25" customHeight="1">
      <c r="A11" s="289">
        <v>1</v>
      </c>
      <c r="B11" s="290" t="s">
        <v>488</v>
      </c>
      <c r="C11" s="699" t="s">
        <v>931</v>
      </c>
      <c r="D11" s="704"/>
      <c r="E11" s="704"/>
      <c r="F11" s="704"/>
      <c r="G11" s="704"/>
      <c r="H11" s="704"/>
      <c r="I11" s="704"/>
      <c r="J11" s="705"/>
      <c r="K11" s="283"/>
      <c r="L11" s="283"/>
      <c r="M11" s="283"/>
    </row>
    <row r="12" spans="1:13" ht="15">
      <c r="A12" s="294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</row>
    <row r="13" spans="1:13" ht="15">
      <c r="A13" s="399" t="s">
        <v>673</v>
      </c>
      <c r="B13" s="399"/>
      <c r="C13" s="399"/>
      <c r="D13" s="399"/>
      <c r="E13" s="283"/>
      <c r="F13" s="283"/>
      <c r="G13" s="283"/>
      <c r="H13" s="283"/>
      <c r="I13" s="283"/>
      <c r="J13" s="283"/>
      <c r="K13" s="283"/>
      <c r="L13" s="283"/>
      <c r="M13" s="283"/>
    </row>
    <row r="14" spans="1:13" ht="15">
      <c r="A14" s="399" t="s">
        <v>674</v>
      </c>
      <c r="B14" s="399"/>
      <c r="C14" s="399"/>
      <c r="D14" s="399"/>
      <c r="E14" s="283"/>
      <c r="F14" s="283"/>
      <c r="G14" s="283"/>
      <c r="H14" s="283"/>
      <c r="I14" s="283"/>
      <c r="J14" s="283"/>
      <c r="K14" s="283"/>
      <c r="L14" s="283"/>
      <c r="M14" s="283"/>
    </row>
    <row r="15" spans="1:13" ht="15">
      <c r="A15" s="399" t="s">
        <v>675</v>
      </c>
      <c r="B15" s="399"/>
      <c r="C15" s="399"/>
      <c r="D15" s="399"/>
      <c r="E15" s="283"/>
      <c r="F15" s="283"/>
      <c r="G15" s="283"/>
      <c r="H15" s="283"/>
      <c r="I15" s="283"/>
      <c r="J15" s="283"/>
      <c r="K15" s="283"/>
      <c r="L15" s="283"/>
      <c r="M15" s="283"/>
    </row>
    <row r="16" spans="1:4" ht="15">
      <c r="A16" s="31" t="s">
        <v>676</v>
      </c>
      <c r="B16" s="31"/>
      <c r="C16" s="31"/>
      <c r="D16" s="31"/>
    </row>
    <row r="17" spans="1:13" ht="15">
      <c r="A17" s="706" t="s">
        <v>677</v>
      </c>
      <c r="B17" s="706"/>
      <c r="C17" s="706"/>
      <c r="D17" s="706"/>
      <c r="E17" s="707"/>
      <c r="F17" s="707"/>
      <c r="G17" s="707"/>
      <c r="H17" s="707"/>
      <c r="I17" s="707"/>
      <c r="J17" s="707"/>
      <c r="K17" s="707"/>
      <c r="L17" s="707"/>
      <c r="M17" s="707"/>
    </row>
    <row r="18" spans="1:13" ht="15">
      <c r="A18" s="708" t="s">
        <v>678</v>
      </c>
      <c r="B18" s="708"/>
      <c r="C18" s="708"/>
      <c r="D18" s="708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5">
      <c r="A19" s="301"/>
      <c r="B19" s="301"/>
      <c r="C19" s="301"/>
      <c r="D19" s="301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13" ht="15">
      <c r="A20" s="301"/>
      <c r="B20" s="301"/>
      <c r="C20" s="301"/>
      <c r="D20" s="301"/>
      <c r="E20" s="283"/>
      <c r="F20" s="283"/>
      <c r="G20" s="283"/>
      <c r="H20" s="283"/>
      <c r="I20" s="283"/>
      <c r="J20" s="283"/>
      <c r="K20" s="283"/>
      <c r="L20" s="283"/>
      <c r="M20" s="283"/>
    </row>
    <row r="21" spans="1:13" ht="15.75">
      <c r="A21" s="301"/>
      <c r="B21" s="301"/>
      <c r="C21" s="301"/>
      <c r="D21" s="301"/>
      <c r="E21" s="283"/>
      <c r="F21" s="283"/>
      <c r="G21" s="283"/>
      <c r="H21" s="10" t="s">
        <v>611</v>
      </c>
      <c r="I21" s="283"/>
      <c r="J21" s="283"/>
      <c r="K21" s="283"/>
      <c r="L21" s="283"/>
      <c r="M21" s="283"/>
    </row>
    <row r="22" spans="1:13" ht="15.75">
      <c r="A22" s="302"/>
      <c r="B22" s="302"/>
      <c r="C22" s="302"/>
      <c r="D22" s="302"/>
      <c r="E22" s="302"/>
      <c r="F22" s="302"/>
      <c r="G22" s="302"/>
      <c r="H22" s="10" t="s">
        <v>486</v>
      </c>
      <c r="I22" s="302"/>
      <c r="J22" s="302"/>
      <c r="K22" s="283"/>
      <c r="L22" s="283"/>
      <c r="M22" s="283"/>
    </row>
  </sheetData>
  <sheetProtection/>
  <mergeCells count="13">
    <mergeCell ref="K17:M17"/>
    <mergeCell ref="A8:A9"/>
    <mergeCell ref="B8:B9"/>
    <mergeCell ref="C8:J8"/>
    <mergeCell ref="C3:I3"/>
    <mergeCell ref="C11:J11"/>
    <mergeCell ref="A17:D17"/>
    <mergeCell ref="E17:J17"/>
    <mergeCell ref="A18:D18"/>
    <mergeCell ref="D1:E1"/>
    <mergeCell ref="G1:J1"/>
    <mergeCell ref="A2:J2"/>
    <mergeCell ref="A4:J4"/>
  </mergeCells>
  <printOptions horizontalCentered="1"/>
  <pageMargins left="0.52" right="0.48" top="0.79" bottom="0" header="0.31496062992125984" footer="0.31496062992125984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Normal="85" zoomScaleSheetLayoutView="100" zoomScalePageLayoutView="0" workbookViewId="0" topLeftCell="A1">
      <selection activeCell="C12" sqref="C12:M12"/>
    </sheetView>
  </sheetViews>
  <sheetFormatPr defaultColWidth="9.140625" defaultRowHeight="12.75"/>
  <cols>
    <col min="1" max="1" width="5.8515625" style="0" bestFit="1" customWidth="1"/>
    <col min="2" max="2" width="16.00390625" style="0" bestFit="1" customWidth="1"/>
    <col min="3" max="3" width="10.8515625" style="0" bestFit="1" customWidth="1"/>
    <col min="4" max="4" width="16.421875" style="0" bestFit="1" customWidth="1"/>
    <col min="5" max="5" width="14.57421875" style="0" bestFit="1" customWidth="1"/>
    <col min="6" max="6" width="13.421875" style="0" bestFit="1" customWidth="1"/>
    <col min="7" max="7" width="15.140625" style="0" bestFit="1" customWidth="1"/>
    <col min="8" max="8" width="16.421875" style="0" bestFit="1" customWidth="1"/>
    <col min="9" max="9" width="14.57421875" style="0" bestFit="1" customWidth="1"/>
    <col min="10" max="10" width="14.421875" style="0" bestFit="1" customWidth="1"/>
    <col min="11" max="11" width="16.140625" style="0" customWidth="1"/>
    <col min="12" max="12" width="10.57421875" style="0" bestFit="1" customWidth="1"/>
    <col min="13" max="13" width="11.421875" style="0" customWidth="1"/>
  </cols>
  <sheetData>
    <row r="1" spans="1:16" ht="15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575" t="s">
        <v>704</v>
      </c>
      <c r="M1" s="575"/>
      <c r="N1" s="39"/>
      <c r="O1" s="407"/>
      <c r="P1" s="407"/>
    </row>
    <row r="2" spans="1:16" ht="15.75">
      <c r="A2" s="543" t="s">
        <v>0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407"/>
      <c r="O2" s="407"/>
      <c r="P2" s="407"/>
    </row>
    <row r="3" spans="1:16" ht="20.25">
      <c r="A3" s="717" t="s">
        <v>753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407"/>
      <c r="O3" s="407"/>
      <c r="P3" s="407"/>
    </row>
    <row r="4" spans="1:16" ht="12.7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16" ht="15.75">
      <c r="A5" s="546" t="s">
        <v>705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407"/>
      <c r="O5" s="407"/>
      <c r="P5" s="407"/>
    </row>
    <row r="6" spans="1:16" ht="12.75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1:16" ht="15">
      <c r="A7" s="372" t="s">
        <v>484</v>
      </c>
      <c r="B7" s="372"/>
      <c r="C7" s="372"/>
      <c r="D7" s="22"/>
      <c r="E7" s="22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8">
      <c r="A8" s="408"/>
      <c r="B8" s="408"/>
      <c r="C8" s="408"/>
      <c r="D8" s="408"/>
      <c r="E8" s="408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</row>
    <row r="9" spans="1:26" ht="19.5" customHeight="1">
      <c r="A9" s="712" t="s">
        <v>2</v>
      </c>
      <c r="B9" s="712" t="s">
        <v>3</v>
      </c>
      <c r="C9" s="719" t="s">
        <v>112</v>
      </c>
      <c r="D9" s="719"/>
      <c r="E9" s="720"/>
      <c r="F9" s="718" t="s">
        <v>113</v>
      </c>
      <c r="G9" s="719"/>
      <c r="H9" s="719"/>
      <c r="I9" s="720"/>
      <c r="J9" s="718" t="s">
        <v>185</v>
      </c>
      <c r="K9" s="719"/>
      <c r="L9" s="719"/>
      <c r="M9" s="720"/>
      <c r="Y9" s="6"/>
      <c r="Z9" s="9"/>
    </row>
    <row r="10" spans="1:13" ht="38.25">
      <c r="A10" s="712"/>
      <c r="B10" s="712"/>
      <c r="C10" s="409" t="s">
        <v>391</v>
      </c>
      <c r="D10" s="396" t="s">
        <v>388</v>
      </c>
      <c r="E10" s="409" t="s">
        <v>187</v>
      </c>
      <c r="F10" s="396" t="s">
        <v>703</v>
      </c>
      <c r="G10" s="409" t="s">
        <v>387</v>
      </c>
      <c r="H10" s="396" t="s">
        <v>388</v>
      </c>
      <c r="I10" s="409" t="s">
        <v>187</v>
      </c>
      <c r="J10" s="396" t="s">
        <v>390</v>
      </c>
      <c r="K10" s="409" t="s">
        <v>387</v>
      </c>
      <c r="L10" s="396" t="s">
        <v>388</v>
      </c>
      <c r="M10" s="3" t="s">
        <v>187</v>
      </c>
    </row>
    <row r="11" spans="1:13" s="416" customFormat="1" ht="21" customHeight="1">
      <c r="A11" s="413">
        <v>1</v>
      </c>
      <c r="B11" s="413">
        <v>2</v>
      </c>
      <c r="C11" s="413">
        <v>3</v>
      </c>
      <c r="D11" s="413">
        <v>4</v>
      </c>
      <c r="E11" s="413">
        <v>5</v>
      </c>
      <c r="F11" s="413">
        <v>6</v>
      </c>
      <c r="G11" s="413">
        <v>7</v>
      </c>
      <c r="H11" s="413">
        <v>8</v>
      </c>
      <c r="I11" s="413">
        <v>9</v>
      </c>
      <c r="J11" s="413">
        <v>10</v>
      </c>
      <c r="K11" s="413">
        <v>11</v>
      </c>
      <c r="L11" s="413">
        <v>12</v>
      </c>
      <c r="M11" s="413">
        <v>13</v>
      </c>
    </row>
    <row r="12" spans="1:13" s="241" customFormat="1" ht="21" customHeight="1">
      <c r="A12" s="414">
        <v>1</v>
      </c>
      <c r="B12" s="414" t="s">
        <v>488</v>
      </c>
      <c r="C12" s="714" t="s">
        <v>493</v>
      </c>
      <c r="D12" s="715"/>
      <c r="E12" s="715"/>
      <c r="F12" s="715"/>
      <c r="G12" s="715"/>
      <c r="H12" s="715"/>
      <c r="I12" s="715"/>
      <c r="J12" s="715"/>
      <c r="K12" s="715"/>
      <c r="L12" s="715"/>
      <c r="M12" s="716"/>
    </row>
    <row r="13" spans="1:13" s="416" customFormat="1" ht="21" customHeight="1">
      <c r="A13" s="415" t="s">
        <v>15</v>
      </c>
      <c r="B13" s="415"/>
      <c r="C13" s="415">
        <v>0</v>
      </c>
      <c r="D13" s="415">
        <f aca="true" t="shared" si="0" ref="D13:M13">D12</f>
        <v>0</v>
      </c>
      <c r="E13" s="415">
        <f t="shared" si="0"/>
        <v>0</v>
      </c>
      <c r="F13" s="415">
        <f t="shared" si="0"/>
        <v>0</v>
      </c>
      <c r="G13" s="415">
        <f t="shared" si="0"/>
        <v>0</v>
      </c>
      <c r="H13" s="415">
        <f t="shared" si="0"/>
        <v>0</v>
      </c>
      <c r="I13" s="415">
        <f t="shared" si="0"/>
        <v>0</v>
      </c>
      <c r="J13" s="415">
        <f t="shared" si="0"/>
        <v>0</v>
      </c>
      <c r="K13" s="415">
        <f t="shared" si="0"/>
        <v>0</v>
      </c>
      <c r="L13" s="415">
        <f t="shared" si="0"/>
        <v>0</v>
      </c>
      <c r="M13" s="415">
        <f t="shared" si="0"/>
        <v>0</v>
      </c>
    </row>
    <row r="14" spans="1:16" ht="12.75">
      <c r="A14" s="410"/>
      <c r="B14" s="410"/>
      <c r="C14" s="410"/>
      <c r="D14" s="410"/>
      <c r="E14" s="410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</row>
    <row r="15" spans="1:16" ht="12.75">
      <c r="A15" s="407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</row>
    <row r="16" spans="1:16" ht="12.75">
      <c r="A16" s="407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</row>
    <row r="17" spans="1:16" ht="12.75">
      <c r="A17" s="407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</row>
    <row r="18" spans="1:16" ht="12.75">
      <c r="A18" s="407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</row>
    <row r="19" spans="1:16" ht="12.75">
      <c r="A19" s="407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</row>
    <row r="21" spans="1:16" ht="12.75">
      <c r="A21" s="412"/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1"/>
      <c r="N21" s="713"/>
      <c r="O21" s="713"/>
      <c r="P21" s="713"/>
    </row>
    <row r="22" spans="1:16" ht="15.75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10" t="s">
        <v>611</v>
      </c>
      <c r="L22" s="407"/>
      <c r="M22" s="407"/>
      <c r="N22" s="407"/>
      <c r="O22" s="407"/>
      <c r="P22" s="407"/>
    </row>
    <row r="23" ht="15.75">
      <c r="K23" s="10" t="s">
        <v>486</v>
      </c>
    </row>
  </sheetData>
  <sheetProtection/>
  <mergeCells count="11">
    <mergeCell ref="C9:E9"/>
    <mergeCell ref="A9:A10"/>
    <mergeCell ref="B9:B10"/>
    <mergeCell ref="N21:P21"/>
    <mergeCell ref="C12:M12"/>
    <mergeCell ref="L1:M1"/>
    <mergeCell ref="A2:M2"/>
    <mergeCell ref="A3:M3"/>
    <mergeCell ref="A5:M5"/>
    <mergeCell ref="F9:I9"/>
    <mergeCell ref="J9:M9"/>
  </mergeCells>
  <printOptions horizontalCentered="1"/>
  <pageMargins left="0.55" right="0.54" top="0.75" bottom="0" header="0.31496062992125984" footer="0.31496062992125984"/>
  <pageSetup fitToHeight="1" fitToWidth="1" horizontalDpi="600" verticalDpi="600" orientation="landscape" paperSize="9" scale="7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140625" defaultRowHeight="12.75"/>
  <cols>
    <col min="1" max="1" width="5.8515625" style="108" customWidth="1"/>
    <col min="2" max="2" width="19.28125" style="108" bestFit="1" customWidth="1"/>
    <col min="3" max="3" width="13.140625" style="108" customWidth="1"/>
    <col min="4" max="4" width="13.7109375" style="108" customWidth="1"/>
    <col min="5" max="5" width="11.421875" style="108" customWidth="1"/>
    <col min="6" max="6" width="13.421875" style="108" customWidth="1"/>
    <col min="7" max="7" width="20.421875" style="108" customWidth="1"/>
    <col min="8" max="8" width="13.421875" style="108" customWidth="1"/>
    <col min="9" max="9" width="17.8515625" style="108" customWidth="1"/>
    <col min="10" max="10" width="20.28125" style="108" customWidth="1"/>
    <col min="11" max="11" width="16.7109375" style="108" customWidth="1"/>
    <col min="12" max="12" width="9.140625" style="108" hidden="1" customWidth="1"/>
    <col min="13" max="16384" width="9.140625" style="108" customWidth="1"/>
  </cols>
  <sheetData>
    <row r="1" spans="1:11" ht="18">
      <c r="A1" s="562" t="s">
        <v>624</v>
      </c>
      <c r="B1" s="562"/>
      <c r="C1" s="562"/>
      <c r="D1" s="562"/>
      <c r="E1" s="562"/>
      <c r="F1" s="562"/>
      <c r="G1" s="562"/>
      <c r="H1" s="562"/>
      <c r="I1" s="562"/>
      <c r="J1" s="646" t="s">
        <v>679</v>
      </c>
      <c r="K1" s="646"/>
    </row>
    <row r="2" spans="1:11" ht="20.25">
      <c r="A2" s="563" t="s">
        <v>753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</row>
    <row r="3" spans="1:11" ht="18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8">
      <c r="A4" s="562" t="s">
        <v>680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2" ht="18">
      <c r="A5" s="150" t="s">
        <v>484</v>
      </c>
      <c r="B5" s="150"/>
      <c r="C5" s="150"/>
      <c r="D5" s="150"/>
      <c r="E5" s="150"/>
      <c r="F5" s="150"/>
      <c r="G5" s="150"/>
      <c r="H5" s="150"/>
      <c r="I5" s="149"/>
      <c r="J5" s="644" t="s">
        <v>778</v>
      </c>
      <c r="K5" s="644"/>
      <c r="L5" s="644"/>
    </row>
    <row r="6" spans="1:11" ht="32.25" customHeight="1">
      <c r="A6" s="684" t="s">
        <v>2</v>
      </c>
      <c r="B6" s="684" t="s">
        <v>3</v>
      </c>
      <c r="C6" s="684" t="s">
        <v>293</v>
      </c>
      <c r="D6" s="684" t="s">
        <v>294</v>
      </c>
      <c r="E6" s="684"/>
      <c r="F6" s="684"/>
      <c r="G6" s="684"/>
      <c r="H6" s="684"/>
      <c r="I6" s="721" t="s">
        <v>295</v>
      </c>
      <c r="J6" s="722"/>
      <c r="K6" s="723"/>
    </row>
    <row r="7" spans="1:11" ht="90" customHeight="1">
      <c r="A7" s="684"/>
      <c r="B7" s="684"/>
      <c r="C7" s="684"/>
      <c r="D7" s="350" t="s">
        <v>296</v>
      </c>
      <c r="E7" s="350" t="s">
        <v>187</v>
      </c>
      <c r="F7" s="350" t="s">
        <v>459</v>
      </c>
      <c r="G7" s="350" t="s">
        <v>297</v>
      </c>
      <c r="H7" s="350" t="s">
        <v>428</v>
      </c>
      <c r="I7" s="350" t="s">
        <v>298</v>
      </c>
      <c r="J7" s="350" t="s">
        <v>299</v>
      </c>
      <c r="K7" s="350" t="s">
        <v>300</v>
      </c>
    </row>
    <row r="8" spans="1:11" ht="18">
      <c r="A8" s="152" t="s">
        <v>255</v>
      </c>
      <c r="B8" s="152" t="s">
        <v>256</v>
      </c>
      <c r="C8" s="152" t="s">
        <v>257</v>
      </c>
      <c r="D8" s="152" t="s">
        <v>258</v>
      </c>
      <c r="E8" s="152" t="s">
        <v>259</v>
      </c>
      <c r="F8" s="152" t="s">
        <v>260</v>
      </c>
      <c r="G8" s="152" t="s">
        <v>261</v>
      </c>
      <c r="H8" s="152" t="s">
        <v>262</v>
      </c>
      <c r="I8" s="152" t="s">
        <v>282</v>
      </c>
      <c r="J8" s="152" t="s">
        <v>283</v>
      </c>
      <c r="K8" s="152" t="s">
        <v>284</v>
      </c>
    </row>
    <row r="9" spans="1:11" ht="25.5" customHeight="1">
      <c r="A9" s="163">
        <v>1</v>
      </c>
      <c r="B9" s="163" t="s">
        <v>488</v>
      </c>
      <c r="C9" s="163">
        <v>3</v>
      </c>
      <c r="D9" s="163">
        <v>92</v>
      </c>
      <c r="E9" s="163">
        <v>59040</v>
      </c>
      <c r="F9" s="163">
        <v>0</v>
      </c>
      <c r="G9" s="163">
        <v>539</v>
      </c>
      <c r="H9" s="163">
        <f>F9+G9</f>
        <v>539</v>
      </c>
      <c r="I9" s="163">
        <v>0</v>
      </c>
      <c r="J9" s="163">
        <v>141.33</v>
      </c>
      <c r="K9" s="163">
        <f>I9+J9</f>
        <v>141.33</v>
      </c>
    </row>
    <row r="10" ht="15.75">
      <c r="J10" s="10" t="s">
        <v>868</v>
      </c>
    </row>
    <row r="11" ht="15.75">
      <c r="A11" s="10" t="s">
        <v>460</v>
      </c>
    </row>
    <row r="16" spans="1:11" ht="15.75">
      <c r="A16" s="65"/>
      <c r="B16" s="65"/>
      <c r="C16" s="65"/>
      <c r="D16" s="65"/>
      <c r="I16" s="690"/>
      <c r="J16" s="690"/>
      <c r="K16" s="690"/>
    </row>
    <row r="17" spans="1:12" ht="15" customHeight="1">
      <c r="A17" s="65"/>
      <c r="B17" s="65"/>
      <c r="C17" s="65"/>
      <c r="D17" s="65"/>
      <c r="I17" s="10" t="s">
        <v>611</v>
      </c>
      <c r="J17" s="336"/>
      <c r="K17" s="336"/>
      <c r="L17" s="336"/>
    </row>
    <row r="18" spans="1:12" ht="15" customHeight="1">
      <c r="A18" s="65"/>
      <c r="B18" s="65"/>
      <c r="C18" s="65"/>
      <c r="D18" s="65"/>
      <c r="I18" s="10" t="s">
        <v>486</v>
      </c>
      <c r="J18" s="336"/>
      <c r="K18" s="336"/>
      <c r="L18" s="336"/>
    </row>
  </sheetData>
  <sheetProtection/>
  <mergeCells count="11">
    <mergeCell ref="I16:K16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7.8515625" style="108" customWidth="1"/>
    <col min="2" max="2" width="12.8515625" style="108" bestFit="1" customWidth="1"/>
    <col min="3" max="3" width="12.140625" style="108" customWidth="1"/>
    <col min="4" max="4" width="9.140625" style="108" customWidth="1"/>
    <col min="5" max="5" width="11.00390625" style="108" customWidth="1"/>
    <col min="6" max="6" width="10.7109375" style="108" customWidth="1"/>
    <col min="7" max="7" width="11.8515625" style="108" customWidth="1"/>
    <col min="8" max="8" width="11.57421875" style="108" customWidth="1"/>
    <col min="9" max="12" width="10.421875" style="108" customWidth="1"/>
    <col min="13" max="13" width="11.00390625" style="108" customWidth="1"/>
    <col min="14" max="14" width="10.00390625" style="108" customWidth="1"/>
    <col min="15" max="15" width="11.8515625" style="108" customWidth="1"/>
    <col min="16" max="16384" width="9.140625" style="108" customWidth="1"/>
  </cols>
  <sheetData>
    <row r="1" spans="1:15" ht="18">
      <c r="A1" s="562" t="s">
        <v>625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398" t="s">
        <v>681</v>
      </c>
    </row>
    <row r="2" spans="1:15" ht="18">
      <c r="A2" s="562" t="s">
        <v>753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</row>
    <row r="3" spans="1:11" ht="18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5" ht="18">
      <c r="A4" s="562" t="s">
        <v>682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</row>
    <row r="5" spans="1:15" ht="18">
      <c r="A5" s="150" t="s">
        <v>484</v>
      </c>
      <c r="B5" s="150"/>
      <c r="C5" s="150"/>
      <c r="D5" s="150"/>
      <c r="E5" s="150"/>
      <c r="F5" s="150"/>
      <c r="G5" s="150"/>
      <c r="H5" s="150"/>
      <c r="I5" s="150"/>
      <c r="J5" s="150"/>
      <c r="K5" s="149"/>
      <c r="M5" s="644" t="s">
        <v>778</v>
      </c>
      <c r="N5" s="644"/>
      <c r="O5" s="644"/>
    </row>
    <row r="6" spans="1:15" ht="54.75" customHeight="1">
      <c r="A6" s="684" t="s">
        <v>2</v>
      </c>
      <c r="B6" s="684" t="s">
        <v>3</v>
      </c>
      <c r="C6" s="684" t="s">
        <v>301</v>
      </c>
      <c r="D6" s="691" t="s">
        <v>302</v>
      </c>
      <c r="E6" s="691" t="s">
        <v>303</v>
      </c>
      <c r="F6" s="691" t="s">
        <v>304</v>
      </c>
      <c r="G6" s="691" t="s">
        <v>305</v>
      </c>
      <c r="H6" s="684" t="s">
        <v>306</v>
      </c>
      <c r="I6" s="684"/>
      <c r="J6" s="684" t="s">
        <v>307</v>
      </c>
      <c r="K6" s="684"/>
      <c r="L6" s="684" t="s">
        <v>308</v>
      </c>
      <c r="M6" s="684"/>
      <c r="N6" s="684" t="s">
        <v>309</v>
      </c>
      <c r="O6" s="684"/>
    </row>
    <row r="7" spans="1:15" ht="60.75" customHeight="1">
      <c r="A7" s="684"/>
      <c r="B7" s="684"/>
      <c r="C7" s="684"/>
      <c r="D7" s="692"/>
      <c r="E7" s="692"/>
      <c r="F7" s="692"/>
      <c r="G7" s="692"/>
      <c r="H7" s="350" t="s">
        <v>310</v>
      </c>
      <c r="I7" s="350" t="s">
        <v>311</v>
      </c>
      <c r="J7" s="350" t="s">
        <v>310</v>
      </c>
      <c r="K7" s="350" t="s">
        <v>311</v>
      </c>
      <c r="L7" s="350" t="s">
        <v>310</v>
      </c>
      <c r="M7" s="350" t="s">
        <v>311</v>
      </c>
      <c r="N7" s="350" t="s">
        <v>310</v>
      </c>
      <c r="O7" s="350" t="s">
        <v>311</v>
      </c>
    </row>
    <row r="8" spans="1:15" ht="18">
      <c r="A8" s="152" t="s">
        <v>255</v>
      </c>
      <c r="B8" s="152" t="s">
        <v>256</v>
      </c>
      <c r="C8" s="152" t="s">
        <v>257</v>
      </c>
      <c r="D8" s="152" t="s">
        <v>258</v>
      </c>
      <c r="E8" s="152" t="s">
        <v>259</v>
      </c>
      <c r="F8" s="152" t="s">
        <v>260</v>
      </c>
      <c r="G8" s="152" t="s">
        <v>261</v>
      </c>
      <c r="H8" s="152" t="s">
        <v>262</v>
      </c>
      <c r="I8" s="152" t="s">
        <v>282</v>
      </c>
      <c r="J8" s="152" t="s">
        <v>283</v>
      </c>
      <c r="K8" s="152" t="s">
        <v>284</v>
      </c>
      <c r="L8" s="152" t="s">
        <v>312</v>
      </c>
      <c r="M8" s="152" t="s">
        <v>313</v>
      </c>
      <c r="N8" s="152" t="s">
        <v>314</v>
      </c>
      <c r="O8" s="152" t="s">
        <v>315</v>
      </c>
    </row>
    <row r="9" spans="1:15" s="190" customFormat="1" ht="33.75" customHeight="1">
      <c r="A9" s="163">
        <v>1</v>
      </c>
      <c r="B9" s="163" t="s">
        <v>488</v>
      </c>
      <c r="C9" s="163">
        <v>0</v>
      </c>
      <c r="D9" s="724" t="s">
        <v>683</v>
      </c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</row>
    <row r="11" spans="2:3" ht="15">
      <c r="B11" s="362"/>
      <c r="C11" s="360"/>
    </row>
    <row r="12" spans="2:3" ht="15">
      <c r="B12" s="360"/>
      <c r="C12" s="360"/>
    </row>
    <row r="13" spans="2:3" ht="15">
      <c r="B13" s="360"/>
      <c r="C13" s="360"/>
    </row>
    <row r="14" spans="2:3" ht="15">
      <c r="B14" s="362"/>
      <c r="C14" s="360"/>
    </row>
    <row r="15" spans="2:3" ht="15">
      <c r="B15" s="361"/>
      <c r="C15" s="360"/>
    </row>
    <row r="16" spans="2:3" ht="15">
      <c r="B16" s="360"/>
      <c r="C16" s="360"/>
    </row>
    <row r="17" ht="15.75">
      <c r="M17" s="10" t="s">
        <v>611</v>
      </c>
    </row>
    <row r="18" ht="15.75">
      <c r="M18" s="10" t="s">
        <v>486</v>
      </c>
    </row>
  </sheetData>
  <sheetProtection/>
  <mergeCells count="16">
    <mergeCell ref="D9:O9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  <mergeCell ref="A1:N1"/>
  </mergeCells>
  <printOptions horizontalCentered="1"/>
  <pageMargins left="0.48" right="0.48" top="0.9" bottom="0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4"/>
  <sheetViews>
    <sheetView view="pageBreakPreview" zoomScale="90" zoomScaleSheetLayoutView="90" zoomScalePageLayoutView="0" workbookViewId="0" topLeftCell="A1">
      <selection activeCell="R16" sqref="R16"/>
    </sheetView>
  </sheetViews>
  <sheetFormatPr defaultColWidth="9.140625" defaultRowHeight="12.75"/>
  <cols>
    <col min="1" max="1" width="7.140625" style="108" bestFit="1" customWidth="1"/>
    <col min="2" max="2" width="23.8515625" style="108" bestFit="1" customWidth="1"/>
    <col min="3" max="3" width="9.57421875" style="108" bestFit="1" customWidth="1"/>
    <col min="4" max="4" width="8.28125" style="108" bestFit="1" customWidth="1"/>
    <col min="5" max="5" width="5.7109375" style="108" bestFit="1" customWidth="1"/>
    <col min="6" max="6" width="9.57421875" style="108" bestFit="1" customWidth="1"/>
    <col min="7" max="7" width="8.28125" style="108" bestFit="1" customWidth="1"/>
    <col min="8" max="8" width="7.00390625" style="108" bestFit="1" customWidth="1"/>
    <col min="9" max="9" width="5.7109375" style="108" bestFit="1" customWidth="1"/>
    <col min="10" max="11" width="8.28125" style="108" bestFit="1" customWidth="1"/>
    <col min="12" max="12" width="7.00390625" style="108" bestFit="1" customWidth="1"/>
    <col min="13" max="13" width="5.7109375" style="108" bestFit="1" customWidth="1"/>
    <col min="14" max="14" width="8.28125" style="108" bestFit="1" customWidth="1"/>
    <col min="15" max="15" width="9.57421875" style="108" bestFit="1" customWidth="1"/>
    <col min="16" max="16" width="8.28125" style="108" bestFit="1" customWidth="1"/>
    <col min="17" max="17" width="5.7109375" style="108" bestFit="1" customWidth="1"/>
    <col min="18" max="18" width="9.28125" style="108" customWidth="1"/>
    <col min="19" max="19" width="11.28125" style="108" bestFit="1" customWidth="1"/>
    <col min="20" max="20" width="11.7109375" style="108" customWidth="1"/>
    <col min="21" max="21" width="8.140625" style="108" bestFit="1" customWidth="1"/>
    <col min="22" max="22" width="13.00390625" style="108" bestFit="1" customWidth="1"/>
    <col min="23" max="27" width="9.140625" style="108" customWidth="1"/>
    <col min="28" max="28" width="11.00390625" style="108" customWidth="1"/>
    <col min="29" max="30" width="8.8515625" style="108" hidden="1" customWidth="1"/>
    <col min="31" max="16384" width="9.140625" style="108" customWidth="1"/>
  </cols>
  <sheetData>
    <row r="2" spans="7:20" ht="15.75">
      <c r="G2" s="501"/>
      <c r="H2" s="501"/>
      <c r="I2" s="501"/>
      <c r="J2" s="501"/>
      <c r="K2" s="501"/>
      <c r="L2" s="501"/>
      <c r="M2" s="501"/>
      <c r="N2" s="501"/>
      <c r="O2" s="501"/>
      <c r="P2" s="25"/>
      <c r="Q2" s="25"/>
      <c r="R2" s="25"/>
      <c r="T2" s="26" t="s">
        <v>54</v>
      </c>
    </row>
    <row r="3" spans="1:21" ht="15.75">
      <c r="A3" s="501" t="s">
        <v>52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</row>
    <row r="4" spans="1:256" ht="19.5">
      <c r="A4" s="502" t="s">
        <v>753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6" spans="1:21" ht="15.75">
      <c r="A6" s="503" t="s">
        <v>758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</row>
    <row r="7" spans="1:21" ht="15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5.75">
      <c r="A8" s="504" t="s">
        <v>484</v>
      </c>
      <c r="B8" s="504"/>
      <c r="C8" s="504"/>
      <c r="D8" s="107"/>
      <c r="E8" s="107"/>
      <c r="F8" s="107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10" spans="21:30" ht="15.75">
      <c r="U10" s="523" t="s">
        <v>472</v>
      </c>
      <c r="V10" s="523"/>
      <c r="AB10" s="484"/>
      <c r="AC10" s="484"/>
      <c r="AD10" s="484"/>
    </row>
    <row r="11" spans="1:256" ht="15.75">
      <c r="A11" s="524" t="s">
        <v>2</v>
      </c>
      <c r="B11" s="524" t="s">
        <v>102</v>
      </c>
      <c r="C11" s="487" t="s">
        <v>143</v>
      </c>
      <c r="D11" s="488"/>
      <c r="E11" s="488"/>
      <c r="F11" s="489"/>
      <c r="G11" s="526" t="s">
        <v>759</v>
      </c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8"/>
      <c r="S11" s="529" t="s">
        <v>242</v>
      </c>
      <c r="T11" s="530"/>
      <c r="U11" s="530"/>
      <c r="V11" s="530"/>
      <c r="W11" s="105"/>
      <c r="X11" s="105"/>
      <c r="Y11" s="105"/>
      <c r="Z11" s="105"/>
      <c r="AA11" s="105"/>
      <c r="AB11" s="105"/>
      <c r="AC11" s="105"/>
      <c r="AD11" s="105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.75">
      <c r="A12" s="525"/>
      <c r="B12" s="525"/>
      <c r="C12" s="490"/>
      <c r="D12" s="491"/>
      <c r="E12" s="491"/>
      <c r="F12" s="492"/>
      <c r="G12" s="485" t="s">
        <v>163</v>
      </c>
      <c r="H12" s="516"/>
      <c r="I12" s="516"/>
      <c r="J12" s="486"/>
      <c r="K12" s="485" t="s">
        <v>164</v>
      </c>
      <c r="L12" s="516"/>
      <c r="M12" s="516"/>
      <c r="N12" s="486"/>
      <c r="O12" s="469" t="s">
        <v>15</v>
      </c>
      <c r="P12" s="469"/>
      <c r="Q12" s="469"/>
      <c r="R12" s="469"/>
      <c r="S12" s="531"/>
      <c r="T12" s="532"/>
      <c r="U12" s="532"/>
      <c r="V12" s="532"/>
      <c r="W12" s="105"/>
      <c r="X12" s="105"/>
      <c r="Y12" s="105"/>
      <c r="Z12" s="105"/>
      <c r="AA12" s="105"/>
      <c r="AB12" s="105"/>
      <c r="AC12" s="105"/>
      <c r="AD12" s="105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47.25">
      <c r="A13" s="109"/>
      <c r="B13" s="109"/>
      <c r="C13" s="111" t="s">
        <v>243</v>
      </c>
      <c r="D13" s="111" t="s">
        <v>244</v>
      </c>
      <c r="E13" s="111" t="s">
        <v>245</v>
      </c>
      <c r="F13" s="111" t="s">
        <v>83</v>
      </c>
      <c r="G13" s="111" t="s">
        <v>243</v>
      </c>
      <c r="H13" s="111" t="s">
        <v>244</v>
      </c>
      <c r="I13" s="111" t="s">
        <v>245</v>
      </c>
      <c r="J13" s="111" t="s">
        <v>15</v>
      </c>
      <c r="K13" s="111" t="s">
        <v>243</v>
      </c>
      <c r="L13" s="111" t="s">
        <v>244</v>
      </c>
      <c r="M13" s="111" t="s">
        <v>245</v>
      </c>
      <c r="N13" s="111" t="s">
        <v>83</v>
      </c>
      <c r="O13" s="111" t="s">
        <v>243</v>
      </c>
      <c r="P13" s="111" t="s">
        <v>244</v>
      </c>
      <c r="Q13" s="111" t="s">
        <v>245</v>
      </c>
      <c r="R13" s="111" t="s">
        <v>15</v>
      </c>
      <c r="S13" s="112" t="s">
        <v>469</v>
      </c>
      <c r="T13" s="112" t="s">
        <v>487</v>
      </c>
      <c r="U13" s="112" t="s">
        <v>470</v>
      </c>
      <c r="V13" s="113" t="s">
        <v>471</v>
      </c>
      <c r="W13" s="105"/>
      <c r="X13" s="105"/>
      <c r="Y13" s="105"/>
      <c r="Z13" s="105"/>
      <c r="AA13" s="105"/>
      <c r="AB13" s="105"/>
      <c r="AC13" s="105"/>
      <c r="AD13" s="105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5">
      <c r="A14" s="114">
        <v>1</v>
      </c>
      <c r="B14" s="115">
        <v>2</v>
      </c>
      <c r="C14" s="114">
        <v>3</v>
      </c>
      <c r="D14" s="114">
        <v>4</v>
      </c>
      <c r="E14" s="115">
        <v>5</v>
      </c>
      <c r="F14" s="114">
        <v>6</v>
      </c>
      <c r="G14" s="114">
        <v>7</v>
      </c>
      <c r="H14" s="115">
        <v>8</v>
      </c>
      <c r="I14" s="114">
        <v>9</v>
      </c>
      <c r="J14" s="114">
        <v>10</v>
      </c>
      <c r="K14" s="115">
        <v>11</v>
      </c>
      <c r="L14" s="114">
        <v>12</v>
      </c>
      <c r="M14" s="114">
        <v>13</v>
      </c>
      <c r="N14" s="115">
        <v>14</v>
      </c>
      <c r="O14" s="114">
        <v>15</v>
      </c>
      <c r="P14" s="114">
        <v>16</v>
      </c>
      <c r="Q14" s="115">
        <v>17</v>
      </c>
      <c r="R14" s="114">
        <v>18</v>
      </c>
      <c r="S14" s="114">
        <v>19</v>
      </c>
      <c r="T14" s="115">
        <v>20</v>
      </c>
      <c r="U14" s="114">
        <v>21</v>
      </c>
      <c r="V14" s="114">
        <v>22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32" ht="31.5">
      <c r="A15" s="118"/>
      <c r="B15" s="119" t="s">
        <v>229</v>
      </c>
      <c r="C15" s="118"/>
      <c r="D15" s="118"/>
      <c r="E15" s="118"/>
      <c r="F15" s="120"/>
      <c r="G15" s="118"/>
      <c r="H15" s="118"/>
      <c r="I15" s="118"/>
      <c r="J15" s="120"/>
      <c r="K15" s="118"/>
      <c r="L15" s="118"/>
      <c r="M15" s="118"/>
      <c r="N15" s="118"/>
      <c r="O15" s="118"/>
      <c r="P15" s="118"/>
      <c r="Q15" s="118"/>
      <c r="R15" s="118"/>
      <c r="S15" s="118">
        <f>C15-O15</f>
        <v>0</v>
      </c>
      <c r="T15" s="118">
        <f>D15-P15</f>
        <v>0</v>
      </c>
      <c r="U15" s="118">
        <f>E15-Q15</f>
        <v>0</v>
      </c>
      <c r="V15" s="118">
        <f>S15+T15+U15</f>
        <v>0</v>
      </c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29.25" customHeight="1">
      <c r="A16" s="110">
        <v>1</v>
      </c>
      <c r="B16" s="119" t="s">
        <v>169</v>
      </c>
      <c r="C16" s="142">
        <f>F16*88.75/100</f>
        <v>30.574375000000003</v>
      </c>
      <c r="D16" s="142">
        <f>F16*11.21/100</f>
        <v>3.8618450000000006</v>
      </c>
      <c r="E16" s="142">
        <f>F16*0.04/100</f>
        <v>0.01378</v>
      </c>
      <c r="F16" s="142">
        <v>34.45</v>
      </c>
      <c r="G16" s="142">
        <f>J16*89.72/100</f>
        <v>27.283852000000003</v>
      </c>
      <c r="H16" s="142">
        <f>J16*10.28/100</f>
        <v>3.126148</v>
      </c>
      <c r="I16" s="142">
        <v>0</v>
      </c>
      <c r="J16" s="142">
        <v>30.41</v>
      </c>
      <c r="K16" s="142">
        <f>N16*88.75/100</f>
        <v>0</v>
      </c>
      <c r="L16" s="142">
        <f>N16*11.21/100</f>
        <v>0</v>
      </c>
      <c r="M16" s="142">
        <f>N16*0.04/100</f>
        <v>0</v>
      </c>
      <c r="N16" s="142">
        <v>0</v>
      </c>
      <c r="O16" s="142">
        <f>R16*88.75/100</f>
        <v>26.988874999999997</v>
      </c>
      <c r="P16" s="142">
        <f>R16*11.21/100</f>
        <v>3.4089610000000006</v>
      </c>
      <c r="Q16" s="142">
        <f>R16*0.04/100</f>
        <v>0.012164</v>
      </c>
      <c r="R16" s="142">
        <f>N16+J16</f>
        <v>30.41</v>
      </c>
      <c r="S16" s="142">
        <f aca="true" t="shared" si="0" ref="S16:S21">C16-O16</f>
        <v>3.585500000000007</v>
      </c>
      <c r="T16" s="142">
        <f aca="true" t="shared" si="1" ref="T16:T21">D16-P16</f>
        <v>0.45288400000000006</v>
      </c>
      <c r="U16" s="142">
        <f aca="true" t="shared" si="2" ref="U16:U21">E16-Q16</f>
        <v>0.0016160000000000011</v>
      </c>
      <c r="V16" s="142">
        <f aca="true" t="shared" si="3" ref="V16:V21">S16+T16+U16</f>
        <v>4.040000000000007</v>
      </c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28" ht="29.25" customHeight="1">
      <c r="A17" s="110">
        <v>2</v>
      </c>
      <c r="B17" s="123" t="s">
        <v>115</v>
      </c>
      <c r="C17" s="142">
        <f>F17*88.75/100</f>
        <v>772.46225</v>
      </c>
      <c r="D17" s="142">
        <f>F17*11.21/100</f>
        <v>97.569598</v>
      </c>
      <c r="E17" s="142">
        <f>F17*0.04/100</f>
        <v>0.34815199999999996</v>
      </c>
      <c r="F17" s="142">
        <v>870.38</v>
      </c>
      <c r="G17" s="142">
        <f>J17*89.72/100</f>
        <v>467.0464319999999</v>
      </c>
      <c r="H17" s="142">
        <f>J17*10.18/100</f>
        <v>52.99300799999999</v>
      </c>
      <c r="I17" s="142">
        <f>K17*0.1/100</f>
        <v>0.31046524999999997</v>
      </c>
      <c r="J17" s="142">
        <v>520.56</v>
      </c>
      <c r="K17" s="142">
        <f>N17*88.75/100</f>
        <v>310.46524999999997</v>
      </c>
      <c r="L17" s="142">
        <f>N17*11.21/100</f>
        <v>39.214822000000005</v>
      </c>
      <c r="M17" s="142">
        <f>N17*0.04/100</f>
        <v>0.139928</v>
      </c>
      <c r="N17" s="142">
        <v>349.82</v>
      </c>
      <c r="O17" s="142">
        <f>R17*88.75/100</f>
        <v>772.4622499999999</v>
      </c>
      <c r="P17" s="142">
        <f>R17*11.21/100</f>
        <v>97.56959799999998</v>
      </c>
      <c r="Q17" s="142">
        <f>R17*0.04/100</f>
        <v>0.34815199999999996</v>
      </c>
      <c r="R17" s="142">
        <f>N17+J17</f>
        <v>870.3799999999999</v>
      </c>
      <c r="S17" s="142">
        <f t="shared" si="0"/>
        <v>0</v>
      </c>
      <c r="T17" s="142">
        <f t="shared" si="1"/>
        <v>0</v>
      </c>
      <c r="U17" s="142">
        <f t="shared" si="2"/>
        <v>0</v>
      </c>
      <c r="V17" s="142">
        <f t="shared" si="3"/>
        <v>0</v>
      </c>
      <c r="Y17" s="504"/>
      <c r="Z17" s="504"/>
      <c r="AA17" s="504"/>
      <c r="AB17" s="504"/>
    </row>
    <row r="18" spans="1:22" ht="31.5">
      <c r="A18" s="110">
        <v>3</v>
      </c>
      <c r="B18" s="119" t="s">
        <v>116</v>
      </c>
      <c r="C18" s="142">
        <f>F18*88.75/100</f>
        <v>55.68175</v>
      </c>
      <c r="D18" s="142">
        <f>F18*11.21/100</f>
        <v>7.033154000000001</v>
      </c>
      <c r="E18" s="142">
        <f>F18*0.04/100</f>
        <v>0.025096000000000004</v>
      </c>
      <c r="F18" s="142">
        <v>62.74</v>
      </c>
      <c r="G18" s="142">
        <f>J18*89.72/100</f>
        <v>7.518536</v>
      </c>
      <c r="H18" s="142">
        <f>J18*10.28/100</f>
        <v>0.861464</v>
      </c>
      <c r="I18" s="142">
        <v>0</v>
      </c>
      <c r="J18" s="142">
        <v>8.38</v>
      </c>
      <c r="K18" s="142">
        <f>N18*88.75/100</f>
        <v>47.286</v>
      </c>
      <c r="L18" s="142">
        <f>N18*11.21/100</f>
        <v>5.972688000000001</v>
      </c>
      <c r="M18" s="142">
        <f>N18*0.04/100</f>
        <v>0.021312</v>
      </c>
      <c r="N18" s="142">
        <v>53.28</v>
      </c>
      <c r="O18" s="142">
        <f>R18*88.75/100</f>
        <v>54.72325000000001</v>
      </c>
      <c r="P18" s="142">
        <f>R18*11.21/100</f>
        <v>6.912086</v>
      </c>
      <c r="Q18" s="142">
        <f>R18*0.04/100</f>
        <v>0.024664000000000002</v>
      </c>
      <c r="R18" s="142">
        <f>N18+J18</f>
        <v>61.660000000000004</v>
      </c>
      <c r="S18" s="142">
        <f t="shared" si="0"/>
        <v>0.9584999999999937</v>
      </c>
      <c r="T18" s="142">
        <f t="shared" si="1"/>
        <v>0.12106800000000018</v>
      </c>
      <c r="U18" s="142">
        <f t="shared" si="2"/>
        <v>0.0004320000000000018</v>
      </c>
      <c r="V18" s="142">
        <f t="shared" si="3"/>
        <v>1.0799999999999939</v>
      </c>
    </row>
    <row r="19" spans="1:22" ht="29.25" customHeight="1">
      <c r="A19" s="110">
        <v>4</v>
      </c>
      <c r="B19" s="123" t="s">
        <v>117</v>
      </c>
      <c r="C19" s="142">
        <f>F19*88.75/100</f>
        <v>66.25187500000001</v>
      </c>
      <c r="D19" s="142">
        <f>F19*11.21/100</f>
        <v>8.368265000000001</v>
      </c>
      <c r="E19" s="142">
        <f>F19*0.04/100</f>
        <v>0.02986</v>
      </c>
      <c r="F19" s="142">
        <v>74.65</v>
      </c>
      <c r="G19" s="142">
        <f>J19*89.72/100</f>
        <v>26.916</v>
      </c>
      <c r="H19" s="142">
        <f>J19*10.18/100</f>
        <v>3.054</v>
      </c>
      <c r="I19" s="142">
        <f>K19*0.1/100</f>
        <v>0.039626875</v>
      </c>
      <c r="J19" s="142">
        <v>30</v>
      </c>
      <c r="K19" s="142">
        <f>N19*88.75/100</f>
        <v>39.626875</v>
      </c>
      <c r="L19" s="142">
        <f>N19*11.21/100</f>
        <v>5.005265</v>
      </c>
      <c r="M19" s="142">
        <f>N19*0.04/100</f>
        <v>0.01786</v>
      </c>
      <c r="N19" s="142">
        <v>44.65</v>
      </c>
      <c r="O19" s="142">
        <f>R19*88.75/100</f>
        <v>66.25187500000001</v>
      </c>
      <c r="P19" s="142">
        <f>R19*11.21/100</f>
        <v>8.368265000000001</v>
      </c>
      <c r="Q19" s="142">
        <f>R19*0.04/100</f>
        <v>0.02986</v>
      </c>
      <c r="R19" s="142">
        <f>N19+J19</f>
        <v>74.65</v>
      </c>
      <c r="S19" s="142">
        <f t="shared" si="0"/>
        <v>0</v>
      </c>
      <c r="T19" s="142">
        <f t="shared" si="1"/>
        <v>0</v>
      </c>
      <c r="U19" s="142">
        <f t="shared" si="2"/>
        <v>0</v>
      </c>
      <c r="V19" s="142">
        <f t="shared" si="3"/>
        <v>0</v>
      </c>
    </row>
    <row r="20" spans="1:22" ht="31.5">
      <c r="A20" s="110">
        <v>5</v>
      </c>
      <c r="B20" s="119" t="s">
        <v>118</v>
      </c>
      <c r="C20" s="142">
        <f>F20*88.75/100</f>
        <v>184.821875</v>
      </c>
      <c r="D20" s="142">
        <f>F20*11.21/100</f>
        <v>23.344825</v>
      </c>
      <c r="E20" s="142">
        <f>F20*0.04/100</f>
        <v>0.0833</v>
      </c>
      <c r="F20" s="142">
        <v>208.25</v>
      </c>
      <c r="G20" s="142">
        <f>J20*89.72/100</f>
        <v>71.77600000000001</v>
      </c>
      <c r="H20" s="142">
        <f>J20*10.18/100</f>
        <v>8.144</v>
      </c>
      <c r="I20" s="142">
        <f>K20*0.1/100</f>
        <v>0.113821875</v>
      </c>
      <c r="J20" s="142">
        <v>80</v>
      </c>
      <c r="K20" s="142">
        <f>N20*88.75/100</f>
        <v>113.821875</v>
      </c>
      <c r="L20" s="142">
        <f>N20*11.21/100</f>
        <v>14.376825000000002</v>
      </c>
      <c r="M20" s="142">
        <f>N20*0.04/100</f>
        <v>0.0513</v>
      </c>
      <c r="N20" s="142">
        <v>128.25</v>
      </c>
      <c r="O20" s="142">
        <f>R20*88.75/100</f>
        <v>184.821875</v>
      </c>
      <c r="P20" s="142">
        <f>R20*11.21/100</f>
        <v>23.344825</v>
      </c>
      <c r="Q20" s="142">
        <f>R20*0.04/100</f>
        <v>0.0833</v>
      </c>
      <c r="R20" s="142">
        <f>N20+J20</f>
        <v>208.25</v>
      </c>
      <c r="S20" s="142">
        <f t="shared" si="0"/>
        <v>0</v>
      </c>
      <c r="T20" s="142">
        <f t="shared" si="1"/>
        <v>0</v>
      </c>
      <c r="U20" s="142">
        <f t="shared" si="2"/>
        <v>0</v>
      </c>
      <c r="V20" s="142">
        <f t="shared" si="3"/>
        <v>0</v>
      </c>
    </row>
    <row r="21" spans="1:22" s="10" customFormat="1" ht="29.25" customHeight="1">
      <c r="A21" s="124"/>
      <c r="B21" s="125" t="s">
        <v>83</v>
      </c>
      <c r="C21" s="147">
        <f>SUM(C16:C20)</f>
        <v>1109.7921250000002</v>
      </c>
      <c r="D21" s="147">
        <f aca="true" t="shared" si="4" ref="D21:R21">SUM(D16:D20)</f>
        <v>140.177687</v>
      </c>
      <c r="E21" s="147">
        <f t="shared" si="4"/>
        <v>0.500188</v>
      </c>
      <c r="F21" s="147">
        <f t="shared" si="4"/>
        <v>1250.47</v>
      </c>
      <c r="G21" s="147">
        <f t="shared" si="4"/>
        <v>600.5408199999999</v>
      </c>
      <c r="H21" s="147">
        <f t="shared" si="4"/>
        <v>68.17862</v>
      </c>
      <c r="I21" s="147">
        <f t="shared" si="4"/>
        <v>0.463914</v>
      </c>
      <c r="J21" s="147">
        <f t="shared" si="4"/>
        <v>669.3499999999999</v>
      </c>
      <c r="K21" s="147">
        <f t="shared" si="4"/>
        <v>511.19999999999993</v>
      </c>
      <c r="L21" s="147">
        <f t="shared" si="4"/>
        <v>64.56960000000001</v>
      </c>
      <c r="M21" s="147">
        <f t="shared" si="4"/>
        <v>0.2304</v>
      </c>
      <c r="N21" s="147">
        <f t="shared" si="4"/>
        <v>576</v>
      </c>
      <c r="O21" s="147">
        <f t="shared" si="4"/>
        <v>1105.248125</v>
      </c>
      <c r="P21" s="147">
        <f t="shared" si="4"/>
        <v>139.60373499999997</v>
      </c>
      <c r="Q21" s="147">
        <f t="shared" si="4"/>
        <v>0.49813999999999997</v>
      </c>
      <c r="R21" s="147">
        <f t="shared" si="4"/>
        <v>1245.35</v>
      </c>
      <c r="S21" s="147">
        <f t="shared" si="0"/>
        <v>4.544000000000096</v>
      </c>
      <c r="T21" s="147">
        <f t="shared" si="1"/>
        <v>0.5739520000000198</v>
      </c>
      <c r="U21" s="147">
        <f t="shared" si="2"/>
        <v>0.0020479999999999943</v>
      </c>
      <c r="V21" s="147">
        <f t="shared" si="3"/>
        <v>5.1200000000001165</v>
      </c>
    </row>
    <row r="22" spans="1:22" ht="31.5">
      <c r="A22" s="110"/>
      <c r="B22" s="126" t="s">
        <v>230</v>
      </c>
      <c r="C22" s="145"/>
      <c r="D22" s="145"/>
      <c r="E22" s="145"/>
      <c r="F22" s="146"/>
      <c r="G22" s="145"/>
      <c r="H22" s="145"/>
      <c r="I22" s="145"/>
      <c r="J22" s="146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29.25" customHeight="1">
      <c r="A23" s="110">
        <v>6</v>
      </c>
      <c r="B23" s="119" t="s">
        <v>171</v>
      </c>
      <c r="C23" s="145"/>
      <c r="D23" s="145"/>
      <c r="E23" s="145"/>
      <c r="F23" s="146"/>
      <c r="G23" s="145"/>
      <c r="H23" s="145"/>
      <c r="I23" s="145"/>
      <c r="J23" s="146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1:22" ht="29.25" customHeight="1">
      <c r="A24" s="110">
        <v>7</v>
      </c>
      <c r="B24" s="123" t="s">
        <v>120</v>
      </c>
      <c r="C24" s="142">
        <f>F24*88.75/100</f>
        <v>0</v>
      </c>
      <c r="D24" s="142">
        <f>F24*11.21/100</f>
        <v>0</v>
      </c>
      <c r="E24" s="142">
        <f>F24*0.04/100</f>
        <v>0</v>
      </c>
      <c r="F24" s="142">
        <v>0</v>
      </c>
      <c r="G24" s="142">
        <f>J24*88.5/100</f>
        <v>0</v>
      </c>
      <c r="H24" s="142">
        <f>J24*11.5/100</f>
        <v>0</v>
      </c>
      <c r="I24" s="142">
        <v>0</v>
      </c>
      <c r="J24" s="142">
        <v>0</v>
      </c>
      <c r="K24" s="142">
        <f>N24*88.5/100</f>
        <v>0</v>
      </c>
      <c r="L24" s="142">
        <f>N24*11.5/100</f>
        <v>0</v>
      </c>
      <c r="M24" s="142">
        <v>0</v>
      </c>
      <c r="N24" s="142">
        <v>0</v>
      </c>
      <c r="O24" s="142">
        <f>R24*88.5/100</f>
        <v>0</v>
      </c>
      <c r="P24" s="142">
        <f>R24*11.5/100</f>
        <v>0</v>
      </c>
      <c r="Q24" s="142">
        <v>0</v>
      </c>
      <c r="R24" s="142">
        <f>N24+J24</f>
        <v>0</v>
      </c>
      <c r="S24" s="142">
        <f>C24-O24</f>
        <v>0</v>
      </c>
      <c r="T24" s="142">
        <f>D24-P24</f>
        <v>0</v>
      </c>
      <c r="U24" s="142">
        <f>E24-Q24</f>
        <v>0</v>
      </c>
      <c r="V24" s="142">
        <f>S24+T24+U24</f>
        <v>0</v>
      </c>
    </row>
    <row r="25" spans="1:22" ht="29.25" customHeight="1">
      <c r="A25" s="121"/>
      <c r="B25" s="123" t="s">
        <v>83</v>
      </c>
      <c r="C25" s="142">
        <f>C24+C23</f>
        <v>0</v>
      </c>
      <c r="D25" s="142">
        <f aca="true" t="shared" si="5" ref="D25:R25">D24+D23</f>
        <v>0</v>
      </c>
      <c r="E25" s="142">
        <f t="shared" si="5"/>
        <v>0</v>
      </c>
      <c r="F25" s="142">
        <f t="shared" si="5"/>
        <v>0</v>
      </c>
      <c r="G25" s="142">
        <f t="shared" si="5"/>
        <v>0</v>
      </c>
      <c r="H25" s="142">
        <f t="shared" si="5"/>
        <v>0</v>
      </c>
      <c r="I25" s="142">
        <f t="shared" si="5"/>
        <v>0</v>
      </c>
      <c r="J25" s="142">
        <f t="shared" si="5"/>
        <v>0</v>
      </c>
      <c r="K25" s="142">
        <f t="shared" si="5"/>
        <v>0</v>
      </c>
      <c r="L25" s="142">
        <f t="shared" si="5"/>
        <v>0</v>
      </c>
      <c r="M25" s="142">
        <f t="shared" si="5"/>
        <v>0</v>
      </c>
      <c r="N25" s="142">
        <f t="shared" si="5"/>
        <v>0</v>
      </c>
      <c r="O25" s="142">
        <f t="shared" si="5"/>
        <v>0</v>
      </c>
      <c r="P25" s="142">
        <f t="shared" si="5"/>
        <v>0</v>
      </c>
      <c r="Q25" s="142">
        <f t="shared" si="5"/>
        <v>0</v>
      </c>
      <c r="R25" s="142">
        <f t="shared" si="5"/>
        <v>0</v>
      </c>
      <c r="S25" s="142">
        <f>S24+S23</f>
        <v>0</v>
      </c>
      <c r="T25" s="142">
        <f>T24+T23</f>
        <v>0</v>
      </c>
      <c r="U25" s="142">
        <f>U24+U23</f>
        <v>0</v>
      </c>
      <c r="V25" s="142">
        <f>V24+V23</f>
        <v>0</v>
      </c>
    </row>
    <row r="26" spans="1:22" s="10" customFormat="1" ht="29.25" customHeight="1">
      <c r="A26" s="46"/>
      <c r="B26" s="123" t="s">
        <v>31</v>
      </c>
      <c r="C26" s="147">
        <f>C21+C25</f>
        <v>1109.7921250000002</v>
      </c>
      <c r="D26" s="147">
        <f aca="true" t="shared" si="6" ref="D26:R26">D21+D25</f>
        <v>140.177687</v>
      </c>
      <c r="E26" s="147">
        <f t="shared" si="6"/>
        <v>0.500188</v>
      </c>
      <c r="F26" s="147">
        <f t="shared" si="6"/>
        <v>1250.47</v>
      </c>
      <c r="G26" s="147">
        <f t="shared" si="6"/>
        <v>600.5408199999999</v>
      </c>
      <c r="H26" s="147">
        <f t="shared" si="6"/>
        <v>68.17862</v>
      </c>
      <c r="I26" s="147">
        <f t="shared" si="6"/>
        <v>0.463914</v>
      </c>
      <c r="J26" s="147">
        <f t="shared" si="6"/>
        <v>669.3499999999999</v>
      </c>
      <c r="K26" s="147">
        <f t="shared" si="6"/>
        <v>511.19999999999993</v>
      </c>
      <c r="L26" s="147">
        <f t="shared" si="6"/>
        <v>64.56960000000001</v>
      </c>
      <c r="M26" s="147">
        <f t="shared" si="6"/>
        <v>0.2304</v>
      </c>
      <c r="N26" s="147">
        <f t="shared" si="6"/>
        <v>576</v>
      </c>
      <c r="O26" s="147">
        <f t="shared" si="6"/>
        <v>1105.248125</v>
      </c>
      <c r="P26" s="147">
        <f t="shared" si="6"/>
        <v>139.60373499999997</v>
      </c>
      <c r="Q26" s="147">
        <f t="shared" si="6"/>
        <v>0.49813999999999997</v>
      </c>
      <c r="R26" s="147">
        <f t="shared" si="6"/>
        <v>1245.35</v>
      </c>
      <c r="S26" s="147">
        <f>C26-O26</f>
        <v>4.544000000000096</v>
      </c>
      <c r="T26" s="147">
        <f>D26-P26</f>
        <v>0.5739520000000198</v>
      </c>
      <c r="U26" s="147">
        <f>E26-Q26</f>
        <v>0.0020479999999999943</v>
      </c>
      <c r="V26" s="147">
        <f>S26+T26+U26</f>
        <v>5.1200000000001165</v>
      </c>
    </row>
    <row r="33" spans="1:22" ht="1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366" t="s">
        <v>611</v>
      </c>
      <c r="S33" s="106"/>
      <c r="T33" s="106"/>
      <c r="U33" s="106"/>
      <c r="V33" s="10"/>
    </row>
    <row r="34" spans="18:20" ht="18">
      <c r="R34" s="366" t="s">
        <v>486</v>
      </c>
      <c r="S34" s="10"/>
      <c r="T34" s="10"/>
    </row>
  </sheetData>
  <sheetProtection/>
  <mergeCells count="16">
    <mergeCell ref="Y17:AB17"/>
    <mergeCell ref="AB10:AD10"/>
    <mergeCell ref="A11:A12"/>
    <mergeCell ref="B11:B12"/>
    <mergeCell ref="C11:F12"/>
    <mergeCell ref="G12:J12"/>
    <mergeCell ref="K12:N12"/>
    <mergeCell ref="O12:R12"/>
    <mergeCell ref="G11:R11"/>
    <mergeCell ref="S11:V12"/>
    <mergeCell ref="G2:O2"/>
    <mergeCell ref="A3:U3"/>
    <mergeCell ref="A4:U4"/>
    <mergeCell ref="A6:U6"/>
    <mergeCell ref="A8:C8"/>
    <mergeCell ref="U10:V10"/>
  </mergeCells>
  <printOptions horizontalCentered="1"/>
  <pageMargins left="0.39" right="0.35" top="0.6" bottom="0" header="0.66" footer="0.31496062992125984"/>
  <pageSetup fitToHeight="1" fitToWidth="1" horizontalDpi="600" verticalDpi="600" orientation="landscape" paperSize="9" scale="71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view="pageBreakPreview" zoomScale="90" zoomScaleSheetLayoutView="90" zoomScalePageLayoutView="0" workbookViewId="0" topLeftCell="A1">
      <selection activeCell="S15" sqref="S15"/>
    </sheetView>
  </sheetViews>
  <sheetFormatPr defaultColWidth="9.140625" defaultRowHeight="12.75"/>
  <cols>
    <col min="1" max="1" width="1.8515625" style="65" bestFit="1" customWidth="1"/>
    <col min="2" max="2" width="9.140625" style="65" customWidth="1"/>
    <col min="3" max="3" width="19.28125" style="65" bestFit="1" customWidth="1"/>
    <col min="4" max="4" width="20.00390625" style="65" bestFit="1" customWidth="1"/>
    <col min="5" max="5" width="29.28125" style="65" customWidth="1"/>
    <col min="6" max="17" width="7.7109375" style="65" customWidth="1"/>
    <col min="18" max="16384" width="9.140625" style="65" customWidth="1"/>
  </cols>
  <sheetData>
    <row r="1" spans="1:15" ht="15.75">
      <c r="A1" s="65" t="s">
        <v>11</v>
      </c>
      <c r="I1" s="600"/>
      <c r="J1" s="600"/>
      <c r="M1" s="328" t="s">
        <v>684</v>
      </c>
      <c r="O1" s="328"/>
    </row>
    <row r="2" spans="1:17" ht="15.75">
      <c r="A2" s="600" t="s">
        <v>0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</row>
    <row r="3" spans="1:17" ht="19.5">
      <c r="A3" s="657" t="s">
        <v>753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5" spans="1:17" ht="15.75">
      <c r="A5" s="658" t="s">
        <v>869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726"/>
      <c r="M5" s="726"/>
      <c r="N5" s="726"/>
      <c r="O5" s="726"/>
      <c r="P5" s="726"/>
      <c r="Q5" s="726"/>
    </row>
    <row r="7" spans="2:11" ht="15.75">
      <c r="B7" s="329" t="s">
        <v>484</v>
      </c>
      <c r="C7" s="330"/>
      <c r="D7" s="330"/>
      <c r="E7" s="330"/>
      <c r="F7" s="330"/>
      <c r="G7" s="330"/>
      <c r="H7" s="330"/>
      <c r="I7" s="330"/>
      <c r="J7" s="330"/>
      <c r="K7" s="330"/>
    </row>
    <row r="9" spans="1:17" s="331" customFormat="1" ht="15.75">
      <c r="A9" s="65"/>
      <c r="B9" s="65"/>
      <c r="C9" s="65"/>
      <c r="D9" s="65"/>
      <c r="E9" s="65"/>
      <c r="F9" s="65"/>
      <c r="G9" s="65"/>
      <c r="H9" s="65"/>
      <c r="I9" s="571" t="s">
        <v>778</v>
      </c>
      <c r="J9" s="571"/>
      <c r="K9" s="571"/>
      <c r="L9" s="571"/>
      <c r="M9" s="571"/>
      <c r="N9" s="571"/>
      <c r="O9" s="571"/>
      <c r="P9" s="571"/>
      <c r="Q9" s="571"/>
    </row>
    <row r="10" spans="1:17" s="331" customFormat="1" ht="15.75">
      <c r="A10" s="332"/>
      <c r="B10" s="691" t="s">
        <v>2</v>
      </c>
      <c r="C10" s="691" t="s">
        <v>3</v>
      </c>
      <c r="D10" s="655" t="s">
        <v>264</v>
      </c>
      <c r="E10" s="655" t="s">
        <v>265</v>
      </c>
      <c r="F10" s="725" t="s">
        <v>266</v>
      </c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</row>
    <row r="11" spans="1:17" s="331" customFormat="1" ht="40.5" customHeight="1">
      <c r="A11" s="333"/>
      <c r="B11" s="727"/>
      <c r="C11" s="727"/>
      <c r="D11" s="656"/>
      <c r="E11" s="656"/>
      <c r="F11" s="437" t="s">
        <v>870</v>
      </c>
      <c r="G11" s="438" t="s">
        <v>267</v>
      </c>
      <c r="H11" s="438" t="s">
        <v>268</v>
      </c>
      <c r="I11" s="438" t="s">
        <v>269</v>
      </c>
      <c r="J11" s="438" t="s">
        <v>270</v>
      </c>
      <c r="K11" s="438" t="s">
        <v>271</v>
      </c>
      <c r="L11" s="438" t="s">
        <v>272</v>
      </c>
      <c r="M11" s="438" t="s">
        <v>273</v>
      </c>
      <c r="N11" s="438" t="s">
        <v>274</v>
      </c>
      <c r="O11" s="437" t="s">
        <v>871</v>
      </c>
      <c r="P11" s="438" t="s">
        <v>872</v>
      </c>
      <c r="Q11" s="438" t="s">
        <v>873</v>
      </c>
    </row>
    <row r="12" spans="2:17" s="331" customFormat="1" ht="18">
      <c r="B12" s="334">
        <v>1</v>
      </c>
      <c r="C12" s="334">
        <v>2</v>
      </c>
      <c r="D12" s="334">
        <v>3</v>
      </c>
      <c r="E12" s="334">
        <v>4</v>
      </c>
      <c r="F12" s="334">
        <v>5</v>
      </c>
      <c r="G12" s="334">
        <v>6</v>
      </c>
      <c r="H12" s="334">
        <v>7</v>
      </c>
      <c r="I12" s="334">
        <v>8</v>
      </c>
      <c r="J12" s="334">
        <v>9</v>
      </c>
      <c r="K12" s="334">
        <v>10</v>
      </c>
      <c r="L12" s="334">
        <v>11</v>
      </c>
      <c r="M12" s="334">
        <v>12</v>
      </c>
      <c r="N12" s="334">
        <v>13</v>
      </c>
      <c r="O12" s="334">
        <v>14</v>
      </c>
      <c r="P12" s="334">
        <v>15</v>
      </c>
      <c r="Q12" s="334">
        <v>16</v>
      </c>
    </row>
    <row r="13" spans="2:17" ht="30.75" customHeight="1">
      <c r="B13" s="202">
        <v>1</v>
      </c>
      <c r="C13" s="202" t="s">
        <v>488</v>
      </c>
      <c r="D13" s="202">
        <v>123</v>
      </c>
      <c r="E13" s="202">
        <v>123</v>
      </c>
      <c r="F13" s="202">
        <v>123</v>
      </c>
      <c r="G13" s="202">
        <v>123</v>
      </c>
      <c r="H13" s="202">
        <v>123</v>
      </c>
      <c r="I13" s="202">
        <v>123</v>
      </c>
      <c r="J13" s="202">
        <v>123</v>
      </c>
      <c r="K13" s="202">
        <v>123</v>
      </c>
      <c r="L13" s="202">
        <v>123</v>
      </c>
      <c r="M13" s="202">
        <v>123</v>
      </c>
      <c r="N13" s="202">
        <v>123</v>
      </c>
      <c r="O13" s="202">
        <v>123</v>
      </c>
      <c r="P13" s="202">
        <v>123</v>
      </c>
      <c r="Q13" s="202">
        <v>123</v>
      </c>
    </row>
    <row r="20" ht="15.75">
      <c r="J20" s="10" t="s">
        <v>611</v>
      </c>
    </row>
    <row r="21" spans="9:17" ht="15.75" customHeight="1">
      <c r="I21" s="336"/>
      <c r="J21" s="10" t="s">
        <v>486</v>
      </c>
      <c r="K21" s="336"/>
      <c r="L21" s="336"/>
      <c r="M21" s="336"/>
      <c r="N21" s="336"/>
      <c r="O21" s="336"/>
      <c r="P21" s="336"/>
      <c r="Q21" s="336"/>
    </row>
  </sheetData>
  <sheetProtection/>
  <mergeCells count="10">
    <mergeCell ref="F10:Q10"/>
    <mergeCell ref="I9:Q9"/>
    <mergeCell ref="I1:J1"/>
    <mergeCell ref="A2:Q2"/>
    <mergeCell ref="A3:Q3"/>
    <mergeCell ref="A5:Q5"/>
    <mergeCell ref="B10:B11"/>
    <mergeCell ref="C10:C11"/>
    <mergeCell ref="D10:D11"/>
    <mergeCell ref="E10:E11"/>
  </mergeCells>
  <printOptions horizontalCentered="1"/>
  <pageMargins left="0.52" right="0.54" top="0.78" bottom="0" header="0.31496062992125984" footer="0.31496062992125984"/>
  <pageSetup fitToHeight="1" fitToWidth="1" horizontalDpi="600" verticalDpi="600" orientation="landscape" paperSize="9" scale="8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85" zoomScaleSheetLayoutView="85" zoomScalePageLayoutView="0" workbookViewId="0" topLeftCell="A1">
      <selection activeCell="N20" sqref="N20:N21"/>
    </sheetView>
  </sheetViews>
  <sheetFormatPr defaultColWidth="9.140625" defaultRowHeight="12.75"/>
  <cols>
    <col min="1" max="1" width="9.140625" style="400" customWidth="1"/>
    <col min="2" max="2" width="17.8515625" style="400" bestFit="1" customWidth="1"/>
    <col min="3" max="3" width="13.421875" style="400" customWidth="1"/>
    <col min="4" max="4" width="23.140625" style="400" customWidth="1"/>
    <col min="5" max="16" width="10.7109375" style="400" customWidth="1"/>
    <col min="17" max="16384" width="9.140625" style="400" customWidth="1"/>
  </cols>
  <sheetData>
    <row r="1" spans="5:16" ht="15">
      <c r="E1" s="728"/>
      <c r="F1" s="728"/>
      <c r="I1" s="729" t="s">
        <v>685</v>
      </c>
      <c r="J1" s="729"/>
      <c r="K1" s="729"/>
      <c r="L1" s="729"/>
      <c r="M1" s="729"/>
      <c r="N1" s="729"/>
      <c r="O1" s="729"/>
      <c r="P1" s="729"/>
    </row>
    <row r="2" spans="1:16" ht="15">
      <c r="A2" s="728" t="s">
        <v>686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</row>
    <row r="3" spans="1:16" ht="15">
      <c r="A3" s="728" t="s">
        <v>874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</row>
    <row r="4" spans="1:16" ht="15">
      <c r="A4" s="728" t="s">
        <v>875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</row>
    <row r="6" spans="1:7" ht="15">
      <c r="A6" s="401" t="s">
        <v>484</v>
      </c>
      <c r="B6" s="401"/>
      <c r="C6" s="401"/>
      <c r="D6" s="401"/>
      <c r="E6" s="401"/>
      <c r="F6" s="401"/>
      <c r="G6" s="401"/>
    </row>
    <row r="7" spans="1:16" s="402" customFormat="1" ht="15">
      <c r="A7" s="400"/>
      <c r="B7" s="400"/>
      <c r="C7" s="400"/>
      <c r="D7" s="400"/>
      <c r="E7" s="400"/>
      <c r="F7" s="400"/>
      <c r="G7" s="400"/>
      <c r="H7" s="730" t="s">
        <v>778</v>
      </c>
      <c r="I7" s="730"/>
      <c r="J7" s="730"/>
      <c r="K7" s="730"/>
      <c r="L7" s="730"/>
      <c r="M7" s="730"/>
      <c r="N7" s="730"/>
      <c r="O7" s="730"/>
      <c r="P7" s="730"/>
    </row>
    <row r="8" spans="1:16" s="402" customFormat="1" ht="29.25" customHeight="1">
      <c r="A8" s="731" t="s">
        <v>2</v>
      </c>
      <c r="B8" s="731" t="s">
        <v>3</v>
      </c>
      <c r="C8" s="733" t="s">
        <v>264</v>
      </c>
      <c r="D8" s="733" t="s">
        <v>687</v>
      </c>
      <c r="E8" s="735" t="s">
        <v>877</v>
      </c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</row>
    <row r="9" spans="1:16" s="402" customFormat="1" ht="29.25" customHeight="1">
      <c r="A9" s="732"/>
      <c r="B9" s="732"/>
      <c r="C9" s="734"/>
      <c r="D9" s="734"/>
      <c r="E9" s="439" t="s">
        <v>870</v>
      </c>
      <c r="F9" s="403" t="s">
        <v>267</v>
      </c>
      <c r="G9" s="403" t="s">
        <v>268</v>
      </c>
      <c r="H9" s="403" t="s">
        <v>269</v>
      </c>
      <c r="I9" s="403" t="s">
        <v>270</v>
      </c>
      <c r="J9" s="403" t="s">
        <v>271</v>
      </c>
      <c r="K9" s="403" t="s">
        <v>272</v>
      </c>
      <c r="L9" s="403" t="s">
        <v>273</v>
      </c>
      <c r="M9" s="439" t="s">
        <v>876</v>
      </c>
      <c r="N9" s="439" t="s">
        <v>871</v>
      </c>
      <c r="O9" s="403" t="s">
        <v>872</v>
      </c>
      <c r="P9" s="403" t="s">
        <v>873</v>
      </c>
    </row>
    <row r="10" spans="1:16" s="402" customFormat="1" ht="27.75" customHeight="1">
      <c r="A10" s="406">
        <v>1</v>
      </c>
      <c r="B10" s="406">
        <v>2</v>
      </c>
      <c r="C10" s="406">
        <v>3</v>
      </c>
      <c r="D10" s="406">
        <v>4</v>
      </c>
      <c r="E10" s="406">
        <v>5</v>
      </c>
      <c r="F10" s="406">
        <v>6</v>
      </c>
      <c r="G10" s="406">
        <v>7</v>
      </c>
      <c r="H10" s="406">
        <v>8</v>
      </c>
      <c r="I10" s="406">
        <v>9</v>
      </c>
      <c r="J10" s="406">
        <v>10</v>
      </c>
      <c r="K10" s="406">
        <v>11</v>
      </c>
      <c r="L10" s="406">
        <v>12</v>
      </c>
      <c r="M10" s="406">
        <v>13</v>
      </c>
      <c r="N10" s="406">
        <v>14</v>
      </c>
      <c r="O10" s="406">
        <v>15</v>
      </c>
      <c r="P10" s="406">
        <v>16</v>
      </c>
    </row>
    <row r="11" spans="1:16" ht="27.75" customHeight="1">
      <c r="A11" s="404">
        <v>1</v>
      </c>
      <c r="B11" s="404" t="s">
        <v>488</v>
      </c>
      <c r="C11" s="404">
        <v>123</v>
      </c>
      <c r="D11" s="404">
        <v>120</v>
      </c>
      <c r="E11" s="404">
        <v>97</v>
      </c>
      <c r="F11" s="404">
        <v>99</v>
      </c>
      <c r="G11" s="404">
        <v>0</v>
      </c>
      <c r="H11" s="404">
        <v>102</v>
      </c>
      <c r="I11" s="404">
        <v>102</v>
      </c>
      <c r="J11" s="404">
        <v>105</v>
      </c>
      <c r="K11" s="404">
        <v>105</v>
      </c>
      <c r="L11" s="404">
        <v>105</v>
      </c>
      <c r="M11" s="404">
        <v>105</v>
      </c>
      <c r="N11" s="404">
        <v>106</v>
      </c>
      <c r="O11" s="404">
        <v>107</v>
      </c>
      <c r="P11" s="404">
        <v>108</v>
      </c>
    </row>
    <row r="12" spans="1:16" ht="27.75" customHeight="1">
      <c r="A12" s="405" t="s">
        <v>15</v>
      </c>
      <c r="B12" s="405"/>
      <c r="C12" s="405">
        <f>C11</f>
        <v>123</v>
      </c>
      <c r="D12" s="405">
        <f aca="true" t="shared" si="0" ref="D12:I12">D11</f>
        <v>120</v>
      </c>
      <c r="E12" s="405">
        <f t="shared" si="0"/>
        <v>97</v>
      </c>
      <c r="F12" s="405">
        <f t="shared" si="0"/>
        <v>99</v>
      </c>
      <c r="G12" s="405">
        <f t="shared" si="0"/>
        <v>0</v>
      </c>
      <c r="H12" s="405">
        <f t="shared" si="0"/>
        <v>102</v>
      </c>
      <c r="I12" s="405">
        <f t="shared" si="0"/>
        <v>102</v>
      </c>
      <c r="J12" s="405">
        <f aca="true" t="shared" si="1" ref="J12:P12">J11</f>
        <v>105</v>
      </c>
      <c r="K12" s="405">
        <f t="shared" si="1"/>
        <v>105</v>
      </c>
      <c r="L12" s="405">
        <f t="shared" si="1"/>
        <v>105</v>
      </c>
      <c r="M12" s="405">
        <f t="shared" si="1"/>
        <v>105</v>
      </c>
      <c r="N12" s="405">
        <f t="shared" si="1"/>
        <v>106</v>
      </c>
      <c r="O12" s="405">
        <f t="shared" si="1"/>
        <v>107</v>
      </c>
      <c r="P12" s="405">
        <f t="shared" si="1"/>
        <v>108</v>
      </c>
    </row>
    <row r="18" spans="5:16" ht="15"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</row>
    <row r="19" spans="5:16" ht="15"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7"/>
      <c r="P19" s="737"/>
    </row>
    <row r="20" spans="6:16" ht="15.75">
      <c r="F20" s="32"/>
      <c r="I20" s="32"/>
      <c r="J20" s="32"/>
      <c r="K20" s="32"/>
      <c r="L20" s="32"/>
      <c r="M20" s="32"/>
      <c r="N20" s="10" t="s">
        <v>611</v>
      </c>
      <c r="O20" s="32"/>
      <c r="P20" s="32"/>
    </row>
    <row r="21" spans="6:16" ht="15.75">
      <c r="F21" s="32"/>
      <c r="I21" s="32"/>
      <c r="J21" s="32"/>
      <c r="K21" s="32"/>
      <c r="L21" s="32"/>
      <c r="M21" s="32"/>
      <c r="N21" s="10" t="s">
        <v>486</v>
      </c>
      <c r="O21" s="32"/>
      <c r="P21" s="32"/>
    </row>
  </sheetData>
  <sheetProtection/>
  <mergeCells count="13">
    <mergeCell ref="E18:P18"/>
    <mergeCell ref="E19:P19"/>
    <mergeCell ref="A2:P2"/>
    <mergeCell ref="E1:F1"/>
    <mergeCell ref="I1:P1"/>
    <mergeCell ref="A3:P3"/>
    <mergeCell ref="A4:P4"/>
    <mergeCell ref="H7:P7"/>
    <mergeCell ref="A8:A9"/>
    <mergeCell ref="B8:B9"/>
    <mergeCell ref="C8:C9"/>
    <mergeCell ref="D8:D9"/>
    <mergeCell ref="E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9.140625" style="108" customWidth="1"/>
    <col min="2" max="2" width="13.00390625" style="108" customWidth="1"/>
    <col min="3" max="3" width="9.140625" style="108" customWidth="1"/>
    <col min="4" max="4" width="8.421875" style="108" customWidth="1"/>
    <col min="5" max="5" width="14.00390625" style="108" customWidth="1"/>
    <col min="6" max="6" width="12.8515625" style="108" customWidth="1"/>
    <col min="7" max="7" width="15.28125" style="108" customWidth="1"/>
    <col min="8" max="8" width="14.7109375" style="108" bestFit="1" customWidth="1"/>
    <col min="9" max="9" width="9.57421875" style="108" customWidth="1"/>
    <col min="10" max="10" width="18.00390625" style="108" customWidth="1"/>
    <col min="11" max="11" width="9.28125" style="108" customWidth="1"/>
    <col min="12" max="12" width="10.8515625" style="108" customWidth="1"/>
    <col min="13" max="13" width="9.140625" style="108" customWidth="1"/>
    <col min="14" max="14" width="12.57421875" style="108" customWidth="1"/>
    <col min="15" max="16384" width="9.140625" style="108" customWidth="1"/>
  </cols>
  <sheetData>
    <row r="1" spans="3:17" ht="18">
      <c r="C1" s="68"/>
      <c r="D1" s="68"/>
      <c r="E1" s="68"/>
      <c r="F1" s="68"/>
      <c r="G1" s="562" t="s">
        <v>0</v>
      </c>
      <c r="H1" s="562"/>
      <c r="I1" s="562"/>
      <c r="J1" s="68"/>
      <c r="K1" s="68"/>
      <c r="L1" s="68"/>
      <c r="M1" s="68" t="s">
        <v>688</v>
      </c>
      <c r="N1" s="68"/>
      <c r="O1" s="68"/>
      <c r="P1" s="68"/>
      <c r="Q1" s="68"/>
    </row>
    <row r="2" spans="2:17" ht="20.25">
      <c r="B2" s="563" t="s">
        <v>753</v>
      </c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68"/>
      <c r="P2" s="68"/>
      <c r="Q2" s="68"/>
    </row>
    <row r="3" spans="3:17" ht="18"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68"/>
      <c r="P3" s="68"/>
      <c r="Q3" s="68"/>
    </row>
    <row r="4" spans="1:14" ht="20.25" customHeight="1">
      <c r="A4" s="739" t="s">
        <v>689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</row>
    <row r="5" spans="1:15" ht="20.25" customHeight="1">
      <c r="A5" s="740" t="s">
        <v>503</v>
      </c>
      <c r="B5" s="740"/>
      <c r="C5" s="740"/>
      <c r="D5" s="740"/>
      <c r="E5" s="740"/>
      <c r="F5" s="740"/>
      <c r="G5" s="740"/>
      <c r="H5" s="565" t="s">
        <v>778</v>
      </c>
      <c r="I5" s="565"/>
      <c r="J5" s="565"/>
      <c r="K5" s="565"/>
      <c r="L5" s="565"/>
      <c r="M5" s="565"/>
      <c r="N5" s="565"/>
      <c r="O5" s="159"/>
    </row>
    <row r="6" spans="1:14" ht="15" customHeight="1">
      <c r="A6" s="640" t="s">
        <v>68</v>
      </c>
      <c r="B6" s="640" t="s">
        <v>286</v>
      </c>
      <c r="C6" s="741" t="s">
        <v>426</v>
      </c>
      <c r="D6" s="742"/>
      <c r="E6" s="742"/>
      <c r="F6" s="742"/>
      <c r="G6" s="743"/>
      <c r="H6" s="639" t="s">
        <v>422</v>
      </c>
      <c r="I6" s="639"/>
      <c r="J6" s="639"/>
      <c r="K6" s="639"/>
      <c r="L6" s="639"/>
      <c r="M6" s="639"/>
      <c r="N6" s="640" t="s">
        <v>287</v>
      </c>
    </row>
    <row r="7" spans="1:14" ht="12.75" customHeight="1">
      <c r="A7" s="641"/>
      <c r="B7" s="641"/>
      <c r="C7" s="744"/>
      <c r="D7" s="745"/>
      <c r="E7" s="745"/>
      <c r="F7" s="745"/>
      <c r="G7" s="746"/>
      <c r="H7" s="639"/>
      <c r="I7" s="639"/>
      <c r="J7" s="639"/>
      <c r="K7" s="639"/>
      <c r="L7" s="639"/>
      <c r="M7" s="639"/>
      <c r="N7" s="641"/>
    </row>
    <row r="8" spans="1:14" ht="5.25" customHeight="1">
      <c r="A8" s="641"/>
      <c r="B8" s="641"/>
      <c r="C8" s="744"/>
      <c r="D8" s="745"/>
      <c r="E8" s="745"/>
      <c r="F8" s="745"/>
      <c r="G8" s="746"/>
      <c r="H8" s="639"/>
      <c r="I8" s="639"/>
      <c r="J8" s="639"/>
      <c r="K8" s="639"/>
      <c r="L8" s="639"/>
      <c r="M8" s="639"/>
      <c r="N8" s="641"/>
    </row>
    <row r="9" spans="1:14" ht="68.25" customHeight="1">
      <c r="A9" s="642"/>
      <c r="B9" s="642"/>
      <c r="C9" s="356" t="s">
        <v>288</v>
      </c>
      <c r="D9" s="356" t="s">
        <v>289</v>
      </c>
      <c r="E9" s="356" t="s">
        <v>290</v>
      </c>
      <c r="F9" s="356" t="s">
        <v>291</v>
      </c>
      <c r="G9" s="357" t="s">
        <v>292</v>
      </c>
      <c r="H9" s="358" t="s">
        <v>421</v>
      </c>
      <c r="I9" s="358" t="s">
        <v>423</v>
      </c>
      <c r="J9" s="358" t="s">
        <v>427</v>
      </c>
      <c r="K9" s="358" t="s">
        <v>424</v>
      </c>
      <c r="L9" s="358" t="s">
        <v>425</v>
      </c>
      <c r="M9" s="358" t="s">
        <v>42</v>
      </c>
      <c r="N9" s="642"/>
    </row>
    <row r="10" spans="1:14" ht="15.75">
      <c r="A10" s="353">
        <v>1</v>
      </c>
      <c r="B10" s="353">
        <v>2</v>
      </c>
      <c r="C10" s="353">
        <v>3</v>
      </c>
      <c r="D10" s="353">
        <v>4</v>
      </c>
      <c r="E10" s="353">
        <v>5</v>
      </c>
      <c r="F10" s="353">
        <v>6</v>
      </c>
      <c r="G10" s="353">
        <v>7</v>
      </c>
      <c r="H10" s="353">
        <v>8</v>
      </c>
      <c r="I10" s="353">
        <v>9</v>
      </c>
      <c r="J10" s="353">
        <v>10</v>
      </c>
      <c r="K10" s="353">
        <v>11</v>
      </c>
      <c r="L10" s="353">
        <v>12</v>
      </c>
      <c r="M10" s="353">
        <v>13</v>
      </c>
      <c r="N10" s="353">
        <v>14</v>
      </c>
    </row>
    <row r="11" spans="1:14" ht="24.75" customHeight="1">
      <c r="A11" s="163">
        <v>1</v>
      </c>
      <c r="B11" s="163" t="s">
        <v>488</v>
      </c>
      <c r="C11" s="355" t="s">
        <v>494</v>
      </c>
      <c r="D11" s="355" t="s">
        <v>494</v>
      </c>
      <c r="E11" s="355" t="s">
        <v>494</v>
      </c>
      <c r="F11" s="355" t="s">
        <v>494</v>
      </c>
      <c r="G11" s="355" t="s">
        <v>494</v>
      </c>
      <c r="H11" s="355" t="s">
        <v>494</v>
      </c>
      <c r="I11" s="355" t="s">
        <v>494</v>
      </c>
      <c r="J11" s="355" t="s">
        <v>494</v>
      </c>
      <c r="K11" s="355" t="s">
        <v>494</v>
      </c>
      <c r="L11" s="355" t="s">
        <v>494</v>
      </c>
      <c r="M11" s="355" t="s">
        <v>494</v>
      </c>
      <c r="N11" s="355" t="s">
        <v>494</v>
      </c>
    </row>
    <row r="13" spans="2:6" ht="15.75">
      <c r="B13" s="140"/>
      <c r="C13" s="738"/>
      <c r="D13" s="738"/>
      <c r="E13" s="738"/>
      <c r="F13" s="738"/>
    </row>
    <row r="14" spans="2:6" ht="15.75">
      <c r="B14" s="140"/>
      <c r="C14" s="738"/>
      <c r="D14" s="738"/>
      <c r="E14" s="738"/>
      <c r="F14" s="738"/>
    </row>
    <row r="15" spans="2:6" ht="15.75">
      <c r="B15" s="140"/>
      <c r="C15" s="738"/>
      <c r="D15" s="738"/>
      <c r="E15" s="738"/>
      <c r="F15" s="738"/>
    </row>
    <row r="16" spans="2:6" ht="15.75">
      <c r="B16" s="359"/>
      <c r="C16" s="738"/>
      <c r="D16" s="738"/>
      <c r="E16" s="738"/>
      <c r="F16" s="738"/>
    </row>
    <row r="17" spans="2:11" ht="15.75">
      <c r="B17" s="359"/>
      <c r="C17" s="738"/>
      <c r="D17" s="738"/>
      <c r="E17" s="738"/>
      <c r="F17" s="738"/>
      <c r="K17" s="10" t="s">
        <v>611</v>
      </c>
    </row>
    <row r="18" ht="15.75">
      <c r="K18" s="10" t="s">
        <v>486</v>
      </c>
    </row>
  </sheetData>
  <sheetProtection/>
  <mergeCells count="15">
    <mergeCell ref="B2:N2"/>
    <mergeCell ref="C13:F13"/>
    <mergeCell ref="C14:F14"/>
    <mergeCell ref="C15:F15"/>
    <mergeCell ref="C16:F16"/>
    <mergeCell ref="C17:F17"/>
    <mergeCell ref="G1:I1"/>
    <mergeCell ref="H6:M8"/>
    <mergeCell ref="H5:N5"/>
    <mergeCell ref="A4:N4"/>
    <mergeCell ref="A5:G5"/>
    <mergeCell ref="N6:N9"/>
    <mergeCell ref="A6:A9"/>
    <mergeCell ref="B6:B9"/>
    <mergeCell ref="C6:G8"/>
  </mergeCells>
  <printOptions horizontalCentered="1"/>
  <pageMargins left="0.5" right="0.51" top="0.85" bottom="0" header="0.31496062992125984" footer="0.31496062992125984"/>
  <pageSetup fitToHeight="1" fitToWidth="1" horizontalDpi="600" verticalDpi="600" orientation="landscape" paperSize="9" scale="83" r:id="rId1"/>
  <colBreaks count="1" manualBreakCount="1">
    <brk id="14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88" zoomScaleSheetLayoutView="88" zoomScalePageLayoutView="0" workbookViewId="0" topLeftCell="A13">
      <selection activeCell="B28" sqref="B28"/>
    </sheetView>
  </sheetViews>
  <sheetFormatPr defaultColWidth="9.140625" defaultRowHeight="12.75"/>
  <cols>
    <col min="1" max="1" width="36.00390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562" t="s">
        <v>0</v>
      </c>
      <c r="B1" s="562"/>
      <c r="C1" s="562"/>
      <c r="D1" s="562"/>
      <c r="E1" s="562"/>
      <c r="F1" s="72" t="s">
        <v>690</v>
      </c>
      <c r="G1" s="68"/>
      <c r="H1" s="68"/>
      <c r="I1" s="68"/>
      <c r="J1" s="68"/>
      <c r="K1" s="68"/>
      <c r="L1" s="68"/>
    </row>
    <row r="2" spans="1:12" ht="21">
      <c r="A2" s="578" t="s">
        <v>753</v>
      </c>
      <c r="B2" s="578"/>
      <c r="C2" s="578"/>
      <c r="D2" s="578"/>
      <c r="E2" s="578"/>
      <c r="F2" s="578"/>
      <c r="G2" s="69"/>
      <c r="H2" s="69"/>
      <c r="I2" s="69"/>
      <c r="J2" s="69"/>
      <c r="K2" s="69"/>
      <c r="L2" s="69"/>
    </row>
    <row r="3" spans="1:6" ht="12.75">
      <c r="A3" s="53"/>
      <c r="B3" s="53"/>
      <c r="C3" s="53"/>
      <c r="D3" s="53"/>
      <c r="E3" s="53"/>
      <c r="F3" s="53"/>
    </row>
    <row r="4" spans="1:7" ht="18.75">
      <c r="A4" s="747" t="s">
        <v>691</v>
      </c>
      <c r="B4" s="747"/>
      <c r="C4" s="747"/>
      <c r="D4" s="747"/>
      <c r="E4" s="747"/>
      <c r="F4" s="747"/>
      <c r="G4" s="747"/>
    </row>
    <row r="5" spans="1:7" ht="18.75">
      <c r="A5" s="60" t="s">
        <v>484</v>
      </c>
      <c r="B5" s="73"/>
      <c r="C5" s="73"/>
      <c r="D5" s="73"/>
      <c r="E5" s="73"/>
      <c r="F5" s="73"/>
      <c r="G5" s="73"/>
    </row>
    <row r="6" spans="1:6" ht="31.5">
      <c r="A6" s="74"/>
      <c r="B6" s="75" t="s">
        <v>316</v>
      </c>
      <c r="C6" s="75" t="s">
        <v>317</v>
      </c>
      <c r="D6" s="75" t="s">
        <v>318</v>
      </c>
      <c r="E6" s="76"/>
      <c r="F6" s="76"/>
    </row>
    <row r="7" spans="1:6" ht="15">
      <c r="A7" s="77" t="s">
        <v>319</v>
      </c>
      <c r="B7" s="83" t="s">
        <v>514</v>
      </c>
      <c r="C7" s="83" t="s">
        <v>514</v>
      </c>
      <c r="D7" s="83" t="s">
        <v>497</v>
      </c>
      <c r="E7" s="76"/>
      <c r="F7" s="76"/>
    </row>
    <row r="8" spans="1:6" ht="13.5" customHeight="1">
      <c r="A8" s="77" t="s">
        <v>320</v>
      </c>
      <c r="B8" s="83" t="s">
        <v>514</v>
      </c>
      <c r="C8" s="83" t="s">
        <v>514</v>
      </c>
      <c r="D8" s="83" t="s">
        <v>497</v>
      </c>
      <c r="E8" s="76"/>
      <c r="F8" s="76"/>
    </row>
    <row r="9" spans="1:6" ht="13.5" customHeight="1">
      <c r="A9" s="77" t="s">
        <v>321</v>
      </c>
      <c r="B9" s="83"/>
      <c r="C9" s="83"/>
      <c r="D9" s="83" t="s">
        <v>497</v>
      </c>
      <c r="E9" s="76"/>
      <c r="F9" s="76"/>
    </row>
    <row r="10" spans="1:6" ht="13.5" customHeight="1">
      <c r="A10" s="78" t="s">
        <v>322</v>
      </c>
      <c r="B10" s="83" t="s">
        <v>631</v>
      </c>
      <c r="C10" s="83" t="s">
        <v>631</v>
      </c>
      <c r="D10" s="83" t="s">
        <v>497</v>
      </c>
      <c r="E10" s="76"/>
      <c r="F10" s="76"/>
    </row>
    <row r="11" spans="1:6" ht="13.5" customHeight="1">
      <c r="A11" s="78" t="s">
        <v>323</v>
      </c>
      <c r="B11" s="83" t="s">
        <v>516</v>
      </c>
      <c r="C11" s="83" t="s">
        <v>518</v>
      </c>
      <c r="D11" s="83" t="s">
        <v>497</v>
      </c>
      <c r="E11" s="76"/>
      <c r="F11" s="76"/>
    </row>
    <row r="12" spans="1:6" ht="13.5" customHeight="1">
      <c r="A12" s="78" t="s">
        <v>324</v>
      </c>
      <c r="B12" s="83" t="s">
        <v>515</v>
      </c>
      <c r="C12" s="83" t="s">
        <v>515</v>
      </c>
      <c r="D12" s="83" t="s">
        <v>497</v>
      </c>
      <c r="E12" s="76"/>
      <c r="F12" s="76"/>
    </row>
    <row r="13" spans="1:6" ht="13.5" customHeight="1">
      <c r="A13" s="78" t="s">
        <v>325</v>
      </c>
      <c r="B13" s="363" t="s">
        <v>517</v>
      </c>
      <c r="C13" s="363" t="s">
        <v>519</v>
      </c>
      <c r="D13" s="83" t="s">
        <v>497</v>
      </c>
      <c r="E13" s="76"/>
      <c r="F13" s="76"/>
    </row>
    <row r="14" spans="1:6" ht="13.5" customHeight="1">
      <c r="A14" s="78" t="s">
        <v>326</v>
      </c>
      <c r="B14" s="83" t="s">
        <v>514</v>
      </c>
      <c r="C14" s="83" t="s">
        <v>514</v>
      </c>
      <c r="D14" s="83" t="s">
        <v>497</v>
      </c>
      <c r="E14" s="76"/>
      <c r="F14" s="76"/>
    </row>
    <row r="15" spans="1:6" ht="13.5" customHeight="1">
      <c r="A15" s="78" t="s">
        <v>327</v>
      </c>
      <c r="B15" s="83" t="s">
        <v>515</v>
      </c>
      <c r="C15" s="83" t="s">
        <v>515</v>
      </c>
      <c r="D15" s="83" t="s">
        <v>497</v>
      </c>
      <c r="E15" s="76"/>
      <c r="F15" s="76"/>
    </row>
    <row r="16" spans="1:6" ht="13.5" customHeight="1">
      <c r="A16" s="78" t="s">
        <v>328</v>
      </c>
      <c r="B16" s="83" t="s">
        <v>515</v>
      </c>
      <c r="C16" s="83" t="s">
        <v>515</v>
      </c>
      <c r="D16" s="83" t="s">
        <v>497</v>
      </c>
      <c r="E16" s="76"/>
      <c r="F16" s="76"/>
    </row>
    <row r="17" spans="1:6" ht="13.5" customHeight="1">
      <c r="A17" s="78" t="s">
        <v>329</v>
      </c>
      <c r="B17" s="83" t="s">
        <v>514</v>
      </c>
      <c r="C17" s="83" t="s">
        <v>514</v>
      </c>
      <c r="D17" s="83" t="s">
        <v>497</v>
      </c>
      <c r="E17" s="76"/>
      <c r="F17" s="76"/>
    </row>
    <row r="18" spans="1:6" ht="13.5" customHeight="1">
      <c r="A18" s="79"/>
      <c r="B18" s="80"/>
      <c r="C18" s="80"/>
      <c r="D18" s="80"/>
      <c r="E18" s="76"/>
      <c r="F18" s="76"/>
    </row>
    <row r="19" spans="1:7" ht="13.5" customHeight="1">
      <c r="A19" s="748" t="s">
        <v>330</v>
      </c>
      <c r="B19" s="748"/>
      <c r="C19" s="748"/>
      <c r="D19" s="748"/>
      <c r="E19" s="748"/>
      <c r="F19" s="748"/>
      <c r="G19" s="748"/>
    </row>
    <row r="20" spans="1:7" ht="15">
      <c r="A20" s="76"/>
      <c r="B20" s="76"/>
      <c r="C20" s="76"/>
      <c r="D20" s="76"/>
      <c r="E20" s="585" t="s">
        <v>778</v>
      </c>
      <c r="F20" s="585"/>
      <c r="G20" s="585"/>
    </row>
    <row r="21" spans="1:6" ht="36.75" customHeight="1">
      <c r="A21" s="71" t="s">
        <v>429</v>
      </c>
      <c r="B21" s="71" t="s">
        <v>3</v>
      </c>
      <c r="C21" s="81" t="s">
        <v>331</v>
      </c>
      <c r="D21" s="82" t="s">
        <v>332</v>
      </c>
      <c r="E21" s="71" t="s">
        <v>333</v>
      </c>
      <c r="F21" s="71" t="s">
        <v>334</v>
      </c>
    </row>
    <row r="22" spans="1:6" ht="15">
      <c r="A22" s="77" t="s">
        <v>335</v>
      </c>
      <c r="B22" s="83">
        <v>0</v>
      </c>
      <c r="C22" s="83">
        <v>0</v>
      </c>
      <c r="D22" s="364">
        <v>0</v>
      </c>
      <c r="E22" s="365">
        <v>0</v>
      </c>
      <c r="F22" s="365">
        <v>0</v>
      </c>
    </row>
    <row r="23" spans="1:6" ht="15">
      <c r="A23" s="77" t="s">
        <v>336</v>
      </c>
      <c r="B23" s="83">
        <v>0</v>
      </c>
      <c r="C23" s="83">
        <v>0</v>
      </c>
      <c r="D23" s="364">
        <v>0</v>
      </c>
      <c r="E23" s="365">
        <v>0</v>
      </c>
      <c r="F23" s="365">
        <v>0</v>
      </c>
    </row>
    <row r="24" spans="1:6" ht="15">
      <c r="A24" s="77" t="s">
        <v>337</v>
      </c>
      <c r="B24" s="83">
        <v>0</v>
      </c>
      <c r="C24" s="83">
        <v>0</v>
      </c>
      <c r="D24" s="364">
        <v>0</v>
      </c>
      <c r="E24" s="365">
        <v>0</v>
      </c>
      <c r="F24" s="365">
        <v>0</v>
      </c>
    </row>
    <row r="25" spans="1:6" ht="25.5">
      <c r="A25" s="77" t="s">
        <v>338</v>
      </c>
      <c r="B25" s="83">
        <v>0</v>
      </c>
      <c r="C25" s="83">
        <v>0</v>
      </c>
      <c r="D25" s="364">
        <v>0</v>
      </c>
      <c r="E25" s="365">
        <v>0</v>
      </c>
      <c r="F25" s="365">
        <v>0</v>
      </c>
    </row>
    <row r="26" spans="1:6" ht="32.25" customHeight="1">
      <c r="A26" s="77" t="s">
        <v>520</v>
      </c>
      <c r="B26" s="83">
        <v>0</v>
      </c>
      <c r="C26" s="83">
        <v>0</v>
      </c>
      <c r="D26" s="364">
        <v>0</v>
      </c>
      <c r="E26" s="383">
        <v>0</v>
      </c>
      <c r="F26" s="383">
        <v>0</v>
      </c>
    </row>
    <row r="27" spans="1:6" ht="15">
      <c r="A27" s="77" t="s">
        <v>339</v>
      </c>
      <c r="B27" s="83">
        <v>0</v>
      </c>
      <c r="C27" s="83">
        <v>0</v>
      </c>
      <c r="D27" s="364">
        <v>0</v>
      </c>
      <c r="E27" s="365">
        <v>0</v>
      </c>
      <c r="F27" s="365">
        <v>0</v>
      </c>
    </row>
    <row r="28" spans="1:6" ht="15">
      <c r="A28" s="77" t="s">
        <v>340</v>
      </c>
      <c r="B28" s="83">
        <v>0</v>
      </c>
      <c r="C28" s="83">
        <v>0</v>
      </c>
      <c r="D28" s="364">
        <v>0</v>
      </c>
      <c r="E28" s="365">
        <v>0</v>
      </c>
      <c r="F28" s="365">
        <v>0</v>
      </c>
    </row>
    <row r="29" spans="1:6" ht="15">
      <c r="A29" s="77" t="s">
        <v>341</v>
      </c>
      <c r="B29" s="83">
        <v>0</v>
      </c>
      <c r="C29" s="83">
        <v>0</v>
      </c>
      <c r="D29" s="364">
        <v>0</v>
      </c>
      <c r="E29" s="365">
        <v>0</v>
      </c>
      <c r="F29" s="365">
        <v>0</v>
      </c>
    </row>
    <row r="30" spans="1:6" ht="15">
      <c r="A30" s="77" t="s">
        <v>342</v>
      </c>
      <c r="B30" s="83">
        <v>0</v>
      </c>
      <c r="C30" s="83">
        <v>0</v>
      </c>
      <c r="D30" s="364">
        <v>0</v>
      </c>
      <c r="E30" s="365">
        <v>0</v>
      </c>
      <c r="F30" s="365">
        <v>0</v>
      </c>
    </row>
    <row r="31" spans="1:6" ht="15">
      <c r="A31" s="77" t="s">
        <v>343</v>
      </c>
      <c r="B31" s="83">
        <v>0</v>
      </c>
      <c r="C31" s="83">
        <v>0</v>
      </c>
      <c r="D31" s="364">
        <v>0</v>
      </c>
      <c r="E31" s="365">
        <v>0</v>
      </c>
      <c r="F31" s="365">
        <v>0</v>
      </c>
    </row>
    <row r="32" spans="1:6" ht="15">
      <c r="A32" s="77" t="s">
        <v>344</v>
      </c>
      <c r="B32" s="83">
        <v>0</v>
      </c>
      <c r="C32" s="83">
        <v>0</v>
      </c>
      <c r="D32" s="364">
        <v>0</v>
      </c>
      <c r="E32" s="365">
        <v>0</v>
      </c>
      <c r="F32" s="365">
        <v>0</v>
      </c>
    </row>
    <row r="33" spans="1:6" ht="15">
      <c r="A33" s="77" t="s">
        <v>345</v>
      </c>
      <c r="B33" s="83">
        <v>0</v>
      </c>
      <c r="C33" s="83">
        <v>0</v>
      </c>
      <c r="D33" s="364">
        <v>0</v>
      </c>
      <c r="E33" s="365">
        <v>0</v>
      </c>
      <c r="F33" s="365">
        <v>0</v>
      </c>
    </row>
    <row r="34" spans="1:6" ht="15">
      <c r="A34" s="77" t="s">
        <v>346</v>
      </c>
      <c r="B34" s="83">
        <v>0</v>
      </c>
      <c r="C34" s="83">
        <v>0</v>
      </c>
      <c r="D34" s="364">
        <v>0</v>
      </c>
      <c r="E34" s="365">
        <v>0</v>
      </c>
      <c r="F34" s="365">
        <v>0</v>
      </c>
    </row>
    <row r="35" spans="1:6" ht="15">
      <c r="A35" s="77" t="s">
        <v>347</v>
      </c>
      <c r="B35" s="83">
        <v>0</v>
      </c>
      <c r="C35" s="83">
        <v>0</v>
      </c>
      <c r="D35" s="364">
        <v>0</v>
      </c>
      <c r="E35" s="365">
        <v>0</v>
      </c>
      <c r="F35" s="365">
        <v>0</v>
      </c>
    </row>
    <row r="36" spans="1:6" ht="15">
      <c r="A36" s="77" t="s">
        <v>348</v>
      </c>
      <c r="B36" s="83">
        <v>0</v>
      </c>
      <c r="C36" s="83">
        <v>0</v>
      </c>
      <c r="D36" s="364">
        <v>0</v>
      </c>
      <c r="E36" s="365">
        <v>0</v>
      </c>
      <c r="F36" s="365">
        <v>0</v>
      </c>
    </row>
    <row r="37" spans="1:6" ht="15">
      <c r="A37" s="77" t="s">
        <v>349</v>
      </c>
      <c r="B37" s="83">
        <v>0</v>
      </c>
      <c r="C37" s="83">
        <v>0</v>
      </c>
      <c r="D37" s="364">
        <v>0</v>
      </c>
      <c r="E37" s="365">
        <v>0</v>
      </c>
      <c r="F37" s="365">
        <v>0</v>
      </c>
    </row>
    <row r="38" spans="1:6" ht="15">
      <c r="A38" s="77" t="s">
        <v>42</v>
      </c>
      <c r="B38" s="83">
        <v>0</v>
      </c>
      <c r="C38" s="83">
        <v>0</v>
      </c>
      <c r="D38" s="364">
        <v>0</v>
      </c>
      <c r="E38" s="365">
        <v>0</v>
      </c>
      <c r="F38" s="365">
        <v>0</v>
      </c>
    </row>
    <row r="39" spans="1:6" ht="12.75">
      <c r="A39" s="83" t="s">
        <v>15</v>
      </c>
      <c r="B39" s="83">
        <f>SUM(B22:B38)</f>
        <v>0</v>
      </c>
      <c r="C39" s="83">
        <f>SUM(C22:C38)</f>
        <v>0</v>
      </c>
      <c r="D39" s="83">
        <f>SUM(D22:D38)</f>
        <v>0</v>
      </c>
      <c r="E39" s="83">
        <f>SUM(E22:E38)</f>
        <v>0</v>
      </c>
      <c r="F39" s="83">
        <f>SUM(F22:F38)</f>
        <v>0</v>
      </c>
    </row>
    <row r="43" spans="1:7" ht="15" customHeight="1">
      <c r="A43" s="62"/>
      <c r="B43" s="62"/>
      <c r="C43" s="62"/>
      <c r="D43" s="645"/>
      <c r="E43" s="645"/>
      <c r="F43" s="67"/>
      <c r="G43" s="63"/>
    </row>
    <row r="44" spans="1:7" ht="15" customHeight="1">
      <c r="A44" s="62"/>
      <c r="B44" s="62"/>
      <c r="C44" s="62"/>
      <c r="D44" s="645"/>
      <c r="E44" s="645"/>
      <c r="F44" s="63"/>
      <c r="G44" s="63"/>
    </row>
    <row r="45" spans="1:7" ht="15" customHeight="1">
      <c r="A45" s="62"/>
      <c r="B45" s="62"/>
      <c r="C45" s="62"/>
      <c r="D45" s="10" t="s">
        <v>611</v>
      </c>
      <c r="E45" s="10"/>
      <c r="F45" s="63"/>
      <c r="G45" s="63"/>
    </row>
    <row r="46" spans="1:7" ht="15.75">
      <c r="A46" s="62"/>
      <c r="C46" s="62"/>
      <c r="D46" s="10" t="s">
        <v>486</v>
      </c>
      <c r="E46" s="10"/>
      <c r="F46" s="64"/>
      <c r="G46" s="66"/>
    </row>
  </sheetData>
  <sheetProtection/>
  <mergeCells count="7">
    <mergeCell ref="D44:E44"/>
    <mergeCell ref="A1:E1"/>
    <mergeCell ref="A2:F2"/>
    <mergeCell ref="A4:G4"/>
    <mergeCell ref="A19:G19"/>
    <mergeCell ref="E20:G20"/>
    <mergeCell ref="D43:E43"/>
  </mergeCells>
  <hyperlinks>
    <hyperlink ref="B13" r:id="rId1" display="dpi-ut@nic.in"/>
    <hyperlink ref="C13" r:id="rId2" display="mdmchd@gmail.com"/>
  </hyperlinks>
  <printOptions horizontalCentered="1"/>
  <pageMargins left="0.55" right="0.42" top="0.47" bottom="0" header="0.31496062992125984" footer="0.31496062992125984"/>
  <pageSetup fitToHeight="1" fitToWidth="1" horizontalDpi="600" verticalDpi="600" orientation="landscape" paperSize="9" scale="76" r:id="rId3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B14" sqref="B14"/>
    </sheetView>
  </sheetViews>
  <sheetFormatPr defaultColWidth="9.140625" defaultRowHeight="12.75"/>
  <sheetData>
    <row r="2" ht="12.75">
      <c r="B2" s="11"/>
    </row>
    <row r="4" spans="2:8" ht="12.75" customHeight="1">
      <c r="B4" s="749" t="s">
        <v>878</v>
      </c>
      <c r="C4" s="749"/>
      <c r="D4" s="749"/>
      <c r="E4" s="749"/>
      <c r="F4" s="749"/>
      <c r="G4" s="749"/>
      <c r="H4" s="749"/>
    </row>
    <row r="5" spans="2:8" ht="12.75" customHeight="1">
      <c r="B5" s="749"/>
      <c r="C5" s="749"/>
      <c r="D5" s="749"/>
      <c r="E5" s="749"/>
      <c r="F5" s="749"/>
      <c r="G5" s="749"/>
      <c r="H5" s="749"/>
    </row>
    <row r="6" spans="2:8" ht="12.75" customHeight="1">
      <c r="B6" s="749"/>
      <c r="C6" s="749"/>
      <c r="D6" s="749"/>
      <c r="E6" s="749"/>
      <c r="F6" s="749"/>
      <c r="G6" s="749"/>
      <c r="H6" s="749"/>
    </row>
    <row r="7" spans="2:8" ht="12.75" customHeight="1">
      <c r="B7" s="749"/>
      <c r="C7" s="749"/>
      <c r="D7" s="749"/>
      <c r="E7" s="749"/>
      <c r="F7" s="749"/>
      <c r="G7" s="749"/>
      <c r="H7" s="749"/>
    </row>
    <row r="8" spans="2:8" ht="12.75" customHeight="1">
      <c r="B8" s="749"/>
      <c r="C8" s="749"/>
      <c r="D8" s="749"/>
      <c r="E8" s="749"/>
      <c r="F8" s="749"/>
      <c r="G8" s="749"/>
      <c r="H8" s="749"/>
    </row>
    <row r="9" spans="2:8" ht="12.75" customHeight="1">
      <c r="B9" s="749"/>
      <c r="C9" s="749"/>
      <c r="D9" s="749"/>
      <c r="E9" s="749"/>
      <c r="F9" s="749"/>
      <c r="G9" s="749"/>
      <c r="H9" s="749"/>
    </row>
    <row r="10" spans="2:8" ht="12.75" customHeight="1">
      <c r="B10" s="749"/>
      <c r="C10" s="749"/>
      <c r="D10" s="749"/>
      <c r="E10" s="749"/>
      <c r="F10" s="749"/>
      <c r="G10" s="749"/>
      <c r="H10" s="749"/>
    </row>
    <row r="11" spans="2:8" ht="12.75" customHeight="1">
      <c r="B11" s="749"/>
      <c r="C11" s="749"/>
      <c r="D11" s="749"/>
      <c r="E11" s="749"/>
      <c r="F11" s="749"/>
      <c r="G11" s="749"/>
      <c r="H11" s="749"/>
    </row>
    <row r="12" spans="2:8" ht="12.75" customHeight="1">
      <c r="B12" s="749"/>
      <c r="C12" s="749"/>
      <c r="D12" s="749"/>
      <c r="E12" s="749"/>
      <c r="F12" s="749"/>
      <c r="G12" s="749"/>
      <c r="H12" s="749"/>
    </row>
    <row r="13" spans="2:8" ht="12.75" customHeight="1">
      <c r="B13" s="749"/>
      <c r="C13" s="749"/>
      <c r="D13" s="749"/>
      <c r="E13" s="749"/>
      <c r="F13" s="749"/>
      <c r="G13" s="749"/>
      <c r="H13" s="749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SheetLayoutView="85" zoomScalePageLayoutView="0" workbookViewId="0" topLeftCell="A4">
      <selection activeCell="F20" sqref="F20"/>
    </sheetView>
  </sheetViews>
  <sheetFormatPr defaultColWidth="9.140625" defaultRowHeight="12.75"/>
  <cols>
    <col min="1" max="1" width="8.57421875" style="108" customWidth="1"/>
    <col min="2" max="2" width="16.28125" style="108" bestFit="1" customWidth="1"/>
    <col min="3" max="3" width="11.7109375" style="108" customWidth="1"/>
    <col min="4" max="4" width="12.00390625" style="108" customWidth="1"/>
    <col min="5" max="5" width="12.140625" style="108" customWidth="1"/>
    <col min="6" max="6" width="17.421875" style="108" customWidth="1"/>
    <col min="7" max="7" width="12.421875" style="108" customWidth="1"/>
    <col min="8" max="8" width="16.00390625" style="108" customWidth="1"/>
    <col min="9" max="9" width="12.7109375" style="108" customWidth="1"/>
    <col min="10" max="10" width="15.00390625" style="108" customWidth="1"/>
    <col min="11" max="11" width="16.00390625" style="108" customWidth="1"/>
    <col min="12" max="12" width="11.8515625" style="108" customWidth="1"/>
    <col min="13" max="16384" width="9.140625" style="108" customWidth="1"/>
  </cols>
  <sheetData>
    <row r="1" spans="3:11" ht="15" customHeight="1">
      <c r="C1" s="501"/>
      <c r="D1" s="501"/>
      <c r="E1" s="501"/>
      <c r="F1" s="501"/>
      <c r="G1" s="501"/>
      <c r="H1" s="501"/>
      <c r="I1" s="25"/>
      <c r="J1" s="575" t="s">
        <v>692</v>
      </c>
      <c r="K1" s="575"/>
    </row>
    <row r="2" spans="1:11" s="178" customFormat="1" ht="19.5" customHeight="1">
      <c r="A2" s="753" t="s">
        <v>0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 s="178" customFormat="1" ht="19.5" customHeight="1">
      <c r="A3" s="752" t="s">
        <v>753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</row>
    <row r="4" spans="1:11" s="178" customFormat="1" ht="14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s="178" customFormat="1" ht="18" customHeight="1">
      <c r="A5" s="750" t="s">
        <v>879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</row>
    <row r="6" spans="1:11" ht="15.75">
      <c r="A6" s="48" t="s">
        <v>484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20" ht="29.25" customHeight="1">
      <c r="A7" s="471" t="s">
        <v>68</v>
      </c>
      <c r="B7" s="471" t="s">
        <v>69</v>
      </c>
      <c r="C7" s="471" t="s">
        <v>70</v>
      </c>
      <c r="D7" s="471" t="s">
        <v>146</v>
      </c>
      <c r="E7" s="471"/>
      <c r="F7" s="471"/>
      <c r="G7" s="471"/>
      <c r="H7" s="471"/>
      <c r="I7" s="518" t="s">
        <v>235</v>
      </c>
      <c r="J7" s="471" t="s">
        <v>71</v>
      </c>
      <c r="K7" s="471" t="s">
        <v>431</v>
      </c>
      <c r="L7" s="507" t="s">
        <v>72</v>
      </c>
      <c r="S7" s="144"/>
      <c r="T7" s="144"/>
    </row>
    <row r="8" spans="1:12" ht="53.25" customHeight="1">
      <c r="A8" s="471"/>
      <c r="B8" s="471"/>
      <c r="C8" s="471"/>
      <c r="D8" s="471" t="s">
        <v>73</v>
      </c>
      <c r="E8" s="471" t="s">
        <v>74</v>
      </c>
      <c r="F8" s="471"/>
      <c r="G8" s="471"/>
      <c r="H8" s="112" t="s">
        <v>75</v>
      </c>
      <c r="I8" s="751"/>
      <c r="J8" s="471"/>
      <c r="K8" s="471"/>
      <c r="L8" s="507"/>
    </row>
    <row r="9" spans="1:12" ht="31.5">
      <c r="A9" s="471"/>
      <c r="B9" s="471"/>
      <c r="C9" s="471"/>
      <c r="D9" s="471"/>
      <c r="E9" s="112" t="s">
        <v>76</v>
      </c>
      <c r="F9" s="112" t="s">
        <v>77</v>
      </c>
      <c r="G9" s="112" t="s">
        <v>15</v>
      </c>
      <c r="H9" s="112"/>
      <c r="I9" s="519"/>
      <c r="J9" s="471"/>
      <c r="K9" s="471"/>
      <c r="L9" s="507"/>
    </row>
    <row r="10" spans="1:12" s="245" customFormat="1" ht="16.5" customHeight="1">
      <c r="A10" s="206">
        <v>1</v>
      </c>
      <c r="B10" s="206">
        <v>2</v>
      </c>
      <c r="C10" s="206">
        <v>3</v>
      </c>
      <c r="D10" s="206">
        <v>4</v>
      </c>
      <c r="E10" s="206">
        <v>5</v>
      </c>
      <c r="F10" s="206">
        <v>6</v>
      </c>
      <c r="G10" s="206">
        <v>7</v>
      </c>
      <c r="H10" s="206">
        <v>8</v>
      </c>
      <c r="I10" s="206">
        <v>9</v>
      </c>
      <c r="J10" s="206">
        <v>10</v>
      </c>
      <c r="K10" s="206">
        <v>11</v>
      </c>
      <c r="L10" s="206">
        <v>12</v>
      </c>
    </row>
    <row r="11" spans="1:12" ht="16.5" customHeight="1">
      <c r="A11" s="246">
        <v>1</v>
      </c>
      <c r="B11" s="216" t="s">
        <v>880</v>
      </c>
      <c r="C11" s="118">
        <v>30</v>
      </c>
      <c r="D11" s="163"/>
      <c r="E11" s="163">
        <v>5</v>
      </c>
      <c r="F11" s="163">
        <v>1</v>
      </c>
      <c r="G11" s="163">
        <f>E11+F11</f>
        <v>6</v>
      </c>
      <c r="H11" s="163">
        <f>D11+G11</f>
        <v>6</v>
      </c>
      <c r="I11" s="163">
        <f>C11-H11</f>
        <v>24</v>
      </c>
      <c r="J11" s="163">
        <f>C11-H11</f>
        <v>24</v>
      </c>
      <c r="K11" s="163" t="s">
        <v>497</v>
      </c>
      <c r="L11" s="163"/>
    </row>
    <row r="12" spans="1:12" ht="16.5" customHeight="1">
      <c r="A12" s="246">
        <v>2</v>
      </c>
      <c r="B12" s="216" t="s">
        <v>881</v>
      </c>
      <c r="C12" s="118">
        <v>31</v>
      </c>
      <c r="D12" s="163"/>
      <c r="E12" s="163">
        <v>4</v>
      </c>
      <c r="F12" s="163">
        <v>1</v>
      </c>
      <c r="G12" s="163">
        <f aca="true" t="shared" si="0" ref="G12:G22">E12+F12</f>
        <v>5</v>
      </c>
      <c r="H12" s="163">
        <f aca="true" t="shared" si="1" ref="H12:H22">D12+G12</f>
        <v>5</v>
      </c>
      <c r="I12" s="163">
        <f aca="true" t="shared" si="2" ref="I12:I22">C12-H12</f>
        <v>26</v>
      </c>
      <c r="J12" s="163">
        <f aca="true" t="shared" si="3" ref="J12:J22">C12-H12</f>
        <v>26</v>
      </c>
      <c r="K12" s="163" t="s">
        <v>497</v>
      </c>
      <c r="L12" s="163"/>
    </row>
    <row r="13" spans="1:12" ht="16.5" customHeight="1">
      <c r="A13" s="246">
        <v>3</v>
      </c>
      <c r="B13" s="216" t="s">
        <v>882</v>
      </c>
      <c r="C13" s="118">
        <v>30</v>
      </c>
      <c r="D13" s="163">
        <v>26</v>
      </c>
      <c r="E13" s="163">
        <v>4</v>
      </c>
      <c r="F13" s="163">
        <v>0</v>
      </c>
      <c r="G13" s="163">
        <f t="shared" si="0"/>
        <v>4</v>
      </c>
      <c r="H13" s="163">
        <f t="shared" si="1"/>
        <v>30</v>
      </c>
      <c r="I13" s="163">
        <f t="shared" si="2"/>
        <v>0</v>
      </c>
      <c r="J13" s="163">
        <f t="shared" si="3"/>
        <v>0</v>
      </c>
      <c r="K13" s="163" t="s">
        <v>497</v>
      </c>
      <c r="L13" s="163"/>
    </row>
    <row r="14" spans="1:12" ht="16.5" customHeight="1">
      <c r="A14" s="246">
        <v>4</v>
      </c>
      <c r="B14" s="216" t="s">
        <v>883</v>
      </c>
      <c r="C14" s="118">
        <v>31</v>
      </c>
      <c r="D14" s="163"/>
      <c r="E14" s="163">
        <v>5</v>
      </c>
      <c r="F14" s="163">
        <v>1</v>
      </c>
      <c r="G14" s="163">
        <f t="shared" si="0"/>
        <v>6</v>
      </c>
      <c r="H14" s="163">
        <f t="shared" si="1"/>
        <v>6</v>
      </c>
      <c r="I14" s="163">
        <f t="shared" si="2"/>
        <v>25</v>
      </c>
      <c r="J14" s="163">
        <f t="shared" si="3"/>
        <v>25</v>
      </c>
      <c r="K14" s="163" t="s">
        <v>497</v>
      </c>
      <c r="L14" s="163"/>
    </row>
    <row r="15" spans="1:12" ht="16.5" customHeight="1">
      <c r="A15" s="246">
        <v>5</v>
      </c>
      <c r="B15" s="216" t="s">
        <v>884</v>
      </c>
      <c r="C15" s="118">
        <v>31</v>
      </c>
      <c r="D15" s="163"/>
      <c r="E15" s="163">
        <v>4</v>
      </c>
      <c r="F15" s="163">
        <v>3</v>
      </c>
      <c r="G15" s="163">
        <f t="shared" si="0"/>
        <v>7</v>
      </c>
      <c r="H15" s="163">
        <f t="shared" si="1"/>
        <v>7</v>
      </c>
      <c r="I15" s="163">
        <f t="shared" si="2"/>
        <v>24</v>
      </c>
      <c r="J15" s="163">
        <f t="shared" si="3"/>
        <v>24</v>
      </c>
      <c r="K15" s="163" t="s">
        <v>497</v>
      </c>
      <c r="L15" s="163"/>
    </row>
    <row r="16" spans="1:12" s="221" customFormat="1" ht="16.5" customHeight="1">
      <c r="A16" s="246">
        <v>6</v>
      </c>
      <c r="B16" s="216" t="s">
        <v>885</v>
      </c>
      <c r="C16" s="246">
        <v>30</v>
      </c>
      <c r="D16" s="215"/>
      <c r="E16" s="215">
        <v>5</v>
      </c>
      <c r="F16" s="215">
        <v>2</v>
      </c>
      <c r="G16" s="163">
        <f t="shared" si="0"/>
        <v>7</v>
      </c>
      <c r="H16" s="163">
        <f t="shared" si="1"/>
        <v>7</v>
      </c>
      <c r="I16" s="163">
        <f t="shared" si="2"/>
        <v>23</v>
      </c>
      <c r="J16" s="163">
        <f t="shared" si="3"/>
        <v>23</v>
      </c>
      <c r="K16" s="163" t="s">
        <v>497</v>
      </c>
      <c r="L16" s="215"/>
    </row>
    <row r="17" spans="1:12" s="221" customFormat="1" ht="16.5" customHeight="1">
      <c r="A17" s="246">
        <v>7</v>
      </c>
      <c r="B17" s="216" t="s">
        <v>886</v>
      </c>
      <c r="C17" s="246">
        <v>31</v>
      </c>
      <c r="D17" s="215"/>
      <c r="E17" s="215">
        <v>4</v>
      </c>
      <c r="F17" s="215">
        <v>5</v>
      </c>
      <c r="G17" s="163">
        <f t="shared" si="0"/>
        <v>9</v>
      </c>
      <c r="H17" s="163">
        <f t="shared" si="1"/>
        <v>9</v>
      </c>
      <c r="I17" s="163">
        <f t="shared" si="2"/>
        <v>22</v>
      </c>
      <c r="J17" s="163">
        <f t="shared" si="3"/>
        <v>22</v>
      </c>
      <c r="K17" s="163" t="s">
        <v>497</v>
      </c>
      <c r="L17" s="215"/>
    </row>
    <row r="18" spans="1:12" s="221" customFormat="1" ht="16.5" customHeight="1">
      <c r="A18" s="246">
        <v>8</v>
      </c>
      <c r="B18" s="216" t="s">
        <v>887</v>
      </c>
      <c r="C18" s="246">
        <v>30</v>
      </c>
      <c r="D18" s="215"/>
      <c r="E18" s="215">
        <v>4</v>
      </c>
      <c r="F18" s="215">
        <v>6</v>
      </c>
      <c r="G18" s="163">
        <f t="shared" si="0"/>
        <v>10</v>
      </c>
      <c r="H18" s="163">
        <f t="shared" si="1"/>
        <v>10</v>
      </c>
      <c r="I18" s="163">
        <f t="shared" si="2"/>
        <v>20</v>
      </c>
      <c r="J18" s="163">
        <f t="shared" si="3"/>
        <v>20</v>
      </c>
      <c r="K18" s="163" t="s">
        <v>497</v>
      </c>
      <c r="L18" s="215"/>
    </row>
    <row r="19" spans="1:12" s="221" customFormat="1" ht="16.5" customHeight="1">
      <c r="A19" s="246">
        <v>9</v>
      </c>
      <c r="B19" s="216" t="s">
        <v>888</v>
      </c>
      <c r="C19" s="246">
        <v>31</v>
      </c>
      <c r="D19" s="215">
        <v>6</v>
      </c>
      <c r="E19" s="215">
        <v>5</v>
      </c>
      <c r="F19" s="215">
        <v>2</v>
      </c>
      <c r="G19" s="163">
        <f t="shared" si="0"/>
        <v>7</v>
      </c>
      <c r="H19" s="163">
        <f t="shared" si="1"/>
        <v>13</v>
      </c>
      <c r="I19" s="163">
        <f t="shared" si="2"/>
        <v>18</v>
      </c>
      <c r="J19" s="163">
        <f t="shared" si="3"/>
        <v>18</v>
      </c>
      <c r="K19" s="163" t="s">
        <v>497</v>
      </c>
      <c r="L19" s="215"/>
    </row>
    <row r="20" spans="1:12" s="221" customFormat="1" ht="16.5" customHeight="1">
      <c r="A20" s="246">
        <v>10</v>
      </c>
      <c r="B20" s="216" t="s">
        <v>889</v>
      </c>
      <c r="C20" s="246">
        <v>31</v>
      </c>
      <c r="D20" s="215">
        <v>5</v>
      </c>
      <c r="E20" s="215">
        <v>4</v>
      </c>
      <c r="F20" s="215">
        <v>2</v>
      </c>
      <c r="G20" s="163">
        <f t="shared" si="0"/>
        <v>6</v>
      </c>
      <c r="H20" s="163">
        <f t="shared" si="1"/>
        <v>11</v>
      </c>
      <c r="I20" s="163">
        <f t="shared" si="2"/>
        <v>20</v>
      </c>
      <c r="J20" s="163">
        <f t="shared" si="3"/>
        <v>20</v>
      </c>
      <c r="K20" s="163" t="s">
        <v>497</v>
      </c>
      <c r="L20" s="215"/>
    </row>
    <row r="21" spans="1:12" s="221" customFormat="1" ht="16.5" customHeight="1">
      <c r="A21" s="246">
        <v>11</v>
      </c>
      <c r="B21" s="216" t="s">
        <v>890</v>
      </c>
      <c r="C21" s="246">
        <v>28</v>
      </c>
      <c r="D21" s="174"/>
      <c r="E21" s="215">
        <v>4</v>
      </c>
      <c r="F21" s="215">
        <v>3</v>
      </c>
      <c r="G21" s="163">
        <f t="shared" si="0"/>
        <v>7</v>
      </c>
      <c r="H21" s="163">
        <f t="shared" si="1"/>
        <v>7</v>
      </c>
      <c r="I21" s="163">
        <f t="shared" si="2"/>
        <v>21</v>
      </c>
      <c r="J21" s="163">
        <f t="shared" si="3"/>
        <v>21</v>
      </c>
      <c r="K21" s="163" t="s">
        <v>497</v>
      </c>
      <c r="L21" s="215"/>
    </row>
    <row r="22" spans="1:12" s="221" customFormat="1" ht="16.5" customHeight="1">
      <c r="A22" s="246">
        <v>12</v>
      </c>
      <c r="B22" s="216" t="s">
        <v>891</v>
      </c>
      <c r="C22" s="246">
        <v>31</v>
      </c>
      <c r="D22" s="174"/>
      <c r="E22" s="215">
        <v>4</v>
      </c>
      <c r="F22" s="215">
        <v>2</v>
      </c>
      <c r="G22" s="163">
        <f t="shared" si="0"/>
        <v>6</v>
      </c>
      <c r="H22" s="163">
        <f t="shared" si="1"/>
        <v>6</v>
      </c>
      <c r="I22" s="163">
        <f t="shared" si="2"/>
        <v>25</v>
      </c>
      <c r="J22" s="163">
        <f t="shared" si="3"/>
        <v>25</v>
      </c>
      <c r="K22" s="163" t="s">
        <v>497</v>
      </c>
      <c r="L22" s="215"/>
    </row>
    <row r="23" spans="1:12" s="221" customFormat="1" ht="16.5" customHeight="1">
      <c r="A23" s="216"/>
      <c r="B23" s="247" t="s">
        <v>15</v>
      </c>
      <c r="C23" s="112">
        <f>SUM(C11:C22)</f>
        <v>365</v>
      </c>
      <c r="D23" s="174">
        <f>SUM(D11:D22)</f>
        <v>37</v>
      </c>
      <c r="E23" s="174">
        <f aca="true" t="shared" si="4" ref="E23:K23">SUM(E11:E22)</f>
        <v>52</v>
      </c>
      <c r="F23" s="174">
        <f t="shared" si="4"/>
        <v>28</v>
      </c>
      <c r="G23" s="174">
        <f t="shared" si="4"/>
        <v>80</v>
      </c>
      <c r="H23" s="174">
        <f t="shared" si="4"/>
        <v>117</v>
      </c>
      <c r="I23" s="174">
        <f t="shared" si="4"/>
        <v>248</v>
      </c>
      <c r="J23" s="174">
        <f t="shared" si="4"/>
        <v>248</v>
      </c>
      <c r="K23" s="174">
        <f t="shared" si="4"/>
        <v>0</v>
      </c>
      <c r="L23" s="174"/>
    </row>
    <row r="24" spans="1:11" s="221" customFormat="1" ht="11.25" customHeight="1">
      <c r="A24" s="248"/>
      <c r="B24" s="249"/>
      <c r="C24" s="227"/>
      <c r="D24" s="248"/>
      <c r="E24" s="248"/>
      <c r="F24" s="248"/>
      <c r="G24" s="248"/>
      <c r="H24" s="248"/>
      <c r="I24" s="248"/>
      <c r="J24" s="248"/>
      <c r="K24" s="248"/>
    </row>
    <row r="25" spans="1:10" ht="15.75">
      <c r="A25" s="10" t="s">
        <v>99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0" t="s">
        <v>611</v>
      </c>
      <c r="J31" s="10"/>
    </row>
    <row r="32" spans="1:10" ht="15.75">
      <c r="A32" s="10"/>
      <c r="B32" s="10"/>
      <c r="C32" s="10"/>
      <c r="D32" s="10"/>
      <c r="E32" s="10"/>
      <c r="F32" s="10"/>
      <c r="G32" s="10"/>
      <c r="H32" s="10"/>
      <c r="I32" s="10" t="s">
        <v>486</v>
      </c>
      <c r="J32" s="10"/>
    </row>
  </sheetData>
  <sheetProtection/>
  <mergeCells count="15">
    <mergeCell ref="I7:I9"/>
    <mergeCell ref="C1:H1"/>
    <mergeCell ref="J1:K1"/>
    <mergeCell ref="A3:K3"/>
    <mergeCell ref="A2:K2"/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</mergeCells>
  <printOptions horizontalCentered="1"/>
  <pageMargins left="0.51" right="0.5" top="0.67" bottom="0" header="0.31496062992125984" footer="0.31496062992125984"/>
  <pageSetup fitToHeight="1" fitToWidth="1" horizontalDpi="600" verticalDpi="600" orientation="landscape" paperSize="9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85" zoomScaleSheetLayoutView="85" zoomScalePageLayoutView="0" workbookViewId="0" topLeftCell="A1">
      <selection activeCell="F20" sqref="F20"/>
    </sheetView>
  </sheetViews>
  <sheetFormatPr defaultColWidth="9.140625" defaultRowHeight="12.75"/>
  <cols>
    <col min="1" max="1" width="8.57421875" style="108" customWidth="1"/>
    <col min="2" max="2" width="16.28125" style="108" bestFit="1" customWidth="1"/>
    <col min="3" max="3" width="11.7109375" style="108" customWidth="1"/>
    <col min="4" max="4" width="12.00390625" style="108" customWidth="1"/>
    <col min="5" max="5" width="12.140625" style="108" customWidth="1"/>
    <col min="6" max="6" width="17.421875" style="108" customWidth="1"/>
    <col min="7" max="7" width="12.421875" style="108" customWidth="1"/>
    <col min="8" max="8" width="16.00390625" style="108" customWidth="1"/>
    <col min="9" max="9" width="12.7109375" style="108" customWidth="1"/>
    <col min="10" max="10" width="15.00390625" style="108" customWidth="1"/>
    <col min="11" max="11" width="18.00390625" style="108" customWidth="1"/>
    <col min="12" max="16384" width="9.140625" style="108" customWidth="1"/>
  </cols>
  <sheetData>
    <row r="1" spans="3:11" ht="15" customHeight="1">
      <c r="C1" s="501"/>
      <c r="D1" s="501"/>
      <c r="E1" s="501"/>
      <c r="F1" s="501"/>
      <c r="G1" s="501"/>
      <c r="H1" s="501"/>
      <c r="I1" s="25"/>
      <c r="J1" s="575" t="s">
        <v>693</v>
      </c>
      <c r="K1" s="575"/>
    </row>
    <row r="2" spans="1:11" s="178" customFormat="1" ht="19.5" customHeight="1">
      <c r="A2" s="753" t="s">
        <v>0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</row>
    <row r="3" spans="1:11" s="178" customFormat="1" ht="19.5" customHeight="1">
      <c r="A3" s="752" t="s">
        <v>753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</row>
    <row r="4" spans="1:11" s="178" customFormat="1" ht="14.2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s="178" customFormat="1" ht="18" customHeight="1">
      <c r="A5" s="750" t="s">
        <v>892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</row>
    <row r="6" spans="1:11" ht="15.75">
      <c r="A6" s="48" t="s">
        <v>484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9" ht="29.25" customHeight="1">
      <c r="A7" s="471" t="s">
        <v>68</v>
      </c>
      <c r="B7" s="471" t="s">
        <v>69</v>
      </c>
      <c r="C7" s="471" t="s">
        <v>70</v>
      </c>
      <c r="D7" s="471" t="s">
        <v>147</v>
      </c>
      <c r="E7" s="471"/>
      <c r="F7" s="471"/>
      <c r="G7" s="471"/>
      <c r="H7" s="471"/>
      <c r="I7" s="518" t="s">
        <v>235</v>
      </c>
      <c r="J7" s="471" t="s">
        <v>71</v>
      </c>
      <c r="K7" s="471" t="s">
        <v>216</v>
      </c>
      <c r="R7" s="144"/>
      <c r="S7" s="144"/>
    </row>
    <row r="8" spans="1:11" ht="54.75" customHeight="1">
      <c r="A8" s="471"/>
      <c r="B8" s="471"/>
      <c r="C8" s="471"/>
      <c r="D8" s="471" t="s">
        <v>73</v>
      </c>
      <c r="E8" s="471" t="s">
        <v>74</v>
      </c>
      <c r="F8" s="471"/>
      <c r="G8" s="471"/>
      <c r="H8" s="112" t="s">
        <v>75</v>
      </c>
      <c r="I8" s="751"/>
      <c r="J8" s="471"/>
      <c r="K8" s="471"/>
    </row>
    <row r="9" spans="1:11" ht="31.5">
      <c r="A9" s="471"/>
      <c r="B9" s="471"/>
      <c r="C9" s="471"/>
      <c r="D9" s="471"/>
      <c r="E9" s="112" t="s">
        <v>76</v>
      </c>
      <c r="F9" s="112" t="s">
        <v>77</v>
      </c>
      <c r="G9" s="112" t="s">
        <v>15</v>
      </c>
      <c r="H9" s="112"/>
      <c r="I9" s="519"/>
      <c r="J9" s="471"/>
      <c r="K9" s="471"/>
    </row>
    <row r="10" spans="1:11" s="245" customFormat="1" ht="16.5" customHeight="1">
      <c r="A10" s="206">
        <v>1</v>
      </c>
      <c r="B10" s="206">
        <v>2</v>
      </c>
      <c r="C10" s="206">
        <v>3</v>
      </c>
      <c r="D10" s="206">
        <v>4</v>
      </c>
      <c r="E10" s="206">
        <v>5</v>
      </c>
      <c r="F10" s="206">
        <v>6</v>
      </c>
      <c r="G10" s="206">
        <v>7</v>
      </c>
      <c r="H10" s="206">
        <v>8</v>
      </c>
      <c r="I10" s="206">
        <v>9</v>
      </c>
      <c r="J10" s="206">
        <v>10</v>
      </c>
      <c r="K10" s="206">
        <v>11</v>
      </c>
    </row>
    <row r="11" spans="1:11" ht="16.5" customHeight="1">
      <c r="A11" s="246">
        <v>1</v>
      </c>
      <c r="B11" s="216" t="s">
        <v>880</v>
      </c>
      <c r="C11" s="118">
        <v>30</v>
      </c>
      <c r="D11" s="163"/>
      <c r="E11" s="163">
        <v>5</v>
      </c>
      <c r="F11" s="163">
        <v>1</v>
      </c>
      <c r="G11" s="163">
        <f>E11+F11</f>
        <v>6</v>
      </c>
      <c r="H11" s="163">
        <f>D11+G11</f>
        <v>6</v>
      </c>
      <c r="I11" s="163">
        <f>C11-H11</f>
        <v>24</v>
      </c>
      <c r="J11" s="163">
        <f>C11-H11</f>
        <v>24</v>
      </c>
      <c r="K11" s="163"/>
    </row>
    <row r="12" spans="1:11" ht="16.5" customHeight="1">
      <c r="A12" s="246">
        <v>2</v>
      </c>
      <c r="B12" s="216" t="s">
        <v>881</v>
      </c>
      <c r="C12" s="118">
        <v>31</v>
      </c>
      <c r="D12" s="163"/>
      <c r="E12" s="163">
        <v>4</v>
      </c>
      <c r="F12" s="163">
        <v>1</v>
      </c>
      <c r="G12" s="163">
        <f aca="true" t="shared" si="0" ref="G12:G22">E12+F12</f>
        <v>5</v>
      </c>
      <c r="H12" s="163">
        <f aca="true" t="shared" si="1" ref="H12:H22">D12+G12</f>
        <v>5</v>
      </c>
      <c r="I12" s="163">
        <f aca="true" t="shared" si="2" ref="I12:I22">C12-H12</f>
        <v>26</v>
      </c>
      <c r="J12" s="163">
        <f aca="true" t="shared" si="3" ref="J12:J22">C12-H12</f>
        <v>26</v>
      </c>
      <c r="K12" s="163"/>
    </row>
    <row r="13" spans="1:11" ht="16.5" customHeight="1">
      <c r="A13" s="246">
        <v>3</v>
      </c>
      <c r="B13" s="216" t="s">
        <v>882</v>
      </c>
      <c r="C13" s="118">
        <v>30</v>
      </c>
      <c r="D13" s="163">
        <v>26</v>
      </c>
      <c r="E13" s="163">
        <v>4</v>
      </c>
      <c r="F13" s="163">
        <v>0</v>
      </c>
      <c r="G13" s="163">
        <f t="shared" si="0"/>
        <v>4</v>
      </c>
      <c r="H13" s="163">
        <f t="shared" si="1"/>
        <v>30</v>
      </c>
      <c r="I13" s="163">
        <f t="shared" si="2"/>
        <v>0</v>
      </c>
      <c r="J13" s="163">
        <f t="shared" si="3"/>
        <v>0</v>
      </c>
      <c r="K13" s="163"/>
    </row>
    <row r="14" spans="1:11" ht="16.5" customHeight="1">
      <c r="A14" s="246">
        <v>4</v>
      </c>
      <c r="B14" s="216" t="s">
        <v>883</v>
      </c>
      <c r="C14" s="118">
        <v>31</v>
      </c>
      <c r="D14" s="163"/>
      <c r="E14" s="163">
        <v>5</v>
      </c>
      <c r="F14" s="163">
        <v>1</v>
      </c>
      <c r="G14" s="163">
        <f t="shared" si="0"/>
        <v>6</v>
      </c>
      <c r="H14" s="163">
        <f t="shared" si="1"/>
        <v>6</v>
      </c>
      <c r="I14" s="163">
        <f t="shared" si="2"/>
        <v>25</v>
      </c>
      <c r="J14" s="163">
        <f t="shared" si="3"/>
        <v>25</v>
      </c>
      <c r="K14" s="163"/>
    </row>
    <row r="15" spans="1:11" ht="16.5" customHeight="1">
      <c r="A15" s="246">
        <v>5</v>
      </c>
      <c r="B15" s="216" t="s">
        <v>884</v>
      </c>
      <c r="C15" s="118">
        <v>31</v>
      </c>
      <c r="D15" s="163"/>
      <c r="E15" s="163">
        <v>4</v>
      </c>
      <c r="F15" s="163">
        <v>3</v>
      </c>
      <c r="G15" s="163">
        <f t="shared" si="0"/>
        <v>7</v>
      </c>
      <c r="H15" s="163">
        <f t="shared" si="1"/>
        <v>7</v>
      </c>
      <c r="I15" s="163">
        <f t="shared" si="2"/>
        <v>24</v>
      </c>
      <c r="J15" s="163">
        <f t="shared" si="3"/>
        <v>24</v>
      </c>
      <c r="K15" s="163"/>
    </row>
    <row r="16" spans="1:11" s="221" customFormat="1" ht="16.5" customHeight="1">
      <c r="A16" s="246">
        <v>6</v>
      </c>
      <c r="B16" s="216" t="s">
        <v>885</v>
      </c>
      <c r="C16" s="246">
        <v>30</v>
      </c>
      <c r="D16" s="215"/>
      <c r="E16" s="215">
        <v>5</v>
      </c>
      <c r="F16" s="215">
        <v>2</v>
      </c>
      <c r="G16" s="163">
        <f t="shared" si="0"/>
        <v>7</v>
      </c>
      <c r="H16" s="163">
        <f t="shared" si="1"/>
        <v>7</v>
      </c>
      <c r="I16" s="163">
        <f t="shared" si="2"/>
        <v>23</v>
      </c>
      <c r="J16" s="163">
        <f t="shared" si="3"/>
        <v>23</v>
      </c>
      <c r="K16" s="163"/>
    </row>
    <row r="17" spans="1:11" s="221" customFormat="1" ht="16.5" customHeight="1">
      <c r="A17" s="246">
        <v>7</v>
      </c>
      <c r="B17" s="216" t="s">
        <v>886</v>
      </c>
      <c r="C17" s="246">
        <v>31</v>
      </c>
      <c r="D17" s="215"/>
      <c r="E17" s="215">
        <v>4</v>
      </c>
      <c r="F17" s="215">
        <v>5</v>
      </c>
      <c r="G17" s="163">
        <f t="shared" si="0"/>
        <v>9</v>
      </c>
      <c r="H17" s="163">
        <f t="shared" si="1"/>
        <v>9</v>
      </c>
      <c r="I17" s="163">
        <f t="shared" si="2"/>
        <v>22</v>
      </c>
      <c r="J17" s="163">
        <f t="shared" si="3"/>
        <v>22</v>
      </c>
      <c r="K17" s="163"/>
    </row>
    <row r="18" spans="1:11" s="221" customFormat="1" ht="16.5" customHeight="1">
      <c r="A18" s="246">
        <v>8</v>
      </c>
      <c r="B18" s="216" t="s">
        <v>887</v>
      </c>
      <c r="C18" s="246">
        <v>30</v>
      </c>
      <c r="D18" s="215"/>
      <c r="E18" s="215">
        <v>4</v>
      </c>
      <c r="F18" s="215">
        <v>6</v>
      </c>
      <c r="G18" s="163">
        <f t="shared" si="0"/>
        <v>10</v>
      </c>
      <c r="H18" s="163">
        <f t="shared" si="1"/>
        <v>10</v>
      </c>
      <c r="I18" s="163">
        <f t="shared" si="2"/>
        <v>20</v>
      </c>
      <c r="J18" s="163">
        <f t="shared" si="3"/>
        <v>20</v>
      </c>
      <c r="K18" s="163"/>
    </row>
    <row r="19" spans="1:11" s="221" customFormat="1" ht="16.5" customHeight="1">
      <c r="A19" s="246">
        <v>9</v>
      </c>
      <c r="B19" s="216" t="s">
        <v>888</v>
      </c>
      <c r="C19" s="246">
        <v>31</v>
      </c>
      <c r="D19" s="215">
        <v>6</v>
      </c>
      <c r="E19" s="215">
        <v>5</v>
      </c>
      <c r="F19" s="215">
        <v>2</v>
      </c>
      <c r="G19" s="163">
        <f t="shared" si="0"/>
        <v>7</v>
      </c>
      <c r="H19" s="163">
        <f t="shared" si="1"/>
        <v>13</v>
      </c>
      <c r="I19" s="163">
        <f t="shared" si="2"/>
        <v>18</v>
      </c>
      <c r="J19" s="163">
        <f t="shared" si="3"/>
        <v>18</v>
      </c>
      <c r="K19" s="163"/>
    </row>
    <row r="20" spans="1:11" s="221" customFormat="1" ht="16.5" customHeight="1">
      <c r="A20" s="246">
        <v>10</v>
      </c>
      <c r="B20" s="216" t="s">
        <v>889</v>
      </c>
      <c r="C20" s="246">
        <v>31</v>
      </c>
      <c r="D20" s="215">
        <v>5</v>
      </c>
      <c r="E20" s="215">
        <v>4</v>
      </c>
      <c r="F20" s="215">
        <v>2</v>
      </c>
      <c r="G20" s="163">
        <f t="shared" si="0"/>
        <v>6</v>
      </c>
      <c r="H20" s="163">
        <f t="shared" si="1"/>
        <v>11</v>
      </c>
      <c r="I20" s="163">
        <f t="shared" si="2"/>
        <v>20</v>
      </c>
      <c r="J20" s="163">
        <f t="shared" si="3"/>
        <v>20</v>
      </c>
      <c r="K20" s="163"/>
    </row>
    <row r="21" spans="1:11" s="221" customFormat="1" ht="16.5" customHeight="1">
      <c r="A21" s="246">
        <v>11</v>
      </c>
      <c r="B21" s="216" t="s">
        <v>890</v>
      </c>
      <c r="C21" s="246">
        <v>28</v>
      </c>
      <c r="D21" s="174"/>
      <c r="E21" s="215">
        <v>4</v>
      </c>
      <c r="F21" s="215">
        <v>3</v>
      </c>
      <c r="G21" s="163">
        <f t="shared" si="0"/>
        <v>7</v>
      </c>
      <c r="H21" s="163">
        <f t="shared" si="1"/>
        <v>7</v>
      </c>
      <c r="I21" s="163">
        <f t="shared" si="2"/>
        <v>21</v>
      </c>
      <c r="J21" s="163">
        <f t="shared" si="3"/>
        <v>21</v>
      </c>
      <c r="K21" s="163"/>
    </row>
    <row r="22" spans="1:11" s="221" customFormat="1" ht="16.5" customHeight="1">
      <c r="A22" s="246">
        <v>12</v>
      </c>
      <c r="B22" s="216" t="s">
        <v>891</v>
      </c>
      <c r="C22" s="246">
        <v>31</v>
      </c>
      <c r="D22" s="174"/>
      <c r="E22" s="215">
        <v>4</v>
      </c>
      <c r="F22" s="215">
        <v>2</v>
      </c>
      <c r="G22" s="163">
        <f t="shared" si="0"/>
        <v>6</v>
      </c>
      <c r="H22" s="163">
        <f t="shared" si="1"/>
        <v>6</v>
      </c>
      <c r="I22" s="163">
        <f t="shared" si="2"/>
        <v>25</v>
      </c>
      <c r="J22" s="163">
        <f t="shared" si="3"/>
        <v>25</v>
      </c>
      <c r="K22" s="163"/>
    </row>
    <row r="23" spans="1:11" s="106" customFormat="1" ht="16.5" customHeight="1">
      <c r="A23" s="188"/>
      <c r="B23" s="247" t="s">
        <v>15</v>
      </c>
      <c r="C23" s="112">
        <f>SUM(C11:C22)</f>
        <v>365</v>
      </c>
      <c r="D23" s="174">
        <f>SUM(D11:D22)</f>
        <v>37</v>
      </c>
      <c r="E23" s="174">
        <f aca="true" t="shared" si="4" ref="E23:J23">SUM(E11:E22)</f>
        <v>52</v>
      </c>
      <c r="F23" s="174">
        <f t="shared" si="4"/>
        <v>28</v>
      </c>
      <c r="G23" s="174">
        <f t="shared" si="4"/>
        <v>80</v>
      </c>
      <c r="H23" s="174">
        <f t="shared" si="4"/>
        <v>117</v>
      </c>
      <c r="I23" s="174">
        <f t="shared" si="4"/>
        <v>248</v>
      </c>
      <c r="J23" s="174">
        <f t="shared" si="4"/>
        <v>248</v>
      </c>
      <c r="K23" s="188"/>
    </row>
    <row r="24" spans="1:11" s="221" customFormat="1" ht="11.25" customHeight="1">
      <c r="A24" s="248"/>
      <c r="B24" s="249"/>
      <c r="C24" s="227"/>
      <c r="D24" s="248"/>
      <c r="E24" s="248"/>
      <c r="F24" s="248"/>
      <c r="G24" s="248"/>
      <c r="H24" s="248"/>
      <c r="I24" s="248"/>
      <c r="J24" s="248"/>
      <c r="K24" s="248"/>
    </row>
    <row r="25" spans="1:10" ht="15.75">
      <c r="A25" s="10" t="s">
        <v>99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0" t="s">
        <v>611</v>
      </c>
      <c r="J31" s="10"/>
    </row>
    <row r="32" spans="1:10" ht="15.75">
      <c r="A32" s="10"/>
      <c r="B32" s="10"/>
      <c r="C32" s="10"/>
      <c r="D32" s="10" t="s">
        <v>11</v>
      </c>
      <c r="E32" s="10"/>
      <c r="F32" s="10"/>
      <c r="G32" s="10"/>
      <c r="H32" s="10"/>
      <c r="I32" s="10" t="s">
        <v>486</v>
      </c>
      <c r="J32" s="10"/>
    </row>
  </sheetData>
  <sheetProtection/>
  <mergeCells count="14">
    <mergeCell ref="J7:J9"/>
    <mergeCell ref="D8:D9"/>
    <mergeCell ref="E8:G8"/>
    <mergeCell ref="I7:I9"/>
    <mergeCell ref="K7:K9"/>
    <mergeCell ref="C1:H1"/>
    <mergeCell ref="J1:K1"/>
    <mergeCell ref="A2:K2"/>
    <mergeCell ref="A3:K3"/>
    <mergeCell ref="A5:K5"/>
    <mergeCell ref="A7:A9"/>
    <mergeCell ref="B7:B9"/>
    <mergeCell ref="C7:C9"/>
    <mergeCell ref="D7:H7"/>
  </mergeCells>
  <printOptions horizontalCentered="1"/>
  <pageMargins left="0.58" right="0.53" top="0.76" bottom="0" header="0.31496062992125984" footer="0.31496062992125984"/>
  <pageSetup fitToHeight="1" fitToWidth="1"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5.57421875" style="92" customWidth="1"/>
    <col min="2" max="2" width="12.28125" style="92" customWidth="1"/>
    <col min="3" max="3" width="10.28125" style="92" customWidth="1"/>
    <col min="4" max="4" width="8.421875" style="92" customWidth="1"/>
    <col min="5" max="6" width="9.8515625" style="92" customWidth="1"/>
    <col min="7" max="7" width="10.8515625" style="92" customWidth="1"/>
    <col min="8" max="8" width="12.8515625" style="92" customWidth="1"/>
    <col min="9" max="9" width="8.7109375" style="87" customWidth="1"/>
    <col min="10" max="11" width="8.00390625" style="87" customWidth="1"/>
    <col min="12" max="13" width="8.140625" style="87" customWidth="1"/>
    <col min="14" max="14" width="8.00390625" style="87" bestFit="1" customWidth="1"/>
    <col min="15" max="16" width="8.140625" style="87" customWidth="1"/>
    <col min="17" max="17" width="8.8515625" style="87" customWidth="1"/>
    <col min="18" max="18" width="9.421875" style="87" customWidth="1"/>
    <col min="19" max="16384" width="9.140625" style="87" customWidth="1"/>
  </cols>
  <sheetData>
    <row r="1" spans="7:18" ht="15">
      <c r="G1" s="762"/>
      <c r="H1" s="762"/>
      <c r="I1" s="762"/>
      <c r="J1" s="92"/>
      <c r="K1" s="92"/>
      <c r="L1" s="92"/>
      <c r="M1" s="92"/>
      <c r="N1" s="92"/>
      <c r="O1" s="92"/>
      <c r="P1" s="92"/>
      <c r="Q1" s="92"/>
      <c r="R1" s="441" t="s">
        <v>694</v>
      </c>
    </row>
    <row r="2" spans="1:18" ht="15.7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</row>
    <row r="3" spans="1:18" ht="18">
      <c r="A3" s="761" t="s">
        <v>753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</row>
    <row r="4" spans="1:18" ht="12.75" customHeight="1">
      <c r="A4" s="766" t="s">
        <v>893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92"/>
    </row>
    <row r="5" spans="1:18" s="88" customFormat="1" ht="7.5" customHeight="1">
      <c r="A5" s="766"/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102"/>
    </row>
    <row r="6" spans="1:18" ht="12.75">
      <c r="A6" s="765"/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</row>
    <row r="7" spans="1:18" ht="12.75">
      <c r="A7" s="253" t="s">
        <v>484</v>
      </c>
      <c r="B7" s="253"/>
      <c r="H7" s="93"/>
      <c r="I7" s="92"/>
      <c r="J7" s="92"/>
      <c r="K7" s="92"/>
      <c r="L7" s="755"/>
      <c r="M7" s="755"/>
      <c r="N7" s="755"/>
      <c r="O7" s="755"/>
      <c r="P7" s="755"/>
      <c r="Q7" s="755"/>
      <c r="R7" s="755"/>
    </row>
    <row r="8" spans="1:18" ht="30.75" customHeight="1">
      <c r="A8" s="756" t="s">
        <v>2</v>
      </c>
      <c r="B8" s="756" t="s">
        <v>3</v>
      </c>
      <c r="C8" s="757" t="s">
        <v>616</v>
      </c>
      <c r="D8" s="758"/>
      <c r="E8" s="758"/>
      <c r="F8" s="758"/>
      <c r="G8" s="759"/>
      <c r="H8" s="763" t="s">
        <v>78</v>
      </c>
      <c r="I8" s="768" t="s">
        <v>79</v>
      </c>
      <c r="J8" s="769"/>
      <c r="K8" s="769"/>
      <c r="L8" s="770"/>
      <c r="M8" s="757" t="s">
        <v>894</v>
      </c>
      <c r="N8" s="758"/>
      <c r="O8" s="758"/>
      <c r="P8" s="758"/>
      <c r="Q8" s="758"/>
      <c r="R8" s="759"/>
    </row>
    <row r="9" spans="1:18" ht="44.25" customHeight="1">
      <c r="A9" s="756"/>
      <c r="B9" s="756"/>
      <c r="C9" s="94" t="s">
        <v>5</v>
      </c>
      <c r="D9" s="94" t="s">
        <v>6</v>
      </c>
      <c r="E9" s="94" t="s">
        <v>353</v>
      </c>
      <c r="F9" s="95" t="s">
        <v>93</v>
      </c>
      <c r="G9" s="95" t="s">
        <v>217</v>
      </c>
      <c r="H9" s="764"/>
      <c r="I9" s="442" t="s">
        <v>15</v>
      </c>
      <c r="J9" s="442" t="s">
        <v>17</v>
      </c>
      <c r="K9" s="442" t="s">
        <v>37</v>
      </c>
      <c r="L9" s="442" t="s">
        <v>448</v>
      </c>
      <c r="M9" s="94" t="s">
        <v>126</v>
      </c>
      <c r="N9" s="442" t="s">
        <v>900</v>
      </c>
      <c r="O9" s="442" t="s">
        <v>901</v>
      </c>
      <c r="P9" s="442" t="s">
        <v>902</v>
      </c>
      <c r="Q9" s="442" t="s">
        <v>904</v>
      </c>
      <c r="R9" s="442" t="s">
        <v>903</v>
      </c>
    </row>
    <row r="10" spans="1:18" s="89" customFormat="1" ht="12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</row>
    <row r="11" spans="1:18" s="252" customFormat="1" ht="26.25" customHeight="1">
      <c r="A11" s="250">
        <v>1</v>
      </c>
      <c r="B11" s="250" t="s">
        <v>488</v>
      </c>
      <c r="C11" s="250">
        <v>29000</v>
      </c>
      <c r="D11" s="250">
        <v>800</v>
      </c>
      <c r="E11" s="250">
        <v>0</v>
      </c>
      <c r="F11" s="250">
        <v>200</v>
      </c>
      <c r="G11" s="250">
        <f>C11+D11+E11+F11</f>
        <v>30000</v>
      </c>
      <c r="H11" s="251">
        <v>230</v>
      </c>
      <c r="I11" s="255">
        <f>J11+K11+L11</f>
        <v>690</v>
      </c>
      <c r="J11" s="255">
        <v>414</v>
      </c>
      <c r="K11" s="255">
        <v>276</v>
      </c>
      <c r="L11" s="250">
        <v>0</v>
      </c>
      <c r="M11" s="255">
        <f>N11+O11+P11+Q11+R11</f>
        <v>66.84</v>
      </c>
      <c r="N11" s="250">
        <v>17.52</v>
      </c>
      <c r="O11" s="255">
        <v>3.6</v>
      </c>
      <c r="P11" s="250">
        <v>5.52</v>
      </c>
      <c r="Q11" s="255">
        <v>32.4</v>
      </c>
      <c r="R11" s="255">
        <v>7.8</v>
      </c>
    </row>
    <row r="12" spans="1:18" ht="12.75">
      <c r="A12" s="98"/>
      <c r="B12" s="98"/>
      <c r="C12" s="98"/>
      <c r="D12" s="98"/>
      <c r="E12" s="98"/>
      <c r="F12" s="98"/>
      <c r="G12" s="98"/>
      <c r="H12" s="98"/>
      <c r="I12" s="92"/>
      <c r="J12" s="92"/>
      <c r="K12" s="92"/>
      <c r="L12" s="92"/>
      <c r="M12" s="92"/>
      <c r="N12" s="254"/>
      <c r="O12" s="92"/>
      <c r="P12" s="92"/>
      <c r="Q12" s="92"/>
      <c r="R12" s="92"/>
    </row>
    <row r="13" spans="1:18" ht="12.75">
      <c r="A13" s="99" t="s">
        <v>8</v>
      </c>
      <c r="B13" s="100"/>
      <c r="C13" s="100"/>
      <c r="D13" s="98"/>
      <c r="E13" s="98"/>
      <c r="F13" s="98"/>
      <c r="G13" s="98"/>
      <c r="H13" s="98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ht="12.75">
      <c r="A14" s="101" t="s">
        <v>9</v>
      </c>
      <c r="B14" s="101"/>
      <c r="C14" s="101"/>
      <c r="I14" s="92"/>
      <c r="J14" s="760"/>
      <c r="K14" s="760"/>
      <c r="L14" s="760"/>
      <c r="M14" s="760"/>
      <c r="N14" s="760"/>
      <c r="O14" s="760"/>
      <c r="P14" s="760"/>
      <c r="Q14" s="760"/>
      <c r="R14" s="760"/>
    </row>
    <row r="15" spans="1:18" ht="12.75">
      <c r="A15" s="101" t="s">
        <v>10</v>
      </c>
      <c r="B15" s="101"/>
      <c r="C15" s="101"/>
      <c r="I15" s="92"/>
      <c r="J15" s="760"/>
      <c r="K15" s="760"/>
      <c r="L15" s="760"/>
      <c r="M15" s="760"/>
      <c r="N15" s="760"/>
      <c r="O15" s="760"/>
      <c r="P15" s="760"/>
      <c r="Q15" s="760"/>
      <c r="R15" s="760"/>
    </row>
    <row r="16" spans="1:18" ht="12.75">
      <c r="A16" s="101"/>
      <c r="B16" s="101"/>
      <c r="C16" s="101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ht="12.75">
      <c r="A17" s="101"/>
      <c r="B17" s="101"/>
      <c r="C17" s="101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ht="12.75">
      <c r="A18" s="101"/>
      <c r="B18" s="101"/>
      <c r="C18" s="101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ht="12.75">
      <c r="A19" s="101"/>
      <c r="B19" s="101"/>
      <c r="C19" s="101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18" ht="12.75">
      <c r="A20" s="101"/>
      <c r="B20" s="101"/>
      <c r="C20" s="101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ht="15.75">
      <c r="A21" s="101"/>
      <c r="B21" s="101"/>
      <c r="C21" s="101"/>
      <c r="I21" s="92"/>
      <c r="J21" s="92"/>
      <c r="K21" s="92"/>
      <c r="L21" s="92"/>
      <c r="M21" s="92"/>
      <c r="N21" s="92"/>
      <c r="O21" s="444" t="s">
        <v>611</v>
      </c>
      <c r="P21" s="445"/>
      <c r="Q21" s="445"/>
      <c r="R21" s="445"/>
    </row>
    <row r="22" spans="1:18" ht="15.75">
      <c r="A22" s="101"/>
      <c r="B22" s="101"/>
      <c r="C22" s="101"/>
      <c r="I22" s="92"/>
      <c r="J22" s="92"/>
      <c r="K22" s="92"/>
      <c r="L22" s="92"/>
      <c r="M22" s="92"/>
      <c r="N22" s="92"/>
      <c r="O22" s="444" t="s">
        <v>486</v>
      </c>
      <c r="P22" s="445"/>
      <c r="Q22" s="445"/>
      <c r="R22" s="445"/>
    </row>
    <row r="24" spans="1:18" ht="12.75">
      <c r="A24" s="754"/>
      <c r="B24" s="754"/>
      <c r="C24" s="754"/>
      <c r="D24" s="754"/>
      <c r="E24" s="754"/>
      <c r="F24" s="754"/>
      <c r="G24" s="754"/>
      <c r="H24" s="754"/>
      <c r="I24" s="754"/>
      <c r="J24" s="754"/>
      <c r="K24" s="754"/>
      <c r="L24" s="754"/>
      <c r="M24" s="754"/>
      <c r="N24" s="754"/>
      <c r="O24" s="754"/>
      <c r="P24" s="754"/>
      <c r="Q24" s="754"/>
      <c r="R24" s="754"/>
    </row>
  </sheetData>
  <sheetProtection/>
  <mergeCells count="14">
    <mergeCell ref="A3:R3"/>
    <mergeCell ref="G1:I1"/>
    <mergeCell ref="H8:H9"/>
    <mergeCell ref="A6:R6"/>
    <mergeCell ref="A4:Q5"/>
    <mergeCell ref="A2:R2"/>
    <mergeCell ref="I8:L8"/>
    <mergeCell ref="A24:R24"/>
    <mergeCell ref="L7:R7"/>
    <mergeCell ref="A8:A9"/>
    <mergeCell ref="B8:B9"/>
    <mergeCell ref="C8:G8"/>
    <mergeCell ref="J14:R15"/>
    <mergeCell ref="M8:R8"/>
  </mergeCells>
  <printOptions horizontalCentered="1"/>
  <pageMargins left="0.54" right="0.47" top="0.72" bottom="0" header="0.31496062992125984" footer="0.31496062992125984"/>
  <pageSetup fitToHeight="1" fitToWidth="1" horizontalDpi="600" verticalDpi="600" orientation="landscape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SheetLayoutView="100" zoomScalePageLayoutView="0" workbookViewId="0" topLeftCell="A1">
      <selection activeCell="I9" sqref="I9:L9"/>
    </sheetView>
  </sheetViews>
  <sheetFormatPr defaultColWidth="9.140625" defaultRowHeight="12.75"/>
  <cols>
    <col min="1" max="1" width="5.57421875" style="92" customWidth="1"/>
    <col min="2" max="2" width="10.57421875" style="92" customWidth="1"/>
    <col min="3" max="3" width="10.28125" style="92" customWidth="1"/>
    <col min="4" max="4" width="8.421875" style="92" customWidth="1"/>
    <col min="5" max="6" width="9.8515625" style="92" customWidth="1"/>
    <col min="7" max="7" width="10.8515625" style="92" customWidth="1"/>
    <col min="8" max="8" width="12.8515625" style="92" customWidth="1"/>
    <col min="9" max="9" width="8.7109375" style="87" customWidth="1"/>
    <col min="10" max="11" width="8.00390625" style="87" customWidth="1"/>
    <col min="12" max="16" width="8.140625" style="87" customWidth="1"/>
    <col min="17" max="17" width="8.8515625" style="87" customWidth="1"/>
    <col min="18" max="18" width="8.140625" style="87" customWidth="1"/>
    <col min="19" max="16384" width="9.140625" style="87" customWidth="1"/>
  </cols>
  <sheetData>
    <row r="1" spans="7:18" ht="15">
      <c r="G1" s="762"/>
      <c r="H1" s="762"/>
      <c r="I1" s="762"/>
      <c r="J1" s="92"/>
      <c r="K1" s="92"/>
      <c r="L1" s="92"/>
      <c r="M1" s="92"/>
      <c r="N1" s="92"/>
      <c r="O1" s="92"/>
      <c r="P1" s="771" t="s">
        <v>695</v>
      </c>
      <c r="Q1" s="771"/>
      <c r="R1" s="92"/>
    </row>
    <row r="2" spans="1:18" ht="15.7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</row>
    <row r="3" spans="1:18" ht="18">
      <c r="A3" s="761" t="s">
        <v>753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</row>
    <row r="4" spans="1:18" ht="12.75" customHeight="1">
      <c r="A4" s="766" t="s">
        <v>905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</row>
    <row r="5" spans="1:18" s="88" customFormat="1" ht="7.5" customHeight="1">
      <c r="A5" s="766"/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</row>
    <row r="6" spans="1:18" ht="12.75">
      <c r="A6" s="765"/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Q6" s="765"/>
      <c r="R6" s="765"/>
    </row>
    <row r="7" spans="1:18" ht="12.75">
      <c r="A7" s="253" t="s">
        <v>484</v>
      </c>
      <c r="B7" s="253"/>
      <c r="H7" s="103"/>
      <c r="I7" s="92"/>
      <c r="J7" s="92"/>
      <c r="K7" s="92"/>
      <c r="L7" s="755"/>
      <c r="M7" s="755"/>
      <c r="N7" s="755"/>
      <c r="O7" s="755"/>
      <c r="P7" s="755"/>
      <c r="Q7" s="755"/>
      <c r="R7" s="755"/>
    </row>
    <row r="8" spans="1:18" ht="30.75" customHeight="1">
      <c r="A8" s="756" t="s">
        <v>2</v>
      </c>
      <c r="B8" s="756" t="s">
        <v>3</v>
      </c>
      <c r="C8" s="768" t="s">
        <v>616</v>
      </c>
      <c r="D8" s="769"/>
      <c r="E8" s="769"/>
      <c r="F8" s="769"/>
      <c r="G8" s="770"/>
      <c r="H8" s="763" t="s">
        <v>78</v>
      </c>
      <c r="I8" s="768" t="s">
        <v>79</v>
      </c>
      <c r="J8" s="769"/>
      <c r="K8" s="769"/>
      <c r="L8" s="770"/>
      <c r="M8" s="757" t="s">
        <v>894</v>
      </c>
      <c r="N8" s="758"/>
      <c r="O8" s="758"/>
      <c r="P8" s="758"/>
      <c r="Q8" s="758"/>
      <c r="R8" s="759"/>
    </row>
    <row r="9" spans="1:18" ht="44.25" customHeight="1">
      <c r="A9" s="756"/>
      <c r="B9" s="756"/>
      <c r="C9" s="94" t="s">
        <v>5</v>
      </c>
      <c r="D9" s="94" t="s">
        <v>6</v>
      </c>
      <c r="E9" s="94" t="s">
        <v>353</v>
      </c>
      <c r="F9" s="95" t="s">
        <v>93</v>
      </c>
      <c r="G9" s="95" t="s">
        <v>217</v>
      </c>
      <c r="H9" s="764"/>
      <c r="I9" s="442" t="s">
        <v>15</v>
      </c>
      <c r="J9" s="442" t="s">
        <v>17</v>
      </c>
      <c r="K9" s="442" t="s">
        <v>37</v>
      </c>
      <c r="L9" s="442" t="s">
        <v>448</v>
      </c>
      <c r="M9" s="442" t="s">
        <v>126</v>
      </c>
      <c r="N9" s="442" t="s">
        <v>900</v>
      </c>
      <c r="O9" s="442" t="s">
        <v>901</v>
      </c>
      <c r="P9" s="442" t="s">
        <v>902</v>
      </c>
      <c r="Q9" s="442" t="s">
        <v>904</v>
      </c>
      <c r="R9" s="442" t="s">
        <v>903</v>
      </c>
    </row>
    <row r="10" spans="1:18" s="89" customFormat="1" ht="12.75">
      <c r="A10" s="94">
        <v>1</v>
      </c>
      <c r="B10" s="94">
        <v>2</v>
      </c>
      <c r="C10" s="94">
        <v>3</v>
      </c>
      <c r="D10" s="94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</row>
    <row r="11" spans="1:18" s="252" customFormat="1" ht="25.5" customHeight="1">
      <c r="A11" s="250">
        <v>1</v>
      </c>
      <c r="B11" s="250" t="s">
        <v>488</v>
      </c>
      <c r="C11" s="250">
        <v>19200</v>
      </c>
      <c r="D11" s="250">
        <v>730</v>
      </c>
      <c r="E11" s="250">
        <v>0</v>
      </c>
      <c r="F11" s="250">
        <v>70</v>
      </c>
      <c r="G11" s="250">
        <f>C11+D11+E11+F11</f>
        <v>20000</v>
      </c>
      <c r="H11" s="251">
        <v>230</v>
      </c>
      <c r="I11" s="255">
        <f>J11+K11+L11</f>
        <v>690</v>
      </c>
      <c r="J11" s="255">
        <v>414</v>
      </c>
      <c r="K11" s="255">
        <v>276</v>
      </c>
      <c r="L11" s="255">
        <v>0</v>
      </c>
      <c r="M11" s="255">
        <f>N11+O11+P11+Q11+R11</f>
        <v>44.56</v>
      </c>
      <c r="N11" s="250">
        <v>11.68</v>
      </c>
      <c r="O11" s="255">
        <v>2.4</v>
      </c>
      <c r="P11" s="250">
        <v>3.68</v>
      </c>
      <c r="Q11" s="255">
        <v>21.6</v>
      </c>
      <c r="R11" s="255">
        <v>5.2</v>
      </c>
    </row>
    <row r="12" spans="1:18" ht="12.75">
      <c r="A12" s="98"/>
      <c r="B12" s="98"/>
      <c r="C12" s="98"/>
      <c r="D12" s="98"/>
      <c r="E12" s="98"/>
      <c r="F12" s="98"/>
      <c r="G12" s="98"/>
      <c r="H12" s="98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ht="12.75">
      <c r="A13" s="99" t="s">
        <v>8</v>
      </c>
      <c r="B13" s="100"/>
      <c r="C13" s="100"/>
      <c r="D13" s="98"/>
      <c r="E13" s="98"/>
      <c r="F13" s="98"/>
      <c r="G13" s="98"/>
      <c r="H13" s="98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18" ht="12.75">
      <c r="A14" s="101" t="s">
        <v>9</v>
      </c>
      <c r="B14" s="101"/>
      <c r="C14" s="101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ht="12.75">
      <c r="A15" s="101" t="s">
        <v>10</v>
      </c>
      <c r="B15" s="101"/>
      <c r="C15" s="101"/>
      <c r="I15" s="92"/>
      <c r="J15" s="92"/>
      <c r="K15" s="760"/>
      <c r="L15" s="760"/>
      <c r="M15" s="760"/>
      <c r="N15" s="760"/>
      <c r="O15" s="760"/>
      <c r="P15" s="760"/>
      <c r="Q15" s="760"/>
      <c r="R15" s="760"/>
    </row>
    <row r="16" spans="1:18" ht="12.75">
      <c r="A16" s="101"/>
      <c r="B16" s="101"/>
      <c r="C16" s="101"/>
      <c r="I16" s="92"/>
      <c r="J16" s="92"/>
      <c r="K16" s="443"/>
      <c r="L16" s="443"/>
      <c r="M16" s="443"/>
      <c r="N16" s="443"/>
      <c r="O16" s="443"/>
      <c r="P16" s="443"/>
      <c r="Q16" s="443"/>
      <c r="R16" s="443"/>
    </row>
    <row r="17" spans="1:18" ht="12.75">
      <c r="A17" s="101"/>
      <c r="B17" s="101"/>
      <c r="C17" s="101"/>
      <c r="I17" s="92"/>
      <c r="J17" s="92"/>
      <c r="K17" s="443"/>
      <c r="L17" s="443"/>
      <c r="M17" s="443"/>
      <c r="N17" s="443"/>
      <c r="O17" s="443"/>
      <c r="P17" s="443"/>
      <c r="Q17" s="443"/>
      <c r="R17" s="443"/>
    </row>
    <row r="18" spans="1:18" ht="12.75">
      <c r="A18" s="101"/>
      <c r="B18" s="101"/>
      <c r="C18" s="101"/>
      <c r="I18" s="92"/>
      <c r="J18" s="92"/>
      <c r="K18" s="443"/>
      <c r="L18" s="443"/>
      <c r="M18" s="443"/>
      <c r="N18" s="443"/>
      <c r="O18" s="443"/>
      <c r="P18" s="443"/>
      <c r="Q18" s="443"/>
      <c r="R18" s="443"/>
    </row>
    <row r="19" spans="1:18" ht="12.75">
      <c r="A19" s="101"/>
      <c r="B19" s="101"/>
      <c r="C19" s="101"/>
      <c r="I19" s="92"/>
      <c r="J19" s="92"/>
      <c r="K19" s="443"/>
      <c r="L19" s="443"/>
      <c r="M19" s="443"/>
      <c r="N19" s="443"/>
      <c r="O19" s="443"/>
      <c r="P19" s="443"/>
      <c r="Q19" s="443"/>
      <c r="R19" s="443"/>
    </row>
    <row r="20" spans="1:18" ht="12.75">
      <c r="A20" s="101"/>
      <c r="B20" s="101"/>
      <c r="C20" s="101"/>
      <c r="I20" s="92"/>
      <c r="J20" s="92"/>
      <c r="K20" s="443"/>
      <c r="L20" s="443"/>
      <c r="M20" s="443"/>
      <c r="N20" s="443"/>
      <c r="O20" s="443"/>
      <c r="P20" s="443"/>
      <c r="Q20" s="443"/>
      <c r="R20" s="443"/>
    </row>
    <row r="21" spans="1:19" ht="12.75">
      <c r="A21" s="101"/>
      <c r="B21" s="101"/>
      <c r="C21" s="101"/>
      <c r="I21" s="92"/>
      <c r="J21" s="92"/>
      <c r="K21" s="92"/>
      <c r="L21" s="92"/>
      <c r="M21" s="92"/>
      <c r="N21" s="92"/>
      <c r="O21" s="445"/>
      <c r="P21" s="445"/>
      <c r="Q21" s="445"/>
      <c r="R21" s="445"/>
      <c r="S21" s="445"/>
    </row>
    <row r="22" spans="1:19" ht="12.75">
      <c r="A22" s="101"/>
      <c r="B22" s="101"/>
      <c r="C22" s="101"/>
      <c r="I22" s="92"/>
      <c r="J22" s="92"/>
      <c r="K22" s="92"/>
      <c r="L22" s="92"/>
      <c r="M22" s="92"/>
      <c r="N22" s="92"/>
      <c r="O22" s="445"/>
      <c r="P22" s="445"/>
      <c r="Q22" s="445"/>
      <c r="R22" s="445"/>
      <c r="S22" s="445"/>
    </row>
    <row r="23" spans="1:19" ht="15.75">
      <c r="A23" s="101"/>
      <c r="B23" s="101"/>
      <c r="C23" s="101"/>
      <c r="I23" s="92"/>
      <c r="J23" s="92"/>
      <c r="K23" s="92"/>
      <c r="L23" s="92"/>
      <c r="M23" s="92"/>
      <c r="N23" s="92"/>
      <c r="O23" s="444" t="s">
        <v>611</v>
      </c>
      <c r="P23" s="445"/>
      <c r="Q23" s="445"/>
      <c r="R23" s="445"/>
      <c r="S23" s="445"/>
    </row>
    <row r="24" spans="1:19" ht="15.75">
      <c r="A24" s="101"/>
      <c r="C24" s="101"/>
      <c r="I24" s="92"/>
      <c r="J24" s="92"/>
      <c r="K24" s="92"/>
      <c r="L24" s="92"/>
      <c r="M24" s="92"/>
      <c r="N24" s="92"/>
      <c r="O24" s="444" t="s">
        <v>486</v>
      </c>
      <c r="P24" s="445"/>
      <c r="Q24" s="445"/>
      <c r="R24" s="445"/>
      <c r="S24" s="445"/>
    </row>
    <row r="25" spans="1:3" ht="12.75">
      <c r="A25" s="101"/>
      <c r="B25" s="101"/>
      <c r="C25" s="101"/>
    </row>
    <row r="26" spans="1:3" ht="12.75">
      <c r="A26" s="101"/>
      <c r="B26" s="101"/>
      <c r="C26" s="101"/>
    </row>
    <row r="28" spans="1:18" ht="12.75">
      <c r="A28" s="754"/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</row>
  </sheetData>
  <sheetProtection/>
  <mergeCells count="15">
    <mergeCell ref="G1:I1"/>
    <mergeCell ref="P1:Q1"/>
    <mergeCell ref="A2:R2"/>
    <mergeCell ref="A3:R3"/>
    <mergeCell ref="A4:R5"/>
    <mergeCell ref="A6:R6"/>
    <mergeCell ref="A28:R28"/>
    <mergeCell ref="K15:R15"/>
    <mergeCell ref="L7:R7"/>
    <mergeCell ref="A8:A9"/>
    <mergeCell ref="B8:B9"/>
    <mergeCell ref="C8:G8"/>
    <mergeCell ref="H8:H9"/>
    <mergeCell ref="M8:R8"/>
    <mergeCell ref="I8:L8"/>
  </mergeCells>
  <printOptions horizontalCentered="1"/>
  <pageMargins left="0.5" right="0.45" top="0.99" bottom="0" header="0.31496062992125984" footer="0.31496062992125984"/>
  <pageSetup fitToHeight="1" fitToWidth="1" horizontalDpi="600" verticalDpi="600" orientation="landscape" paperSize="9" scale="87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view="pageBreakPreview" zoomScaleSheetLayoutView="100" zoomScalePageLayoutView="0" workbookViewId="0" topLeftCell="A1">
      <selection activeCell="K9" sqref="K9:P9"/>
    </sheetView>
  </sheetViews>
  <sheetFormatPr defaultColWidth="9.140625" defaultRowHeight="12.75"/>
  <cols>
    <col min="1" max="1" width="6.57421875" style="92" customWidth="1"/>
    <col min="2" max="2" width="10.28125" style="92" customWidth="1"/>
    <col min="3" max="3" width="17.8515625" style="92" customWidth="1"/>
    <col min="4" max="4" width="10.8515625" style="92" customWidth="1"/>
    <col min="5" max="5" width="4.57421875" style="92" customWidth="1"/>
    <col min="6" max="6" width="0.2890625" style="92" hidden="1" customWidth="1"/>
    <col min="7" max="7" width="8.7109375" style="92" customWidth="1"/>
    <col min="8" max="9" width="8.00390625" style="92" customWidth="1"/>
    <col min="10" max="14" width="8.140625" style="92" customWidth="1"/>
    <col min="15" max="15" width="10.140625" style="92" customWidth="1"/>
    <col min="16" max="16" width="11.421875" style="92" customWidth="1"/>
    <col min="17" max="16384" width="9.140625" style="92" customWidth="1"/>
  </cols>
  <sheetData>
    <row r="1" spans="4:15" ht="15">
      <c r="D1" s="762"/>
      <c r="E1" s="762"/>
      <c r="F1" s="762"/>
      <c r="G1" s="762"/>
      <c r="O1" s="446" t="s">
        <v>696</v>
      </c>
    </row>
    <row r="2" spans="1:16" ht="15.7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</row>
    <row r="3" spans="1:16" ht="20.25">
      <c r="A3" s="784" t="s">
        <v>753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</row>
    <row r="5" spans="1:16" s="104" customFormat="1" ht="15.75">
      <c r="A5" s="766" t="s">
        <v>906</v>
      </c>
      <c r="B5" s="766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</row>
    <row r="6" spans="1:16" ht="12.75">
      <c r="A6" s="765"/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</row>
    <row r="7" spans="1:16" ht="12.75">
      <c r="A7" s="253" t="s">
        <v>484</v>
      </c>
      <c r="B7" s="253"/>
      <c r="D7" s="103"/>
      <c r="E7" s="103"/>
      <c r="J7" s="755"/>
      <c r="K7" s="755"/>
      <c r="L7" s="755"/>
      <c r="M7" s="755"/>
      <c r="N7" s="755"/>
      <c r="O7" s="755"/>
      <c r="P7" s="755"/>
    </row>
    <row r="8" spans="1:16" ht="30.75" customHeight="1">
      <c r="A8" s="756" t="s">
        <v>2</v>
      </c>
      <c r="B8" s="756" t="s">
        <v>3</v>
      </c>
      <c r="C8" s="772" t="s">
        <v>616</v>
      </c>
      <c r="D8" s="763" t="s">
        <v>78</v>
      </c>
      <c r="E8" s="777"/>
      <c r="F8" s="778"/>
      <c r="G8" s="768" t="s">
        <v>79</v>
      </c>
      <c r="H8" s="769"/>
      <c r="I8" s="769"/>
      <c r="J8" s="770"/>
      <c r="K8" s="757" t="s">
        <v>894</v>
      </c>
      <c r="L8" s="758"/>
      <c r="M8" s="758"/>
      <c r="N8" s="758"/>
      <c r="O8" s="758"/>
      <c r="P8" s="759"/>
    </row>
    <row r="9" spans="1:16" ht="44.25" customHeight="1">
      <c r="A9" s="756"/>
      <c r="B9" s="756"/>
      <c r="C9" s="773"/>
      <c r="D9" s="764"/>
      <c r="E9" s="779"/>
      <c r="F9" s="780"/>
      <c r="G9" s="442" t="s">
        <v>15</v>
      </c>
      <c r="H9" s="442" t="s">
        <v>17</v>
      </c>
      <c r="I9" s="442" t="s">
        <v>37</v>
      </c>
      <c r="J9" s="442" t="s">
        <v>448</v>
      </c>
      <c r="K9" s="442" t="s">
        <v>126</v>
      </c>
      <c r="L9" s="442" t="s">
        <v>895</v>
      </c>
      <c r="M9" s="442" t="s">
        <v>896</v>
      </c>
      <c r="N9" s="442" t="s">
        <v>897</v>
      </c>
      <c r="O9" s="442" t="s">
        <v>898</v>
      </c>
      <c r="P9" s="442" t="s">
        <v>899</v>
      </c>
    </row>
    <row r="10" spans="1:16" s="101" customFormat="1" ht="12.75">
      <c r="A10" s="94">
        <v>1</v>
      </c>
      <c r="B10" s="94">
        <v>2</v>
      </c>
      <c r="C10" s="94">
        <v>3</v>
      </c>
      <c r="D10" s="768">
        <v>4</v>
      </c>
      <c r="E10" s="769"/>
      <c r="F10" s="770"/>
      <c r="G10" s="94">
        <v>5</v>
      </c>
      <c r="H10" s="94">
        <v>6</v>
      </c>
      <c r="I10" s="94">
        <v>7</v>
      </c>
      <c r="J10" s="94">
        <v>8</v>
      </c>
      <c r="K10" s="94">
        <v>9</v>
      </c>
      <c r="L10" s="94">
        <v>10</v>
      </c>
      <c r="M10" s="94">
        <v>11</v>
      </c>
      <c r="N10" s="94">
        <v>12</v>
      </c>
      <c r="O10" s="94">
        <v>13</v>
      </c>
      <c r="P10" s="94">
        <v>14</v>
      </c>
    </row>
    <row r="11" spans="1:16" s="256" customFormat="1" ht="21.75" customHeight="1">
      <c r="A11" s="250">
        <v>1</v>
      </c>
      <c r="B11" s="250" t="s">
        <v>488</v>
      </c>
      <c r="C11" s="250"/>
      <c r="D11" s="774"/>
      <c r="E11" s="775"/>
      <c r="F11" s="776"/>
      <c r="G11" s="250"/>
      <c r="H11" s="781" t="s">
        <v>493</v>
      </c>
      <c r="I11" s="782"/>
      <c r="J11" s="782"/>
      <c r="K11" s="782"/>
      <c r="L11" s="783"/>
      <c r="M11" s="250"/>
      <c r="N11" s="250"/>
      <c r="O11" s="250"/>
      <c r="P11" s="250"/>
    </row>
    <row r="12" spans="1:16" s="256" customFormat="1" ht="21.75" customHeight="1">
      <c r="A12" s="447"/>
      <c r="B12" s="447"/>
      <c r="C12" s="447"/>
      <c r="D12" s="447"/>
      <c r="E12" s="447"/>
      <c r="F12" s="447"/>
      <c r="G12" s="447"/>
      <c r="H12" s="448"/>
      <c r="I12" s="448"/>
      <c r="J12" s="448"/>
      <c r="K12" s="448"/>
      <c r="L12" s="448"/>
      <c r="M12" s="447"/>
      <c r="N12" s="447"/>
      <c r="O12" s="447"/>
      <c r="P12" s="447"/>
    </row>
    <row r="13" spans="1:16" s="256" customFormat="1" ht="21.75" customHeight="1">
      <c r="A13" s="447"/>
      <c r="B13" s="447"/>
      <c r="C13" s="447"/>
      <c r="D13" s="447"/>
      <c r="E13" s="447"/>
      <c r="F13" s="447"/>
      <c r="G13" s="447"/>
      <c r="H13" s="448"/>
      <c r="I13" s="448"/>
      <c r="J13" s="448"/>
      <c r="K13" s="448"/>
      <c r="L13" s="448"/>
      <c r="M13" s="447"/>
      <c r="N13" s="447"/>
      <c r="O13" s="447"/>
      <c r="P13" s="447"/>
    </row>
    <row r="14" spans="1:16" s="256" customFormat="1" ht="21.75" customHeight="1">
      <c r="A14" s="447"/>
      <c r="B14" s="447"/>
      <c r="C14" s="447"/>
      <c r="D14" s="447"/>
      <c r="E14" s="447"/>
      <c r="F14" s="447"/>
      <c r="G14" s="447"/>
      <c r="H14" s="448"/>
      <c r="I14" s="448"/>
      <c r="J14" s="448"/>
      <c r="K14" s="448"/>
      <c r="L14" s="448"/>
      <c r="M14" s="447"/>
      <c r="N14" s="447"/>
      <c r="O14" s="447"/>
      <c r="P14" s="447"/>
    </row>
    <row r="15" spans="1:5" ht="12.75">
      <c r="A15" s="98"/>
      <c r="B15" s="98"/>
      <c r="C15" s="98"/>
      <c r="D15" s="98"/>
      <c r="E15" s="98"/>
    </row>
    <row r="16" spans="1:3" ht="12.75">
      <c r="A16" s="101"/>
      <c r="B16" s="101"/>
      <c r="C16" s="101"/>
    </row>
    <row r="17" spans="1:3" ht="12.75">
      <c r="A17" s="101"/>
      <c r="B17" s="101"/>
      <c r="C17" s="101"/>
    </row>
    <row r="18" spans="1:3" ht="12.75">
      <c r="A18" s="101"/>
      <c r="B18" s="101"/>
      <c r="C18" s="101"/>
    </row>
    <row r="19" spans="1:13" ht="15.75">
      <c r="A19" s="101"/>
      <c r="B19" s="101"/>
      <c r="C19" s="101"/>
      <c r="M19" s="10" t="s">
        <v>611</v>
      </c>
    </row>
    <row r="20" spans="1:13" ht="15.75">
      <c r="A20" s="101"/>
      <c r="B20" s="101"/>
      <c r="C20" s="101"/>
      <c r="M20" s="10" t="s">
        <v>486</v>
      </c>
    </row>
    <row r="22" spans="1:16" ht="12.75">
      <c r="A22" s="765"/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</row>
  </sheetData>
  <sheetProtection/>
  <mergeCells count="16">
    <mergeCell ref="D1:G1"/>
    <mergeCell ref="A2:P2"/>
    <mergeCell ref="A3:P3"/>
    <mergeCell ref="A5:P5"/>
    <mergeCell ref="A6:P6"/>
    <mergeCell ref="J7:P7"/>
    <mergeCell ref="A22:P22"/>
    <mergeCell ref="C8:C9"/>
    <mergeCell ref="D10:F10"/>
    <mergeCell ref="D11:F11"/>
    <mergeCell ref="A8:A9"/>
    <mergeCell ref="B8:B9"/>
    <mergeCell ref="D8:F9"/>
    <mergeCell ref="G8:J8"/>
    <mergeCell ref="K8:P8"/>
    <mergeCell ref="H11:L11"/>
  </mergeCells>
  <printOptions horizontalCentered="1"/>
  <pageMargins left="0.54" right="0.53" top="0.93" bottom="0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70" zoomScaleSheetLayoutView="70" zoomScalePageLayoutView="0" workbookViewId="0" topLeftCell="A1">
      <selection activeCell="X20" sqref="X20"/>
    </sheetView>
  </sheetViews>
  <sheetFormatPr defaultColWidth="9.140625" defaultRowHeight="12.75"/>
  <cols>
    <col min="1" max="1" width="7.28125" style="318" customWidth="1"/>
    <col min="2" max="2" width="26.00390625" style="318" customWidth="1"/>
    <col min="3" max="5" width="8.28125" style="318" customWidth="1"/>
    <col min="6" max="6" width="14.421875" style="318" customWidth="1"/>
    <col min="7" max="9" width="10.7109375" style="318" customWidth="1"/>
    <col min="10" max="10" width="12.57421875" style="318" customWidth="1"/>
    <col min="11" max="13" width="9.140625" style="318" customWidth="1"/>
    <col min="14" max="14" width="12.8515625" style="318" customWidth="1"/>
    <col min="15" max="15" width="7.57421875" style="318" customWidth="1"/>
    <col min="16" max="16" width="7.28125" style="318" customWidth="1"/>
    <col min="17" max="17" width="6.8515625" style="318" customWidth="1"/>
    <col min="18" max="18" width="6.57421875" style="318" customWidth="1"/>
    <col min="19" max="19" width="8.00390625" style="318" customWidth="1"/>
    <col min="20" max="20" width="7.00390625" style="318" customWidth="1"/>
    <col min="21" max="21" width="7.28125" style="318" customWidth="1"/>
    <col min="22" max="22" width="7.140625" style="318" customWidth="1"/>
    <col min="23" max="16384" width="9.140625" style="318" customWidth="1"/>
  </cols>
  <sheetData>
    <row r="1" ht="15">
      <c r="V1" s="58" t="s">
        <v>647</v>
      </c>
    </row>
    <row r="2" spans="7:18" ht="15.75">
      <c r="G2" s="543" t="s">
        <v>0</v>
      </c>
      <c r="H2" s="543"/>
      <c r="I2" s="543"/>
      <c r="J2" s="543"/>
      <c r="K2" s="543"/>
      <c r="O2" s="36"/>
      <c r="P2" s="36"/>
      <c r="Q2" s="36"/>
      <c r="R2" s="36"/>
    </row>
    <row r="3" spans="3:24" ht="18">
      <c r="C3" s="542" t="s">
        <v>753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284"/>
      <c r="P3" s="284"/>
      <c r="Q3" s="284"/>
      <c r="R3" s="284"/>
      <c r="S3" s="284"/>
      <c r="T3" s="284"/>
      <c r="U3" s="284"/>
      <c r="V3" s="284"/>
      <c r="W3" s="284"/>
      <c r="X3" s="284"/>
    </row>
    <row r="4" spans="3:22" ht="15.75"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</row>
    <row r="5" spans="2:22" ht="15.75">
      <c r="B5" s="546" t="s">
        <v>760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37"/>
      <c r="U5" s="544" t="s">
        <v>246</v>
      </c>
      <c r="V5" s="545"/>
    </row>
    <row r="6" spans="11:18" ht="15">
      <c r="K6" s="36"/>
      <c r="L6" s="36"/>
      <c r="M6" s="36"/>
      <c r="N6" s="36"/>
      <c r="O6" s="36"/>
      <c r="P6" s="36"/>
      <c r="Q6" s="36"/>
      <c r="R6" s="36"/>
    </row>
    <row r="7" spans="1:22" ht="15.75">
      <c r="A7" s="536" t="s">
        <v>484</v>
      </c>
      <c r="B7" s="536"/>
      <c r="O7" s="548" t="s">
        <v>761</v>
      </c>
      <c r="P7" s="548"/>
      <c r="Q7" s="548"/>
      <c r="R7" s="548"/>
      <c r="S7" s="548"/>
      <c r="T7" s="548"/>
      <c r="U7" s="548"/>
      <c r="V7" s="548"/>
    </row>
    <row r="8" spans="1:22" ht="35.25" customHeight="1">
      <c r="A8" s="535" t="s">
        <v>2</v>
      </c>
      <c r="B8" s="535" t="s">
        <v>136</v>
      </c>
      <c r="C8" s="547" t="s">
        <v>137</v>
      </c>
      <c r="D8" s="547"/>
      <c r="E8" s="547"/>
      <c r="F8" s="547" t="s">
        <v>138</v>
      </c>
      <c r="G8" s="535" t="s">
        <v>166</v>
      </c>
      <c r="H8" s="535"/>
      <c r="I8" s="535"/>
      <c r="J8" s="535"/>
      <c r="K8" s="535"/>
      <c r="L8" s="535"/>
      <c r="M8" s="535"/>
      <c r="N8" s="535"/>
      <c r="O8" s="535" t="s">
        <v>167</v>
      </c>
      <c r="P8" s="535"/>
      <c r="Q8" s="535"/>
      <c r="R8" s="535"/>
      <c r="S8" s="535"/>
      <c r="T8" s="535"/>
      <c r="U8" s="535"/>
      <c r="V8" s="535"/>
    </row>
    <row r="9" spans="1:22" ht="42.75" customHeight="1">
      <c r="A9" s="535"/>
      <c r="B9" s="535"/>
      <c r="C9" s="547" t="s">
        <v>247</v>
      </c>
      <c r="D9" s="547" t="s">
        <v>38</v>
      </c>
      <c r="E9" s="547" t="s">
        <v>39</v>
      </c>
      <c r="F9" s="547"/>
      <c r="G9" s="535" t="s">
        <v>168</v>
      </c>
      <c r="H9" s="535"/>
      <c r="I9" s="535"/>
      <c r="J9" s="535"/>
      <c r="K9" s="535" t="s">
        <v>153</v>
      </c>
      <c r="L9" s="535"/>
      <c r="M9" s="535"/>
      <c r="N9" s="535"/>
      <c r="O9" s="535" t="s">
        <v>139</v>
      </c>
      <c r="P9" s="535"/>
      <c r="Q9" s="535"/>
      <c r="R9" s="535"/>
      <c r="S9" s="535" t="s">
        <v>152</v>
      </c>
      <c r="T9" s="535"/>
      <c r="U9" s="535"/>
      <c r="V9" s="535"/>
    </row>
    <row r="10" spans="1:22" ht="15">
      <c r="A10" s="535"/>
      <c r="B10" s="535"/>
      <c r="C10" s="547"/>
      <c r="D10" s="547"/>
      <c r="E10" s="547"/>
      <c r="F10" s="547"/>
      <c r="G10" s="556" t="s">
        <v>140</v>
      </c>
      <c r="H10" s="557"/>
      <c r="I10" s="558"/>
      <c r="J10" s="537" t="s">
        <v>141</v>
      </c>
      <c r="K10" s="549" t="s">
        <v>140</v>
      </c>
      <c r="L10" s="550"/>
      <c r="M10" s="551"/>
      <c r="N10" s="537" t="s">
        <v>141</v>
      </c>
      <c r="O10" s="549" t="s">
        <v>140</v>
      </c>
      <c r="P10" s="550"/>
      <c r="Q10" s="551"/>
      <c r="R10" s="537" t="s">
        <v>141</v>
      </c>
      <c r="S10" s="549" t="s">
        <v>140</v>
      </c>
      <c r="T10" s="550"/>
      <c r="U10" s="551"/>
      <c r="V10" s="537" t="s">
        <v>141</v>
      </c>
    </row>
    <row r="11" spans="1:22" ht="15" customHeight="1">
      <c r="A11" s="535"/>
      <c r="B11" s="535"/>
      <c r="C11" s="547"/>
      <c r="D11" s="547"/>
      <c r="E11" s="547"/>
      <c r="F11" s="547"/>
      <c r="G11" s="559"/>
      <c r="H11" s="560"/>
      <c r="I11" s="561"/>
      <c r="J11" s="538"/>
      <c r="K11" s="552"/>
      <c r="L11" s="553"/>
      <c r="M11" s="554"/>
      <c r="N11" s="538"/>
      <c r="O11" s="552"/>
      <c r="P11" s="553"/>
      <c r="Q11" s="554"/>
      <c r="R11" s="538"/>
      <c r="S11" s="552"/>
      <c r="T11" s="553"/>
      <c r="U11" s="554"/>
      <c r="V11" s="538"/>
    </row>
    <row r="12" spans="1:22" ht="15.75">
      <c r="A12" s="535"/>
      <c r="B12" s="535"/>
      <c r="C12" s="547"/>
      <c r="D12" s="547"/>
      <c r="E12" s="547"/>
      <c r="F12" s="547"/>
      <c r="G12" s="321" t="s">
        <v>247</v>
      </c>
      <c r="H12" s="321" t="s">
        <v>38</v>
      </c>
      <c r="I12" s="322" t="s">
        <v>39</v>
      </c>
      <c r="J12" s="539"/>
      <c r="K12" s="320" t="s">
        <v>247</v>
      </c>
      <c r="L12" s="320" t="s">
        <v>38</v>
      </c>
      <c r="M12" s="320" t="s">
        <v>39</v>
      </c>
      <c r="N12" s="539"/>
      <c r="O12" s="320" t="s">
        <v>247</v>
      </c>
      <c r="P12" s="320" t="s">
        <v>38</v>
      </c>
      <c r="Q12" s="320" t="s">
        <v>39</v>
      </c>
      <c r="R12" s="539"/>
      <c r="S12" s="320" t="s">
        <v>247</v>
      </c>
      <c r="T12" s="320" t="s">
        <v>38</v>
      </c>
      <c r="U12" s="320" t="s">
        <v>39</v>
      </c>
      <c r="V12" s="539"/>
    </row>
    <row r="13" spans="1:22" ht="15.75">
      <c r="A13" s="320">
        <v>1</v>
      </c>
      <c r="B13" s="320">
        <v>2</v>
      </c>
      <c r="C13" s="320">
        <v>3</v>
      </c>
      <c r="D13" s="320">
        <v>4</v>
      </c>
      <c r="E13" s="320">
        <v>5</v>
      </c>
      <c r="F13" s="320">
        <v>6</v>
      </c>
      <c r="G13" s="320">
        <v>7</v>
      </c>
      <c r="H13" s="320">
        <v>8</v>
      </c>
      <c r="I13" s="320">
        <v>9</v>
      </c>
      <c r="J13" s="320">
        <v>10</v>
      </c>
      <c r="K13" s="320">
        <v>11</v>
      </c>
      <c r="L13" s="320">
        <v>12</v>
      </c>
      <c r="M13" s="320">
        <v>13</v>
      </c>
      <c r="N13" s="320">
        <v>14</v>
      </c>
      <c r="O13" s="320">
        <v>15</v>
      </c>
      <c r="P13" s="320">
        <v>16</v>
      </c>
      <c r="Q13" s="320">
        <v>17</v>
      </c>
      <c r="R13" s="320">
        <v>18</v>
      </c>
      <c r="S13" s="320">
        <v>19</v>
      </c>
      <c r="T13" s="320">
        <v>20</v>
      </c>
      <c r="U13" s="320">
        <v>21</v>
      </c>
      <c r="V13" s="320">
        <v>22</v>
      </c>
    </row>
    <row r="14" spans="1:22" ht="15.75">
      <c r="A14" s="533" t="s">
        <v>199</v>
      </c>
      <c r="B14" s="534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</row>
    <row r="15" spans="1:22" ht="15.75">
      <c r="A15" s="320">
        <v>1</v>
      </c>
      <c r="B15" s="323" t="s">
        <v>198</v>
      </c>
      <c r="C15" s="326">
        <v>151.19</v>
      </c>
      <c r="D15" s="327">
        <v>17.16</v>
      </c>
      <c r="E15" s="327">
        <v>0.27</v>
      </c>
      <c r="F15" s="327" t="s">
        <v>765</v>
      </c>
      <c r="G15" s="326">
        <v>151.19</v>
      </c>
      <c r="H15" s="327">
        <v>17.16</v>
      </c>
      <c r="I15" s="327">
        <v>0.27</v>
      </c>
      <c r="J15" s="327" t="s">
        <v>773</v>
      </c>
      <c r="K15" s="326">
        <v>151.19</v>
      </c>
      <c r="L15" s="327">
        <v>17.16</v>
      </c>
      <c r="M15" s="327">
        <v>0.27</v>
      </c>
      <c r="N15" s="327" t="s">
        <v>768</v>
      </c>
      <c r="O15" s="324"/>
      <c r="P15" s="324"/>
      <c r="Q15" s="324"/>
      <c r="R15" s="324"/>
      <c r="S15" s="324"/>
      <c r="T15" s="324"/>
      <c r="U15" s="324"/>
      <c r="V15" s="324"/>
    </row>
    <row r="16" spans="1:22" ht="30">
      <c r="A16" s="320">
        <v>2</v>
      </c>
      <c r="B16" s="323" t="s">
        <v>142</v>
      </c>
      <c r="C16" s="326">
        <v>208.91</v>
      </c>
      <c r="D16" s="327">
        <v>23.72</v>
      </c>
      <c r="E16" s="327">
        <v>0.37</v>
      </c>
      <c r="F16" s="327" t="s">
        <v>766</v>
      </c>
      <c r="G16" s="326">
        <v>208.91</v>
      </c>
      <c r="H16" s="327">
        <v>23.72</v>
      </c>
      <c r="I16" s="327">
        <v>0.37</v>
      </c>
      <c r="J16" s="327" t="s">
        <v>772</v>
      </c>
      <c r="K16" s="326">
        <v>208.91</v>
      </c>
      <c r="L16" s="327">
        <v>23.72</v>
      </c>
      <c r="M16" s="327">
        <v>0.37</v>
      </c>
      <c r="N16" s="327" t="s">
        <v>769</v>
      </c>
      <c r="O16" s="324"/>
      <c r="P16" s="324"/>
      <c r="Q16" s="324"/>
      <c r="R16" s="324"/>
      <c r="S16" s="324"/>
      <c r="T16" s="324"/>
      <c r="U16" s="324"/>
      <c r="V16" s="324"/>
    </row>
    <row r="17" spans="1:22" ht="30">
      <c r="A17" s="320">
        <v>3</v>
      </c>
      <c r="B17" s="323" t="s">
        <v>762</v>
      </c>
      <c r="C17" s="326">
        <v>120.24</v>
      </c>
      <c r="D17" s="327">
        <v>13.63</v>
      </c>
      <c r="E17" s="326">
        <v>0</v>
      </c>
      <c r="F17" s="327" t="s">
        <v>764</v>
      </c>
      <c r="G17" s="326">
        <v>120.24</v>
      </c>
      <c r="H17" s="327">
        <v>13.63</v>
      </c>
      <c r="I17" s="326">
        <v>0</v>
      </c>
      <c r="J17" s="327" t="s">
        <v>774</v>
      </c>
      <c r="K17" s="326">
        <v>120.24</v>
      </c>
      <c r="L17" s="327">
        <v>13.63</v>
      </c>
      <c r="M17" s="326">
        <v>0</v>
      </c>
      <c r="N17" s="327" t="s">
        <v>770</v>
      </c>
      <c r="O17" s="324"/>
      <c r="P17" s="324"/>
      <c r="Q17" s="324"/>
      <c r="R17" s="324"/>
      <c r="S17" s="324"/>
      <c r="T17" s="324"/>
      <c r="U17" s="324"/>
      <c r="V17" s="324"/>
    </row>
    <row r="18" spans="1:22" ht="15.75">
      <c r="A18" s="320">
        <v>4</v>
      </c>
      <c r="B18" s="323" t="s">
        <v>763</v>
      </c>
      <c r="C18" s="326">
        <v>120.23</v>
      </c>
      <c r="D18" s="327">
        <v>13.63</v>
      </c>
      <c r="E18" s="326">
        <v>0</v>
      </c>
      <c r="F18" s="327" t="s">
        <v>767</v>
      </c>
      <c r="G18" s="326">
        <v>120.23</v>
      </c>
      <c r="H18" s="327">
        <v>13.63</v>
      </c>
      <c r="I18" s="326">
        <v>0</v>
      </c>
      <c r="J18" s="327" t="s">
        <v>775</v>
      </c>
      <c r="K18" s="326">
        <v>120.23</v>
      </c>
      <c r="L18" s="327">
        <v>13.63</v>
      </c>
      <c r="M18" s="326">
        <v>0</v>
      </c>
      <c r="N18" s="327" t="s">
        <v>771</v>
      </c>
      <c r="O18" s="324"/>
      <c r="P18" s="324"/>
      <c r="Q18" s="324"/>
      <c r="R18" s="324"/>
      <c r="S18" s="324"/>
      <c r="T18" s="324"/>
      <c r="U18" s="324"/>
      <c r="V18" s="324"/>
    </row>
    <row r="19" spans="1:22" ht="15">
      <c r="A19" s="533" t="s">
        <v>200</v>
      </c>
      <c r="B19" s="534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4"/>
      <c r="P19" s="324"/>
      <c r="Q19" s="324"/>
      <c r="R19" s="324"/>
      <c r="S19" s="324"/>
      <c r="T19" s="324"/>
      <c r="U19" s="324"/>
      <c r="V19" s="324"/>
    </row>
    <row r="20" spans="1:22" ht="15.75">
      <c r="A20" s="320">
        <v>4</v>
      </c>
      <c r="B20" s="323" t="s">
        <v>188</v>
      </c>
      <c r="C20" s="327">
        <v>0</v>
      </c>
      <c r="D20" s="327">
        <v>0</v>
      </c>
      <c r="E20" s="327">
        <v>0</v>
      </c>
      <c r="F20" s="327"/>
      <c r="G20" s="327">
        <v>0</v>
      </c>
      <c r="H20" s="327">
        <v>0</v>
      </c>
      <c r="I20" s="327">
        <v>0</v>
      </c>
      <c r="J20" s="327"/>
      <c r="K20" s="327">
        <v>0</v>
      </c>
      <c r="L20" s="327">
        <v>0</v>
      </c>
      <c r="M20" s="327">
        <v>0</v>
      </c>
      <c r="N20" s="327"/>
      <c r="O20" s="324"/>
      <c r="P20" s="324"/>
      <c r="Q20" s="324"/>
      <c r="R20" s="324"/>
      <c r="S20" s="324"/>
      <c r="T20" s="324"/>
      <c r="U20" s="324"/>
      <c r="V20" s="324"/>
    </row>
    <row r="21" spans="1:22" ht="15.75">
      <c r="A21" s="320">
        <v>5</v>
      </c>
      <c r="B21" s="323" t="s">
        <v>120</v>
      </c>
      <c r="C21" s="327">
        <v>0</v>
      </c>
      <c r="D21" s="327">
        <v>0</v>
      </c>
      <c r="E21" s="327">
        <v>0</v>
      </c>
      <c r="F21" s="327"/>
      <c r="G21" s="327">
        <v>0</v>
      </c>
      <c r="H21" s="327">
        <v>0</v>
      </c>
      <c r="I21" s="327">
        <v>0</v>
      </c>
      <c r="J21" s="327"/>
      <c r="K21" s="327">
        <v>0</v>
      </c>
      <c r="L21" s="327">
        <v>0</v>
      </c>
      <c r="M21" s="327">
        <v>0</v>
      </c>
      <c r="N21" s="327"/>
      <c r="O21" s="324"/>
      <c r="P21" s="324"/>
      <c r="Q21" s="324"/>
      <c r="R21" s="324"/>
      <c r="S21" s="324"/>
      <c r="T21" s="324"/>
      <c r="U21" s="324"/>
      <c r="V21" s="324"/>
    </row>
    <row r="22" spans="15:22" ht="22.5" customHeight="1">
      <c r="O22" s="540" t="s">
        <v>776</v>
      </c>
      <c r="P22" s="540"/>
      <c r="Q22" s="540"/>
      <c r="R22" s="540"/>
      <c r="S22" s="540"/>
      <c r="T22" s="540"/>
      <c r="U22" s="540"/>
      <c r="V22" s="540"/>
    </row>
    <row r="23" spans="15:22" ht="22.5" customHeight="1">
      <c r="O23" s="541"/>
      <c r="P23" s="541"/>
      <c r="Q23" s="541"/>
      <c r="R23" s="541"/>
      <c r="S23" s="541"/>
      <c r="T23" s="541"/>
      <c r="U23" s="541"/>
      <c r="V23" s="541"/>
    </row>
    <row r="24" spans="15:22" ht="22.5" customHeight="1">
      <c r="O24" s="541"/>
      <c r="P24" s="541"/>
      <c r="Q24" s="541"/>
      <c r="R24" s="541"/>
      <c r="S24" s="541"/>
      <c r="T24" s="541"/>
      <c r="U24" s="541"/>
      <c r="V24" s="541"/>
    </row>
    <row r="25" spans="1:22" ht="15">
      <c r="A25" s="555" t="s">
        <v>154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</row>
    <row r="26" spans="1:22" ht="15">
      <c r="A26" s="325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</row>
    <row r="27" spans="1:22" ht="15">
      <c r="A27" s="325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</row>
    <row r="28" spans="1:22" ht="15">
      <c r="A28" s="325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</row>
    <row r="29" spans="1:22" ht="15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</row>
    <row r="30" spans="1:22" ht="15">
      <c r="A30" s="325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</row>
    <row r="31" spans="1:22" ht="15">
      <c r="A31" s="325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</row>
    <row r="32" spans="1:22" ht="16.5">
      <c r="A32" s="325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67" t="s">
        <v>611</v>
      </c>
      <c r="S32" s="325"/>
      <c r="T32" s="325"/>
      <c r="U32" s="325"/>
      <c r="V32" s="325"/>
    </row>
    <row r="33" spans="1:17" ht="16.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367" t="s">
        <v>486</v>
      </c>
    </row>
  </sheetData>
  <sheetProtection/>
  <mergeCells count="31">
    <mergeCell ref="A19:B19"/>
    <mergeCell ref="G9:J9"/>
    <mergeCell ref="A25:V25"/>
    <mergeCell ref="G10:I11"/>
    <mergeCell ref="J10:J12"/>
    <mergeCell ref="K10:M11"/>
    <mergeCell ref="N10:N12"/>
    <mergeCell ref="R10:R12"/>
    <mergeCell ref="F8:F12"/>
    <mergeCell ref="S10:U11"/>
    <mergeCell ref="O8:V8"/>
    <mergeCell ref="C3:N3"/>
    <mergeCell ref="S9:V9"/>
    <mergeCell ref="G2:K2"/>
    <mergeCell ref="U5:V5"/>
    <mergeCell ref="G8:N8"/>
    <mergeCell ref="B5:S5"/>
    <mergeCell ref="D9:D12"/>
    <mergeCell ref="E9:E12"/>
    <mergeCell ref="C8:E8"/>
    <mergeCell ref="O7:V7"/>
    <mergeCell ref="A14:B14"/>
    <mergeCell ref="B8:B12"/>
    <mergeCell ref="A7:B7"/>
    <mergeCell ref="A8:A12"/>
    <mergeCell ref="V10:V12"/>
    <mergeCell ref="O22:V24"/>
    <mergeCell ref="O9:R9"/>
    <mergeCell ref="O10:Q11"/>
    <mergeCell ref="C9:C12"/>
    <mergeCell ref="K9:N9"/>
  </mergeCells>
  <printOptions horizontalCentered="1"/>
  <pageMargins left="0.54" right="0.46" top="0.2362204724409449" bottom="0" header="0.31496062992125984" footer="0.31496062992125984"/>
  <pageSetup fitToHeight="1" fitToWidth="1" horizontalDpi="600" verticalDpi="600" orientation="landscape" paperSize="9" scale="64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SheetLayoutView="100" zoomScalePageLayoutView="0" workbookViewId="0" topLeftCell="A4">
      <selection activeCell="K9" sqref="K9:P9"/>
    </sheetView>
  </sheetViews>
  <sheetFormatPr defaultColWidth="9.140625" defaultRowHeight="12.75"/>
  <cols>
    <col min="1" max="1" width="6.57421875" style="92" customWidth="1"/>
    <col min="2" max="2" width="10.28125" style="92" bestFit="1" customWidth="1"/>
    <col min="3" max="3" width="17.8515625" style="92" customWidth="1"/>
    <col min="4" max="4" width="8.8515625" style="92" customWidth="1"/>
    <col min="5" max="5" width="4.57421875" style="92" customWidth="1"/>
    <col min="6" max="6" width="0.2890625" style="92" hidden="1" customWidth="1"/>
    <col min="7" max="7" width="8.7109375" style="92" customWidth="1"/>
    <col min="8" max="9" width="8.00390625" style="92" customWidth="1"/>
    <col min="10" max="14" width="8.140625" style="92" customWidth="1"/>
    <col min="15" max="15" width="10.140625" style="92" customWidth="1"/>
    <col min="16" max="16" width="10.28125" style="92" customWidth="1"/>
    <col min="17" max="16384" width="9.140625" style="92" customWidth="1"/>
  </cols>
  <sheetData>
    <row r="1" spans="4:16" ht="15">
      <c r="D1" s="762"/>
      <c r="E1" s="762"/>
      <c r="F1" s="762"/>
      <c r="G1" s="762"/>
      <c r="O1" s="446" t="s">
        <v>697</v>
      </c>
      <c r="P1" s="446"/>
    </row>
    <row r="2" spans="1:16" ht="15.7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</row>
    <row r="3" spans="1:16" ht="20.25">
      <c r="A3" s="784" t="s">
        <v>753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</row>
    <row r="5" spans="1:16" s="104" customFormat="1" ht="15">
      <c r="A5" s="788" t="s">
        <v>907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</row>
    <row r="6" spans="1:16" ht="12.75">
      <c r="A6" s="765"/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</row>
    <row r="7" spans="1:16" ht="12.75">
      <c r="A7" s="253" t="s">
        <v>484</v>
      </c>
      <c r="B7" s="253"/>
      <c r="D7" s="103"/>
      <c r="E7" s="103"/>
      <c r="J7" s="755"/>
      <c r="K7" s="755"/>
      <c r="L7" s="755"/>
      <c r="M7" s="755"/>
      <c r="N7" s="755"/>
      <c r="O7" s="755"/>
      <c r="P7" s="755"/>
    </row>
    <row r="8" spans="1:16" ht="30.75" customHeight="1">
      <c r="A8" s="756" t="s">
        <v>2</v>
      </c>
      <c r="B8" s="756" t="s">
        <v>3</v>
      </c>
      <c r="C8" s="673" t="s">
        <v>616</v>
      </c>
      <c r="D8" s="763" t="s">
        <v>78</v>
      </c>
      <c r="E8" s="777"/>
      <c r="F8" s="778"/>
      <c r="G8" s="768" t="s">
        <v>79</v>
      </c>
      <c r="H8" s="769"/>
      <c r="I8" s="769"/>
      <c r="J8" s="770"/>
      <c r="K8" s="757" t="s">
        <v>894</v>
      </c>
      <c r="L8" s="758"/>
      <c r="M8" s="758"/>
      <c r="N8" s="758"/>
      <c r="O8" s="758"/>
      <c r="P8" s="759"/>
    </row>
    <row r="9" spans="1:16" ht="44.25" customHeight="1">
      <c r="A9" s="756"/>
      <c r="B9" s="756"/>
      <c r="C9" s="674"/>
      <c r="D9" s="764"/>
      <c r="E9" s="779"/>
      <c r="F9" s="780"/>
      <c r="G9" s="442" t="s">
        <v>15</v>
      </c>
      <c r="H9" s="442" t="s">
        <v>17</v>
      </c>
      <c r="I9" s="442" t="s">
        <v>37</v>
      </c>
      <c r="J9" s="442" t="s">
        <v>448</v>
      </c>
      <c r="K9" s="442" t="s">
        <v>126</v>
      </c>
      <c r="L9" s="442" t="s">
        <v>895</v>
      </c>
      <c r="M9" s="442" t="s">
        <v>896</v>
      </c>
      <c r="N9" s="442" t="s">
        <v>897</v>
      </c>
      <c r="O9" s="442" t="s">
        <v>898</v>
      </c>
      <c r="P9" s="442" t="s">
        <v>899</v>
      </c>
    </row>
    <row r="10" spans="1:16" s="101" customFormat="1" ht="12.75">
      <c r="A10" s="94">
        <v>1</v>
      </c>
      <c r="B10" s="94">
        <v>2</v>
      </c>
      <c r="C10" s="94">
        <v>3</v>
      </c>
      <c r="D10" s="768">
        <v>4</v>
      </c>
      <c r="E10" s="769"/>
      <c r="F10" s="770"/>
      <c r="G10" s="94">
        <v>5</v>
      </c>
      <c r="H10" s="94">
        <v>6</v>
      </c>
      <c r="I10" s="94">
        <v>7</v>
      </c>
      <c r="J10" s="94">
        <v>8</v>
      </c>
      <c r="K10" s="94">
        <v>9</v>
      </c>
      <c r="L10" s="94">
        <v>10</v>
      </c>
      <c r="M10" s="94">
        <v>11</v>
      </c>
      <c r="N10" s="94">
        <v>12</v>
      </c>
      <c r="O10" s="94">
        <v>13</v>
      </c>
      <c r="P10" s="94">
        <v>14</v>
      </c>
    </row>
    <row r="11" spans="1:16" ht="21.75" customHeight="1">
      <c r="A11" s="96">
        <v>1</v>
      </c>
      <c r="B11" s="97" t="s">
        <v>488</v>
      </c>
      <c r="C11" s="97"/>
      <c r="D11" s="785"/>
      <c r="E11" s="786"/>
      <c r="F11" s="787"/>
      <c r="G11" s="781" t="s">
        <v>493</v>
      </c>
      <c r="H11" s="782"/>
      <c r="I11" s="782"/>
      <c r="J11" s="782"/>
      <c r="K11" s="782"/>
      <c r="L11" s="782"/>
      <c r="M11" s="782"/>
      <c r="N11" s="783"/>
      <c r="O11" s="97"/>
      <c r="P11" s="97"/>
    </row>
    <row r="12" spans="1:5" ht="13.5" customHeight="1">
      <c r="A12" s="98"/>
      <c r="B12" s="98"/>
      <c r="C12" s="98"/>
      <c r="D12" s="98"/>
      <c r="E12" s="98"/>
    </row>
    <row r="13" spans="1:5" ht="13.5" customHeight="1">
      <c r="A13" s="98"/>
      <c r="B13" s="98"/>
      <c r="C13" s="98"/>
      <c r="D13" s="98"/>
      <c r="E13" s="98"/>
    </row>
    <row r="14" spans="1:5" ht="13.5" customHeight="1">
      <c r="A14" s="98"/>
      <c r="B14" s="98"/>
      <c r="C14" s="98"/>
      <c r="D14" s="98"/>
      <c r="E14" s="98"/>
    </row>
    <row r="15" spans="1:5" ht="13.5" customHeight="1">
      <c r="A15" s="98"/>
      <c r="B15" s="98"/>
      <c r="C15" s="98"/>
      <c r="D15" s="98"/>
      <c r="E15" s="98"/>
    </row>
    <row r="16" spans="1:5" ht="13.5" customHeight="1">
      <c r="A16" s="98"/>
      <c r="B16" s="98"/>
      <c r="C16" s="98"/>
      <c r="D16" s="98"/>
      <c r="E16" s="98"/>
    </row>
    <row r="17" spans="1:5" ht="13.5" customHeight="1">
      <c r="A17" s="98"/>
      <c r="B17" s="98"/>
      <c r="C17" s="98"/>
      <c r="D17" s="98"/>
      <c r="E17" s="98"/>
    </row>
    <row r="18" spans="1:5" ht="13.5" customHeight="1">
      <c r="A18" s="98"/>
      <c r="B18" s="98"/>
      <c r="C18" s="98"/>
      <c r="D18" s="98"/>
      <c r="E18" s="98"/>
    </row>
    <row r="19" spans="1:3" ht="12.75">
      <c r="A19" s="101"/>
      <c r="B19" s="101"/>
      <c r="C19" s="101"/>
    </row>
    <row r="20" spans="1:3" ht="12.75">
      <c r="A20" s="101"/>
      <c r="B20" s="101"/>
      <c r="C20" s="101"/>
    </row>
    <row r="21" spans="1:13" ht="15.75">
      <c r="A21" s="101"/>
      <c r="B21" s="101"/>
      <c r="C21" s="101"/>
      <c r="M21" s="10" t="s">
        <v>611</v>
      </c>
    </row>
    <row r="22" spans="1:13" ht="15.75">
      <c r="A22" s="101"/>
      <c r="B22" s="101"/>
      <c r="C22" s="101"/>
      <c r="M22" s="10" t="s">
        <v>486</v>
      </c>
    </row>
    <row r="24" spans="1:16" ht="12.75">
      <c r="A24" s="765"/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</row>
  </sheetData>
  <sheetProtection/>
  <mergeCells count="16">
    <mergeCell ref="D1:G1"/>
    <mergeCell ref="A2:P2"/>
    <mergeCell ref="A3:P3"/>
    <mergeCell ref="A5:P5"/>
    <mergeCell ref="A6:P6"/>
    <mergeCell ref="K8:P8"/>
    <mergeCell ref="A24:P24"/>
    <mergeCell ref="G11:N11"/>
    <mergeCell ref="D10:F10"/>
    <mergeCell ref="D11:F11"/>
    <mergeCell ref="J7:P7"/>
    <mergeCell ref="A8:A9"/>
    <mergeCell ref="B8:B9"/>
    <mergeCell ref="C8:C9"/>
    <mergeCell ref="D8:F9"/>
    <mergeCell ref="G8:J8"/>
  </mergeCells>
  <printOptions horizontalCentered="1"/>
  <pageMargins left="0.5" right="0.6" top="0.7" bottom="0" header="0.31496062992125984" footer="0.31496062992125984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6.57421875" style="92" customWidth="1"/>
    <col min="2" max="2" width="8.8515625" style="92" customWidth="1"/>
    <col min="3" max="3" width="14.57421875" style="92" customWidth="1"/>
    <col min="4" max="4" width="8.421875" style="92" customWidth="1"/>
    <col min="5" max="5" width="4.57421875" style="92" customWidth="1"/>
    <col min="6" max="6" width="0.2890625" style="92" hidden="1" customWidth="1"/>
    <col min="7" max="7" width="8.7109375" style="92" customWidth="1"/>
    <col min="8" max="9" width="8.00390625" style="92" customWidth="1"/>
    <col min="10" max="14" width="8.140625" style="92" customWidth="1"/>
    <col min="15" max="15" width="10.140625" style="92" customWidth="1"/>
    <col min="16" max="16" width="11.421875" style="92" customWidth="1"/>
    <col min="17" max="16384" width="9.140625" style="92" customWidth="1"/>
  </cols>
  <sheetData>
    <row r="1" spans="4:15" ht="15">
      <c r="D1" s="762"/>
      <c r="E1" s="762"/>
      <c r="F1" s="762"/>
      <c r="G1" s="762"/>
      <c r="O1" s="446" t="s">
        <v>698</v>
      </c>
    </row>
    <row r="2" spans="1:16" ht="15.75">
      <c r="A2" s="767" t="s">
        <v>0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</row>
    <row r="3" spans="1:16" ht="20.25">
      <c r="A3" s="784" t="s">
        <v>753</v>
      </c>
      <c r="B3" s="784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</row>
    <row r="5" spans="1:16" s="104" customFormat="1" ht="15" customHeight="1">
      <c r="A5" s="788" t="s">
        <v>908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</row>
    <row r="6" spans="1:16" ht="12.75">
      <c r="A6" s="765"/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</row>
    <row r="7" spans="1:16" ht="12.75">
      <c r="A7" s="253" t="s">
        <v>484</v>
      </c>
      <c r="B7" s="253"/>
      <c r="D7" s="103"/>
      <c r="E7" s="103"/>
      <c r="J7" s="755"/>
      <c r="K7" s="755"/>
      <c r="L7" s="755"/>
      <c r="M7" s="755"/>
      <c r="N7" s="755"/>
      <c r="O7" s="755"/>
      <c r="P7" s="755"/>
    </row>
    <row r="8" spans="1:16" ht="30.75" customHeight="1">
      <c r="A8" s="756" t="s">
        <v>2</v>
      </c>
      <c r="B8" s="756" t="s">
        <v>3</v>
      </c>
      <c r="C8" s="673" t="s">
        <v>616</v>
      </c>
      <c r="D8" s="763" t="s">
        <v>78</v>
      </c>
      <c r="E8" s="777"/>
      <c r="F8" s="778"/>
      <c r="G8" s="768" t="s">
        <v>79</v>
      </c>
      <c r="H8" s="769"/>
      <c r="I8" s="769"/>
      <c r="J8" s="770"/>
      <c r="K8" s="757" t="s">
        <v>894</v>
      </c>
      <c r="L8" s="758"/>
      <c r="M8" s="758"/>
      <c r="N8" s="758"/>
      <c r="O8" s="758"/>
      <c r="P8" s="759"/>
    </row>
    <row r="9" spans="1:16" ht="44.25" customHeight="1">
      <c r="A9" s="756"/>
      <c r="B9" s="756"/>
      <c r="C9" s="674"/>
      <c r="D9" s="764"/>
      <c r="E9" s="779"/>
      <c r="F9" s="780"/>
      <c r="G9" s="442" t="s">
        <v>15</v>
      </c>
      <c r="H9" s="442" t="s">
        <v>17</v>
      </c>
      <c r="I9" s="442" t="s">
        <v>37</v>
      </c>
      <c r="J9" s="442" t="s">
        <v>448</v>
      </c>
      <c r="K9" s="442" t="s">
        <v>126</v>
      </c>
      <c r="L9" s="442" t="s">
        <v>895</v>
      </c>
      <c r="M9" s="442" t="s">
        <v>896</v>
      </c>
      <c r="N9" s="442" t="s">
        <v>897</v>
      </c>
      <c r="O9" s="442" t="s">
        <v>898</v>
      </c>
      <c r="P9" s="442" t="s">
        <v>899</v>
      </c>
    </row>
    <row r="10" spans="1:16" s="101" customFormat="1" ht="12.75">
      <c r="A10" s="94">
        <v>1</v>
      </c>
      <c r="B10" s="94">
        <v>2</v>
      </c>
      <c r="C10" s="94">
        <v>3</v>
      </c>
      <c r="D10" s="768">
        <v>4</v>
      </c>
      <c r="E10" s="769"/>
      <c r="F10" s="770"/>
      <c r="G10" s="94">
        <v>5</v>
      </c>
      <c r="H10" s="94">
        <v>6</v>
      </c>
      <c r="I10" s="94">
        <v>7</v>
      </c>
      <c r="J10" s="94">
        <v>8</v>
      </c>
      <c r="K10" s="94">
        <v>9</v>
      </c>
      <c r="L10" s="94">
        <v>10</v>
      </c>
      <c r="M10" s="94">
        <v>11</v>
      </c>
      <c r="N10" s="94">
        <v>12</v>
      </c>
      <c r="O10" s="94">
        <v>13</v>
      </c>
      <c r="P10" s="94">
        <v>14</v>
      </c>
    </row>
    <row r="11" spans="1:16" ht="21.75" customHeight="1">
      <c r="A11" s="96">
        <v>1</v>
      </c>
      <c r="B11" s="97"/>
      <c r="C11" s="97"/>
      <c r="D11" s="785"/>
      <c r="E11" s="786"/>
      <c r="F11" s="787"/>
      <c r="G11" s="97"/>
      <c r="H11" s="781" t="s">
        <v>493</v>
      </c>
      <c r="I11" s="782"/>
      <c r="J11" s="782"/>
      <c r="K11" s="782"/>
      <c r="L11" s="783"/>
      <c r="M11" s="97"/>
      <c r="N11" s="97"/>
      <c r="O11" s="97"/>
      <c r="P11" s="97"/>
    </row>
    <row r="12" spans="1:5" ht="12.75">
      <c r="A12" s="98"/>
      <c r="B12" s="98"/>
      <c r="C12" s="98"/>
      <c r="D12" s="98"/>
      <c r="E12" s="98"/>
    </row>
    <row r="13" spans="1:5" ht="12.75">
      <c r="A13" s="98"/>
      <c r="B13" s="98"/>
      <c r="C13" s="98"/>
      <c r="D13" s="98"/>
      <c r="E13" s="98"/>
    </row>
    <row r="14" spans="1:5" ht="12.75">
      <c r="A14" s="98"/>
      <c r="B14" s="98"/>
      <c r="C14" s="98"/>
      <c r="D14" s="98"/>
      <c r="E14" s="98"/>
    </row>
    <row r="15" spans="1:5" ht="12.75">
      <c r="A15" s="98"/>
      <c r="B15" s="98"/>
      <c r="C15" s="98"/>
      <c r="D15" s="98"/>
      <c r="E15" s="98"/>
    </row>
    <row r="16" spans="1:5" ht="12.75">
      <c r="A16" s="98"/>
      <c r="B16" s="98"/>
      <c r="C16" s="98"/>
      <c r="D16" s="98"/>
      <c r="E16" s="98"/>
    </row>
    <row r="17" spans="1:5" ht="12.75">
      <c r="A17" s="98"/>
      <c r="B17" s="98"/>
      <c r="C17" s="98"/>
      <c r="D17" s="98"/>
      <c r="E17" s="98"/>
    </row>
    <row r="18" spans="1:3" ht="12.75">
      <c r="A18" s="101"/>
      <c r="B18" s="101"/>
      <c r="C18" s="101"/>
    </row>
    <row r="19" spans="1:3" ht="12.75">
      <c r="A19" s="101"/>
      <c r="B19" s="101"/>
      <c r="C19" s="101"/>
    </row>
    <row r="20" spans="1:13" ht="15.75">
      <c r="A20" s="101"/>
      <c r="B20" s="101"/>
      <c r="C20" s="101"/>
      <c r="M20" s="10" t="s">
        <v>611</v>
      </c>
    </row>
    <row r="21" spans="1:13" ht="15.75">
      <c r="A21" s="101"/>
      <c r="B21" s="101"/>
      <c r="C21" s="101"/>
      <c r="M21" s="10" t="s">
        <v>486</v>
      </c>
    </row>
    <row r="23" spans="1:16" ht="12.75">
      <c r="A23" s="765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</row>
  </sheetData>
  <sheetProtection/>
  <mergeCells count="16">
    <mergeCell ref="D1:G1"/>
    <mergeCell ref="A2:P2"/>
    <mergeCell ref="A3:P3"/>
    <mergeCell ref="A5:P5"/>
    <mergeCell ref="A6:P6"/>
    <mergeCell ref="K8:P8"/>
    <mergeCell ref="A23:P23"/>
    <mergeCell ref="D10:F10"/>
    <mergeCell ref="D11:F11"/>
    <mergeCell ref="J7:P7"/>
    <mergeCell ref="A8:A9"/>
    <mergeCell ref="B8:B9"/>
    <mergeCell ref="C8:C9"/>
    <mergeCell ref="D8:F9"/>
    <mergeCell ref="G8:J8"/>
    <mergeCell ref="H11:L11"/>
  </mergeCells>
  <printOptions horizontalCentered="1"/>
  <pageMargins left="0.55" right="0.42" top="0.9" bottom="0" header="0.31496062992125984" footer="0.31496062992125984"/>
  <pageSetup fitToHeight="1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90" zoomScaleSheetLayoutView="90" zoomScalePageLayoutView="0" workbookViewId="0" topLeftCell="A1">
      <selection activeCell="F15" sqref="F15"/>
    </sheetView>
  </sheetViews>
  <sheetFormatPr defaultColWidth="9.140625" defaultRowHeight="12.75"/>
  <cols>
    <col min="1" max="1" width="9.140625" style="257" customWidth="1"/>
    <col min="2" max="2" width="12.8515625" style="257" customWidth="1"/>
    <col min="3" max="4" width="8.57421875" style="257" customWidth="1"/>
    <col min="5" max="5" width="8.7109375" style="257" customWidth="1"/>
    <col min="6" max="6" width="8.57421875" style="257" customWidth="1"/>
    <col min="7" max="7" width="9.7109375" style="257" customWidth="1"/>
    <col min="8" max="8" width="10.28125" style="257" customWidth="1"/>
    <col min="9" max="9" width="9.7109375" style="257" customWidth="1"/>
    <col min="10" max="10" width="9.28125" style="257" customWidth="1"/>
    <col min="11" max="11" width="7.00390625" style="257" customWidth="1"/>
    <col min="12" max="12" width="7.28125" style="257" customWidth="1"/>
    <col min="13" max="13" width="7.421875" style="257" customWidth="1"/>
    <col min="14" max="14" width="7.8515625" style="257" customWidth="1"/>
    <col min="15" max="15" width="11.421875" style="257" customWidth="1"/>
    <col min="16" max="16" width="12.28125" style="257" customWidth="1"/>
    <col min="17" max="17" width="11.57421875" style="257" customWidth="1"/>
    <col min="18" max="18" width="19.28125" style="257" customWidth="1"/>
    <col min="19" max="19" width="9.140625" style="257" hidden="1" customWidth="1"/>
    <col min="20" max="16384" width="9.140625" style="257" customWidth="1"/>
  </cols>
  <sheetData>
    <row r="1" spans="7:18" s="108" customFormat="1" ht="15.75">
      <c r="G1" s="501" t="s">
        <v>0</v>
      </c>
      <c r="H1" s="501"/>
      <c r="I1" s="501"/>
      <c r="J1" s="501"/>
      <c r="K1" s="501"/>
      <c r="L1" s="501"/>
      <c r="M1" s="501"/>
      <c r="N1" s="25"/>
      <c r="O1" s="25"/>
      <c r="R1" s="26" t="s">
        <v>699</v>
      </c>
    </row>
    <row r="2" spans="2:15" s="108" customFormat="1" ht="19.5">
      <c r="B2" s="175"/>
      <c r="E2" s="502" t="s">
        <v>753</v>
      </c>
      <c r="F2" s="502"/>
      <c r="G2" s="502"/>
      <c r="H2" s="502"/>
      <c r="I2" s="502"/>
      <c r="J2" s="502"/>
      <c r="K2" s="502"/>
      <c r="L2" s="502"/>
      <c r="M2" s="502"/>
      <c r="N2" s="502"/>
      <c r="O2" s="502"/>
    </row>
    <row r="3" spans="2:10" s="108" customFormat="1" ht="15.75">
      <c r="B3" s="25"/>
      <c r="C3" s="25"/>
      <c r="D3" s="25"/>
      <c r="E3" s="25"/>
      <c r="F3" s="25"/>
      <c r="G3" s="25"/>
      <c r="H3" s="25"/>
      <c r="I3" s="25"/>
      <c r="J3" s="25"/>
    </row>
    <row r="4" spans="2:19" ht="15.75">
      <c r="B4" s="790" t="s">
        <v>909</v>
      </c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</row>
    <row r="5" spans="3:19" ht="15.75">
      <c r="C5" s="258"/>
      <c r="D5" s="258"/>
      <c r="E5" s="258"/>
      <c r="F5" s="258"/>
      <c r="G5" s="258"/>
      <c r="H5" s="258"/>
      <c r="M5" s="258"/>
      <c r="N5" s="258"/>
      <c r="O5" s="258"/>
      <c r="P5" s="258"/>
      <c r="Q5" s="258"/>
      <c r="R5" s="258"/>
      <c r="S5" s="258"/>
    </row>
    <row r="6" spans="1:2" ht="15.75">
      <c r="A6" s="43" t="s">
        <v>484</v>
      </c>
      <c r="B6" s="43"/>
    </row>
    <row r="7" ht="15.75">
      <c r="B7" s="259"/>
    </row>
    <row r="8" spans="1:18" s="262" customFormat="1" ht="69.75" customHeight="1">
      <c r="A8" s="471" t="s">
        <v>2</v>
      </c>
      <c r="B8" s="791" t="s">
        <v>3</v>
      </c>
      <c r="C8" s="796" t="s">
        <v>236</v>
      </c>
      <c r="D8" s="796"/>
      <c r="E8" s="796"/>
      <c r="F8" s="796"/>
      <c r="G8" s="793" t="s">
        <v>910</v>
      </c>
      <c r="H8" s="794"/>
      <c r="I8" s="794"/>
      <c r="J8" s="797"/>
      <c r="K8" s="793" t="s">
        <v>197</v>
      </c>
      <c r="L8" s="794"/>
      <c r="M8" s="794"/>
      <c r="N8" s="797"/>
      <c r="O8" s="793" t="s">
        <v>502</v>
      </c>
      <c r="P8" s="794"/>
      <c r="Q8" s="794"/>
      <c r="R8" s="795"/>
    </row>
    <row r="9" spans="1:18" s="264" customFormat="1" ht="62.25" customHeight="1">
      <c r="A9" s="471"/>
      <c r="B9" s="792"/>
      <c r="C9" s="260" t="s">
        <v>86</v>
      </c>
      <c r="D9" s="260" t="s">
        <v>90</v>
      </c>
      <c r="E9" s="260" t="s">
        <v>91</v>
      </c>
      <c r="F9" s="260" t="s">
        <v>15</v>
      </c>
      <c r="G9" s="260" t="s">
        <v>86</v>
      </c>
      <c r="H9" s="260" t="s">
        <v>90</v>
      </c>
      <c r="I9" s="260" t="s">
        <v>91</v>
      </c>
      <c r="J9" s="260" t="s">
        <v>15</v>
      </c>
      <c r="K9" s="260" t="s">
        <v>86</v>
      </c>
      <c r="L9" s="260" t="s">
        <v>90</v>
      </c>
      <c r="M9" s="260" t="s">
        <v>91</v>
      </c>
      <c r="N9" s="260" t="s">
        <v>15</v>
      </c>
      <c r="O9" s="260" t="s">
        <v>131</v>
      </c>
      <c r="P9" s="260" t="s">
        <v>132</v>
      </c>
      <c r="Q9" s="261" t="s">
        <v>133</v>
      </c>
      <c r="R9" s="260" t="s">
        <v>134</v>
      </c>
    </row>
    <row r="10" spans="1:18" s="264" customFormat="1" ht="15.75" customHeight="1">
      <c r="A10" s="112">
        <v>1</v>
      </c>
      <c r="B10" s="263">
        <v>2</v>
      </c>
      <c r="C10" s="260">
        <v>3</v>
      </c>
      <c r="D10" s="260">
        <v>4</v>
      </c>
      <c r="E10" s="260">
        <v>5</v>
      </c>
      <c r="F10" s="260">
        <v>6</v>
      </c>
      <c r="G10" s="260">
        <v>7</v>
      </c>
      <c r="H10" s="260">
        <v>8</v>
      </c>
      <c r="I10" s="260">
        <v>9</v>
      </c>
      <c r="J10" s="260">
        <v>10</v>
      </c>
      <c r="K10" s="260">
        <v>11</v>
      </c>
      <c r="L10" s="260">
        <v>12</v>
      </c>
      <c r="M10" s="260">
        <v>13</v>
      </c>
      <c r="N10" s="260">
        <v>14</v>
      </c>
      <c r="O10" s="260">
        <v>15</v>
      </c>
      <c r="P10" s="260">
        <v>16</v>
      </c>
      <c r="Q10" s="260">
        <v>17</v>
      </c>
      <c r="R10" s="263">
        <v>18</v>
      </c>
    </row>
    <row r="11" spans="1:18" ht="27.75" customHeight="1">
      <c r="A11" s="265">
        <v>1</v>
      </c>
      <c r="B11" s="266" t="s">
        <v>488</v>
      </c>
      <c r="C11" s="268">
        <v>102</v>
      </c>
      <c r="D11" s="268">
        <v>6</v>
      </c>
      <c r="E11" s="268">
        <v>0</v>
      </c>
      <c r="F11" s="268">
        <f>C11+D11+E11</f>
        <v>108</v>
      </c>
      <c r="G11" s="268">
        <v>10</v>
      </c>
      <c r="H11" s="268">
        <v>0</v>
      </c>
      <c r="I11" s="268">
        <v>0</v>
      </c>
      <c r="J11" s="268">
        <f>G11+H11+I11</f>
        <v>10</v>
      </c>
      <c r="K11" s="268">
        <v>0</v>
      </c>
      <c r="L11" s="268">
        <v>0</v>
      </c>
      <c r="M11" s="268">
        <v>0</v>
      </c>
      <c r="N11" s="268">
        <f>K11+L11+M11</f>
        <v>0</v>
      </c>
      <c r="O11" s="268">
        <v>0</v>
      </c>
      <c r="P11" s="268">
        <v>0</v>
      </c>
      <c r="Q11" s="268">
        <f>E11-I11-M11</f>
        <v>0</v>
      </c>
      <c r="R11" s="268">
        <v>0</v>
      </c>
    </row>
    <row r="13" spans="10:18" ht="15.75" customHeight="1">
      <c r="J13" s="789" t="s">
        <v>932</v>
      </c>
      <c r="K13" s="789"/>
      <c r="L13" s="789"/>
      <c r="M13" s="789"/>
      <c r="N13" s="789"/>
      <c r="O13" s="789"/>
      <c r="P13" s="789"/>
      <c r="Q13" s="789"/>
      <c r="R13" s="789"/>
    </row>
    <row r="14" spans="10:18" ht="15.75">
      <c r="J14" s="789"/>
      <c r="K14" s="789"/>
      <c r="L14" s="789"/>
      <c r="M14" s="789"/>
      <c r="N14" s="789"/>
      <c r="O14" s="789"/>
      <c r="P14" s="789"/>
      <c r="Q14" s="789"/>
      <c r="R14" s="789"/>
    </row>
    <row r="15" spans="10:18" ht="15.75">
      <c r="J15" s="789"/>
      <c r="K15" s="789"/>
      <c r="L15" s="789"/>
      <c r="M15" s="789"/>
      <c r="N15" s="789"/>
      <c r="O15" s="789"/>
      <c r="P15" s="789"/>
      <c r="Q15" s="789"/>
      <c r="R15" s="789"/>
    </row>
    <row r="16" spans="10:18" ht="15.75">
      <c r="J16" s="789"/>
      <c r="K16" s="789"/>
      <c r="L16" s="789"/>
      <c r="M16" s="789"/>
      <c r="N16" s="789"/>
      <c r="O16" s="789"/>
      <c r="P16" s="789"/>
      <c r="Q16" s="789"/>
      <c r="R16" s="789"/>
    </row>
    <row r="17" spans="10:18" ht="15.75">
      <c r="J17" s="789"/>
      <c r="K17" s="789"/>
      <c r="L17" s="789"/>
      <c r="M17" s="789"/>
      <c r="N17" s="789"/>
      <c r="O17" s="789"/>
      <c r="P17" s="789"/>
      <c r="Q17" s="789"/>
      <c r="R17" s="789"/>
    </row>
    <row r="18" spans="10:18" ht="15.75">
      <c r="J18" s="269"/>
      <c r="K18" s="269"/>
      <c r="L18" s="269"/>
      <c r="M18" s="269"/>
      <c r="N18" s="269"/>
      <c r="O18" s="269"/>
      <c r="P18" s="269"/>
      <c r="Q18" s="269"/>
      <c r="R18" s="269"/>
    </row>
    <row r="19" spans="10:18" ht="15.75">
      <c r="J19" s="269"/>
      <c r="K19" s="269"/>
      <c r="L19" s="269"/>
      <c r="M19" s="269"/>
      <c r="N19" s="269"/>
      <c r="O19" s="269"/>
      <c r="P19" s="269"/>
      <c r="Q19" s="269"/>
      <c r="R19" s="269"/>
    </row>
    <row r="20" spans="10:18" ht="15.75">
      <c r="J20" s="269"/>
      <c r="K20" s="269"/>
      <c r="L20" s="269"/>
      <c r="M20" s="269"/>
      <c r="N20" s="269"/>
      <c r="O20" s="269"/>
      <c r="P20" s="269"/>
      <c r="Q20" s="269"/>
      <c r="R20" s="269"/>
    </row>
    <row r="21" spans="10:18" ht="15.75">
      <c r="J21" s="269"/>
      <c r="K21" s="269"/>
      <c r="L21" s="269"/>
      <c r="M21" s="269"/>
      <c r="N21" s="269"/>
      <c r="O21" s="269"/>
      <c r="P21" s="269"/>
      <c r="Q21" s="269"/>
      <c r="R21" s="269"/>
    </row>
    <row r="23" ht="15.75">
      <c r="O23" s="10" t="s">
        <v>611</v>
      </c>
    </row>
    <row r="24" ht="15.75">
      <c r="O24" s="10" t="s">
        <v>486</v>
      </c>
    </row>
  </sheetData>
  <sheetProtection/>
  <mergeCells count="10">
    <mergeCell ref="J13:R17"/>
    <mergeCell ref="A8:A9"/>
    <mergeCell ref="B4:S4"/>
    <mergeCell ref="B8:B9"/>
    <mergeCell ref="O8:R8"/>
    <mergeCell ref="G1:M1"/>
    <mergeCell ref="E2:O2"/>
    <mergeCell ref="C8:F8"/>
    <mergeCell ref="K8:N8"/>
    <mergeCell ref="G8:J8"/>
  </mergeCells>
  <printOptions horizontalCentered="1"/>
  <pageMargins left="0.5" right="0.38" top="0.75" bottom="0" header="0.31496062992125984" footer="0.31496062992125984"/>
  <pageSetup fitToHeight="1" fitToWidth="1" horizontalDpi="600" verticalDpi="600" orientation="landscape" paperSize="9" scale="7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85" zoomScaleSheetLayoutView="85" zoomScalePageLayoutView="0" workbookViewId="0" topLeftCell="A10">
      <selection activeCell="J23" sqref="J23"/>
    </sheetView>
  </sheetViews>
  <sheetFormatPr defaultColWidth="9.140625" defaultRowHeight="12.75"/>
  <cols>
    <col min="1" max="1" width="9.140625" style="257" customWidth="1"/>
    <col min="2" max="2" width="14.421875" style="257" customWidth="1"/>
    <col min="3" max="3" width="13.7109375" style="257" customWidth="1"/>
    <col min="4" max="4" width="14.8515625" style="257" customWidth="1"/>
    <col min="5" max="5" width="8.7109375" style="257" customWidth="1"/>
    <col min="6" max="6" width="9.57421875" style="257" customWidth="1"/>
    <col min="7" max="7" width="12.7109375" style="257" customWidth="1"/>
    <col min="8" max="8" width="11.00390625" style="257" customWidth="1"/>
    <col min="9" max="9" width="9.28125" style="257" customWidth="1"/>
    <col min="10" max="10" width="10.28125" style="257" customWidth="1"/>
    <col min="11" max="11" width="9.421875" style="257" customWidth="1"/>
    <col min="12" max="12" width="13.140625" style="257" customWidth="1"/>
    <col min="13" max="13" width="8.7109375" style="257" customWidth="1"/>
    <col min="14" max="14" width="9.57421875" style="257" customWidth="1"/>
    <col min="15" max="15" width="12.7109375" style="257" customWidth="1"/>
    <col min="16" max="16" width="13.28125" style="257" customWidth="1"/>
    <col min="17" max="17" width="11.28125" style="257" customWidth="1"/>
    <col min="18" max="18" width="9.28125" style="257" customWidth="1"/>
    <col min="19" max="19" width="9.140625" style="257" customWidth="1"/>
    <col min="20" max="20" width="12.28125" style="257" customWidth="1"/>
    <col min="21" max="16384" width="9.140625" style="257" customWidth="1"/>
  </cols>
  <sheetData>
    <row r="1" spans="3:18" s="108" customFormat="1" ht="15.75">
      <c r="C1" s="28"/>
      <c r="D1" s="28"/>
      <c r="E1" s="28"/>
      <c r="F1" s="28"/>
      <c r="G1" s="28"/>
      <c r="H1" s="28"/>
      <c r="I1" s="43" t="s">
        <v>0</v>
      </c>
      <c r="J1" s="28"/>
      <c r="Q1" s="575" t="s">
        <v>700</v>
      </c>
      <c r="R1" s="575"/>
    </row>
    <row r="2" spans="7:17" s="108" customFormat="1" ht="19.5">
      <c r="G2" s="502" t="s">
        <v>753</v>
      </c>
      <c r="H2" s="502"/>
      <c r="I2" s="502"/>
      <c r="J2" s="502"/>
      <c r="K2" s="502"/>
      <c r="L2" s="502"/>
      <c r="M2" s="502"/>
      <c r="N2" s="43"/>
      <c r="O2" s="43"/>
      <c r="P2" s="43"/>
      <c r="Q2" s="43"/>
    </row>
    <row r="3" spans="7:17" s="108" customFormat="1" ht="15.75">
      <c r="G3" s="25"/>
      <c r="H3" s="25"/>
      <c r="I3" s="25"/>
      <c r="J3" s="25"/>
      <c r="K3" s="25"/>
      <c r="L3" s="25"/>
      <c r="M3" s="25"/>
      <c r="N3" s="43"/>
      <c r="O3" s="43"/>
      <c r="P3" s="43"/>
      <c r="Q3" s="43"/>
    </row>
    <row r="4" spans="2:20" ht="15.75">
      <c r="B4" s="790" t="s">
        <v>911</v>
      </c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</row>
    <row r="5" spans="3:20" ht="15.75">
      <c r="C5" s="258"/>
      <c r="D5" s="35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</row>
    <row r="6" spans="3:20" ht="15.75">
      <c r="C6" s="258"/>
      <c r="D6" s="258"/>
      <c r="E6" s="258"/>
      <c r="F6" s="258"/>
      <c r="G6" s="258"/>
      <c r="H6" s="258"/>
      <c r="M6" s="258"/>
      <c r="N6" s="258"/>
      <c r="O6" s="258"/>
      <c r="P6" s="258"/>
      <c r="Q6" s="258"/>
      <c r="R6" s="258"/>
      <c r="S6" s="258"/>
      <c r="T6" s="258"/>
    </row>
    <row r="7" ht="17.25">
      <c r="A7" s="379" t="s">
        <v>503</v>
      </c>
    </row>
    <row r="8" spans="2:17" ht="15.75">
      <c r="B8" s="259"/>
      <c r="Q8" s="271" t="s">
        <v>128</v>
      </c>
    </row>
    <row r="9" spans="1:19" s="262" customFormat="1" ht="32.25" customHeight="1">
      <c r="A9" s="471" t="s">
        <v>2</v>
      </c>
      <c r="B9" s="791" t="s">
        <v>3</v>
      </c>
      <c r="C9" s="798" t="s">
        <v>463</v>
      </c>
      <c r="D9" s="798"/>
      <c r="E9" s="798"/>
      <c r="F9" s="798"/>
      <c r="G9" s="798" t="s">
        <v>464</v>
      </c>
      <c r="H9" s="798"/>
      <c r="I9" s="798"/>
      <c r="J9" s="798"/>
      <c r="K9" s="798" t="s">
        <v>465</v>
      </c>
      <c r="L9" s="798"/>
      <c r="M9" s="798"/>
      <c r="N9" s="798"/>
      <c r="O9" s="798" t="s">
        <v>466</v>
      </c>
      <c r="P9" s="798"/>
      <c r="Q9" s="798"/>
      <c r="R9" s="802"/>
      <c r="S9" s="798" t="s">
        <v>151</v>
      </c>
    </row>
    <row r="10" spans="1:19" s="264" customFormat="1" ht="118.5" customHeight="1">
      <c r="A10" s="471"/>
      <c r="B10" s="792"/>
      <c r="C10" s="449" t="s">
        <v>148</v>
      </c>
      <c r="D10" s="450" t="s">
        <v>150</v>
      </c>
      <c r="E10" s="449" t="s">
        <v>127</v>
      </c>
      <c r="F10" s="450" t="s">
        <v>149</v>
      </c>
      <c r="G10" s="449" t="s">
        <v>237</v>
      </c>
      <c r="H10" s="450" t="s">
        <v>150</v>
      </c>
      <c r="I10" s="449" t="s">
        <v>127</v>
      </c>
      <c r="J10" s="450" t="s">
        <v>149</v>
      </c>
      <c r="K10" s="449" t="s">
        <v>237</v>
      </c>
      <c r="L10" s="450" t="s">
        <v>150</v>
      </c>
      <c r="M10" s="449" t="s">
        <v>127</v>
      </c>
      <c r="N10" s="450" t="s">
        <v>149</v>
      </c>
      <c r="O10" s="449" t="s">
        <v>237</v>
      </c>
      <c r="P10" s="450" t="s">
        <v>150</v>
      </c>
      <c r="Q10" s="449" t="s">
        <v>127</v>
      </c>
      <c r="R10" s="449" t="s">
        <v>149</v>
      </c>
      <c r="S10" s="798"/>
    </row>
    <row r="11" spans="1:19" s="264" customFormat="1" ht="15.75" customHeight="1">
      <c r="A11" s="112">
        <v>1</v>
      </c>
      <c r="B11" s="263">
        <v>2</v>
      </c>
      <c r="C11" s="260">
        <v>3</v>
      </c>
      <c r="D11" s="260">
        <v>4</v>
      </c>
      <c r="E11" s="260">
        <v>5</v>
      </c>
      <c r="F11" s="260">
        <v>6</v>
      </c>
      <c r="G11" s="260">
        <v>7</v>
      </c>
      <c r="H11" s="260">
        <v>8</v>
      </c>
      <c r="I11" s="260">
        <v>9</v>
      </c>
      <c r="J11" s="260">
        <v>10</v>
      </c>
      <c r="K11" s="260">
        <v>11</v>
      </c>
      <c r="L11" s="260">
        <v>12</v>
      </c>
      <c r="M11" s="260">
        <v>13</v>
      </c>
      <c r="N11" s="260">
        <v>14</v>
      </c>
      <c r="O11" s="260">
        <v>15</v>
      </c>
      <c r="P11" s="260">
        <v>16</v>
      </c>
      <c r="Q11" s="260">
        <v>17</v>
      </c>
      <c r="R11" s="263">
        <v>18</v>
      </c>
      <c r="S11" s="265">
        <v>19</v>
      </c>
    </row>
    <row r="12" spans="1:19" ht="33" customHeight="1">
      <c r="A12" s="267">
        <v>1</v>
      </c>
      <c r="B12" s="266" t="s">
        <v>488</v>
      </c>
      <c r="C12" s="799" t="s">
        <v>504</v>
      </c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1"/>
    </row>
    <row r="15" spans="9:17" ht="15.75" customHeight="1">
      <c r="I15" s="789" t="s">
        <v>933</v>
      </c>
      <c r="J15" s="789"/>
      <c r="K15" s="789"/>
      <c r="L15" s="789"/>
      <c r="M15" s="789"/>
      <c r="N15" s="789"/>
      <c r="O15" s="789"/>
      <c r="P15" s="789"/>
      <c r="Q15" s="789"/>
    </row>
    <row r="16" spans="9:17" ht="15.75">
      <c r="I16" s="789"/>
      <c r="J16" s="789"/>
      <c r="K16" s="789"/>
      <c r="L16" s="789"/>
      <c r="M16" s="789"/>
      <c r="N16" s="789"/>
      <c r="O16" s="789"/>
      <c r="P16" s="789"/>
      <c r="Q16" s="789"/>
    </row>
    <row r="17" spans="9:17" ht="15.75">
      <c r="I17" s="789"/>
      <c r="J17" s="789"/>
      <c r="K17" s="789"/>
      <c r="L17" s="789"/>
      <c r="M17" s="789"/>
      <c r="N17" s="789"/>
      <c r="O17" s="789"/>
      <c r="P17" s="789"/>
      <c r="Q17" s="789"/>
    </row>
    <row r="18" spans="9:17" ht="15.75">
      <c r="I18" s="789"/>
      <c r="J18" s="789"/>
      <c r="K18" s="789"/>
      <c r="L18" s="789"/>
      <c r="M18" s="789"/>
      <c r="N18" s="789"/>
      <c r="O18" s="789"/>
      <c r="P18" s="789"/>
      <c r="Q18" s="789"/>
    </row>
    <row r="19" spans="9:17" ht="15.75">
      <c r="I19" s="789"/>
      <c r="J19" s="789"/>
      <c r="K19" s="789"/>
      <c r="L19" s="789"/>
      <c r="M19" s="789"/>
      <c r="N19" s="789"/>
      <c r="O19" s="789"/>
      <c r="P19" s="789"/>
      <c r="Q19" s="789"/>
    </row>
    <row r="20" spans="9:17" ht="15.75">
      <c r="I20" s="789"/>
      <c r="J20" s="789"/>
      <c r="K20" s="789"/>
      <c r="L20" s="789"/>
      <c r="M20" s="789"/>
      <c r="N20" s="789"/>
      <c r="O20" s="789"/>
      <c r="P20" s="789"/>
      <c r="Q20" s="789"/>
    </row>
    <row r="21" spans="9:17" ht="15.75">
      <c r="I21" s="789"/>
      <c r="J21" s="789"/>
      <c r="K21" s="789"/>
      <c r="L21" s="789"/>
      <c r="M21" s="789"/>
      <c r="N21" s="789"/>
      <c r="O21" s="789"/>
      <c r="P21" s="789"/>
      <c r="Q21" s="789"/>
    </row>
    <row r="22" spans="9:17" ht="15.75">
      <c r="I22" s="789"/>
      <c r="J22" s="789"/>
      <c r="K22" s="789"/>
      <c r="L22" s="789"/>
      <c r="M22" s="789"/>
      <c r="N22" s="789"/>
      <c r="O22" s="789"/>
      <c r="P22" s="789"/>
      <c r="Q22" s="789"/>
    </row>
    <row r="28" ht="16.5">
      <c r="O28" s="367" t="s">
        <v>611</v>
      </c>
    </row>
    <row r="29" ht="16.5">
      <c r="O29" s="367" t="s">
        <v>486</v>
      </c>
    </row>
  </sheetData>
  <sheetProtection/>
  <mergeCells count="12">
    <mergeCell ref="Q1:R1"/>
    <mergeCell ref="B4:T4"/>
    <mergeCell ref="G2:M2"/>
    <mergeCell ref="I15:Q22"/>
    <mergeCell ref="A9:A10"/>
    <mergeCell ref="B9:B10"/>
    <mergeCell ref="C9:F9"/>
    <mergeCell ref="G9:J9"/>
    <mergeCell ref="K9:N9"/>
    <mergeCell ref="C12:S12"/>
    <mergeCell ref="S9:S10"/>
    <mergeCell ref="O9:R9"/>
  </mergeCells>
  <printOptions horizontalCentered="1"/>
  <pageMargins left="0.57" right="0.48" top="0.87" bottom="0" header="0.31496062992125984" footer="0.31496062992125984"/>
  <pageSetup fitToHeight="1" fitToWidth="1" horizontalDpi="600" verticalDpi="600" orientation="landscape" paperSize="9" scale="6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view="pageBreakPreview" zoomScale="70" zoomScaleSheetLayoutView="70" zoomScalePageLayoutView="0" workbookViewId="0" topLeftCell="A1">
      <selection activeCell="M11" sqref="M11"/>
    </sheetView>
  </sheetViews>
  <sheetFormatPr defaultColWidth="9.140625" defaultRowHeight="12.75"/>
  <cols>
    <col min="1" max="1" width="9.140625" style="257" customWidth="1"/>
    <col min="2" max="2" width="12.421875" style="257" bestFit="1" customWidth="1"/>
    <col min="3" max="3" width="7.140625" style="257" customWidth="1"/>
    <col min="4" max="4" width="6.8515625" style="257" customWidth="1"/>
    <col min="5" max="5" width="7.421875" style="257" customWidth="1"/>
    <col min="6" max="6" width="9.140625" style="257" customWidth="1"/>
    <col min="7" max="7" width="7.421875" style="257" customWidth="1"/>
    <col min="8" max="9" width="7.00390625" style="257" customWidth="1"/>
    <col min="10" max="10" width="7.140625" style="257" customWidth="1"/>
    <col min="11" max="11" width="6.8515625" style="257" customWidth="1"/>
    <col min="12" max="12" width="9.7109375" style="257" customWidth="1"/>
    <col min="13" max="14" width="6.8515625" style="257" customWidth="1"/>
    <col min="15" max="15" width="7.00390625" style="257" customWidth="1"/>
    <col min="16" max="16" width="7.28125" style="257" customWidth="1"/>
    <col min="17" max="19" width="7.421875" style="257" customWidth="1"/>
    <col min="20" max="20" width="7.8515625" style="257" customWidth="1"/>
    <col min="21" max="21" width="8.28125" style="257" customWidth="1"/>
    <col min="22" max="23" width="8.57421875" style="257" customWidth="1"/>
    <col min="24" max="24" width="10.7109375" style="257" bestFit="1" customWidth="1"/>
    <col min="25" max="25" width="9.7109375" style="257" customWidth="1"/>
    <col min="26" max="26" width="6.140625" style="257" bestFit="1" customWidth="1"/>
    <col min="27" max="27" width="6.57421875" style="257" bestFit="1" customWidth="1"/>
    <col min="28" max="28" width="8.7109375" style="257" customWidth="1"/>
    <col min="29" max="29" width="9.00390625" style="257" customWidth="1"/>
    <col min="30" max="30" width="10.7109375" style="257" bestFit="1" customWidth="1"/>
    <col min="31" max="31" width="10.57421875" style="257" bestFit="1" customWidth="1"/>
    <col min="32" max="32" width="6.140625" style="257" bestFit="1" customWidth="1"/>
    <col min="33" max="16384" width="9.140625" style="257" customWidth="1"/>
  </cols>
  <sheetData>
    <row r="1" spans="3:34" s="108" customFormat="1" ht="15.75">
      <c r="C1" s="28"/>
      <c r="D1" s="28"/>
      <c r="E1" s="28"/>
      <c r="F1" s="28"/>
      <c r="G1" s="28"/>
      <c r="H1" s="28"/>
      <c r="I1" s="28"/>
      <c r="J1" s="28"/>
      <c r="L1" s="43"/>
      <c r="M1" s="43" t="s">
        <v>0</v>
      </c>
      <c r="N1" s="28"/>
      <c r="AA1" s="26"/>
      <c r="AB1" s="26"/>
      <c r="AC1" s="26"/>
      <c r="AD1" s="26"/>
      <c r="AE1" s="611" t="s">
        <v>701</v>
      </c>
      <c r="AF1" s="611"/>
      <c r="AG1" s="611"/>
      <c r="AH1" s="611"/>
    </row>
    <row r="2" spans="5:22" s="108" customFormat="1" ht="19.5">
      <c r="E2" s="502" t="s">
        <v>753</v>
      </c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</row>
    <row r="3" spans="10:22" s="108" customFormat="1" ht="15.75"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3:33" ht="15.75">
      <c r="C4" s="503" t="s">
        <v>912</v>
      </c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30"/>
      <c r="Y4" s="30"/>
      <c r="Z4" s="44"/>
      <c r="AA4" s="44"/>
      <c r="AB4" s="44"/>
      <c r="AC4" s="44"/>
      <c r="AD4" s="44"/>
      <c r="AE4" s="44"/>
      <c r="AF4" s="43"/>
      <c r="AG4" s="43"/>
    </row>
    <row r="5" spans="3:33" ht="15.75">
      <c r="C5" s="258"/>
      <c r="D5" s="258"/>
      <c r="E5" s="258"/>
      <c r="F5" s="258"/>
      <c r="G5" s="258"/>
      <c r="H5" s="258"/>
      <c r="I5" s="258"/>
      <c r="J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</row>
    <row r="6" spans="1:2" ht="15.75">
      <c r="A6" s="262" t="s">
        <v>484</v>
      </c>
      <c r="B6" s="270"/>
    </row>
    <row r="7" ht="15.75">
      <c r="B7" s="259"/>
    </row>
    <row r="8" spans="1:32" s="262" customFormat="1" ht="56.25" customHeight="1">
      <c r="A8" s="471" t="s">
        <v>2</v>
      </c>
      <c r="B8" s="791" t="s">
        <v>3</v>
      </c>
      <c r="C8" s="796" t="s">
        <v>100</v>
      </c>
      <c r="D8" s="796"/>
      <c r="E8" s="796"/>
      <c r="F8" s="796"/>
      <c r="G8" s="796"/>
      <c r="H8" s="796"/>
      <c r="I8" s="793" t="s">
        <v>913</v>
      </c>
      <c r="J8" s="794"/>
      <c r="K8" s="794"/>
      <c r="L8" s="794"/>
      <c r="M8" s="794"/>
      <c r="N8" s="797"/>
      <c r="O8" s="793" t="s">
        <v>184</v>
      </c>
      <c r="P8" s="794"/>
      <c r="Q8" s="794"/>
      <c r="R8" s="794"/>
      <c r="S8" s="794"/>
      <c r="T8" s="797"/>
      <c r="U8" s="796" t="s">
        <v>617</v>
      </c>
      <c r="V8" s="796"/>
      <c r="W8" s="796"/>
      <c r="X8" s="796"/>
      <c r="Y8" s="796"/>
      <c r="Z8" s="796"/>
      <c r="AA8" s="803" t="s">
        <v>224</v>
      </c>
      <c r="AB8" s="804"/>
      <c r="AC8" s="804"/>
      <c r="AD8" s="804"/>
      <c r="AE8" s="804"/>
      <c r="AF8" s="805"/>
    </row>
    <row r="9" spans="1:32" s="264" customFormat="1" ht="61.5" customHeight="1">
      <c r="A9" s="471"/>
      <c r="B9" s="792"/>
      <c r="C9" s="260" t="s">
        <v>86</v>
      </c>
      <c r="D9" s="260" t="s">
        <v>90</v>
      </c>
      <c r="E9" s="260" t="s">
        <v>91</v>
      </c>
      <c r="F9" s="260" t="s">
        <v>353</v>
      </c>
      <c r="G9" s="260" t="s">
        <v>225</v>
      </c>
      <c r="H9" s="260" t="s">
        <v>15</v>
      </c>
      <c r="I9" s="260" t="s">
        <v>86</v>
      </c>
      <c r="J9" s="260" t="s">
        <v>90</v>
      </c>
      <c r="K9" s="260" t="s">
        <v>91</v>
      </c>
      <c r="L9" s="260" t="s">
        <v>353</v>
      </c>
      <c r="M9" s="260" t="s">
        <v>225</v>
      </c>
      <c r="N9" s="260" t="s">
        <v>15</v>
      </c>
      <c r="O9" s="260" t="s">
        <v>86</v>
      </c>
      <c r="P9" s="260" t="s">
        <v>90</v>
      </c>
      <c r="Q9" s="260" t="s">
        <v>91</v>
      </c>
      <c r="R9" s="260" t="s">
        <v>353</v>
      </c>
      <c r="S9" s="260" t="s">
        <v>225</v>
      </c>
      <c r="T9" s="260" t="s">
        <v>15</v>
      </c>
      <c r="U9" s="260" t="s">
        <v>226</v>
      </c>
      <c r="V9" s="260" t="s">
        <v>227</v>
      </c>
      <c r="W9" s="260" t="s">
        <v>228</v>
      </c>
      <c r="X9" s="260" t="s">
        <v>353</v>
      </c>
      <c r="Y9" s="260" t="s">
        <v>225</v>
      </c>
      <c r="Z9" s="260" t="s">
        <v>83</v>
      </c>
      <c r="AA9" s="260" t="s">
        <v>86</v>
      </c>
      <c r="AB9" s="260" t="s">
        <v>90</v>
      </c>
      <c r="AC9" s="260" t="s">
        <v>228</v>
      </c>
      <c r="AD9" s="260" t="s">
        <v>353</v>
      </c>
      <c r="AE9" s="260" t="s">
        <v>225</v>
      </c>
      <c r="AF9" s="260" t="s">
        <v>15</v>
      </c>
    </row>
    <row r="10" spans="1:32" s="275" customFormat="1" ht="21" customHeight="1">
      <c r="A10" s="206">
        <v>1</v>
      </c>
      <c r="B10" s="273">
        <v>2</v>
      </c>
      <c r="C10" s="273">
        <v>3</v>
      </c>
      <c r="D10" s="274">
        <v>4</v>
      </c>
      <c r="E10" s="274">
        <v>5</v>
      </c>
      <c r="F10" s="274">
        <v>6</v>
      </c>
      <c r="G10" s="274">
        <v>7</v>
      </c>
      <c r="H10" s="274">
        <v>9</v>
      </c>
      <c r="I10" s="274">
        <v>10</v>
      </c>
      <c r="J10" s="274">
        <v>11</v>
      </c>
      <c r="K10" s="274">
        <v>12</v>
      </c>
      <c r="L10" s="274">
        <v>13</v>
      </c>
      <c r="M10" s="274">
        <v>14</v>
      </c>
      <c r="N10" s="274">
        <v>16</v>
      </c>
      <c r="O10" s="274">
        <v>17</v>
      </c>
      <c r="P10" s="274">
        <v>18</v>
      </c>
      <c r="Q10" s="274">
        <v>19</v>
      </c>
      <c r="R10" s="274">
        <v>20</v>
      </c>
      <c r="S10" s="274">
        <v>21</v>
      </c>
      <c r="T10" s="274">
        <v>23</v>
      </c>
      <c r="U10" s="274">
        <v>24</v>
      </c>
      <c r="V10" s="274">
        <v>25</v>
      </c>
      <c r="W10" s="274">
        <v>26</v>
      </c>
      <c r="X10" s="274">
        <v>27</v>
      </c>
      <c r="Y10" s="274">
        <v>28</v>
      </c>
      <c r="Z10" s="274">
        <v>30</v>
      </c>
      <c r="AA10" s="274">
        <v>31</v>
      </c>
      <c r="AB10" s="274">
        <v>32</v>
      </c>
      <c r="AC10" s="274">
        <v>33</v>
      </c>
      <c r="AD10" s="274">
        <v>34</v>
      </c>
      <c r="AE10" s="274">
        <v>35</v>
      </c>
      <c r="AF10" s="274">
        <v>37</v>
      </c>
    </row>
    <row r="11" spans="1:32" s="272" customFormat="1" ht="33.75" customHeight="1">
      <c r="A11" s="268">
        <v>1</v>
      </c>
      <c r="B11" s="266" t="s">
        <v>488</v>
      </c>
      <c r="C11" s="268">
        <v>113</v>
      </c>
      <c r="D11" s="268">
        <v>6</v>
      </c>
      <c r="E11" s="268">
        <v>0</v>
      </c>
      <c r="F11" s="268">
        <v>0</v>
      </c>
      <c r="G11" s="268">
        <v>4</v>
      </c>
      <c r="H11" s="268">
        <f>SUM(C11:G11)</f>
        <v>123</v>
      </c>
      <c r="I11" s="268">
        <v>50</v>
      </c>
      <c r="J11" s="268">
        <v>0</v>
      </c>
      <c r="K11" s="268">
        <v>0</v>
      </c>
      <c r="L11" s="268">
        <v>0</v>
      </c>
      <c r="M11" s="268">
        <v>0</v>
      </c>
      <c r="N11" s="268">
        <f>SUM(I11:M11)</f>
        <v>50</v>
      </c>
      <c r="O11" s="268">
        <v>0</v>
      </c>
      <c r="P11" s="268">
        <v>0</v>
      </c>
      <c r="Q11" s="268">
        <v>0</v>
      </c>
      <c r="R11" s="268">
        <v>0</v>
      </c>
      <c r="S11" s="268">
        <v>0</v>
      </c>
      <c r="T11" s="268">
        <f>SUM(O11:S11)</f>
        <v>0</v>
      </c>
      <c r="U11" s="268">
        <v>0</v>
      </c>
      <c r="V11" s="268">
        <v>0</v>
      </c>
      <c r="W11" s="268">
        <v>0</v>
      </c>
      <c r="X11" s="268">
        <v>0</v>
      </c>
      <c r="Y11" s="268">
        <v>0</v>
      </c>
      <c r="Z11" s="268">
        <f>SUM(U11:Y11)</f>
        <v>0</v>
      </c>
      <c r="AA11" s="268">
        <v>0</v>
      </c>
      <c r="AB11" s="268">
        <v>0</v>
      </c>
      <c r="AC11" s="268">
        <v>0</v>
      </c>
      <c r="AD11" s="268">
        <v>0</v>
      </c>
      <c r="AE11" s="268">
        <v>0</v>
      </c>
      <c r="AF11" s="268">
        <v>0</v>
      </c>
    </row>
    <row r="20" ht="18">
      <c r="AB20" s="366" t="s">
        <v>611</v>
      </c>
    </row>
    <row r="21" ht="18">
      <c r="AB21" s="366" t="s">
        <v>486</v>
      </c>
    </row>
  </sheetData>
  <sheetProtection/>
  <mergeCells count="10">
    <mergeCell ref="AE1:AH1"/>
    <mergeCell ref="O8:T8"/>
    <mergeCell ref="C4:W4"/>
    <mergeCell ref="E2:V2"/>
    <mergeCell ref="AA8:AF8"/>
    <mergeCell ref="A8:A9"/>
    <mergeCell ref="B8:B9"/>
    <mergeCell ref="C8:H8"/>
    <mergeCell ref="I8:N8"/>
    <mergeCell ref="U8:Z8"/>
  </mergeCells>
  <printOptions horizontalCentered="1"/>
  <pageMargins left="0.51" right="0.36" top="0.87" bottom="0" header="0.31496062992125984" footer="0.31496062992125984"/>
  <pageSetup fitToHeight="1" fitToWidth="1" horizontalDpi="600" verticalDpi="600" orientation="landscape" paperSize="9" scale="5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view="pageBreakPreview" zoomScale="90" zoomScaleSheetLayoutView="90" zoomScalePageLayoutView="0" workbookViewId="0" topLeftCell="A1">
      <selection activeCell="I13" sqref="I13"/>
    </sheetView>
  </sheetViews>
  <sheetFormatPr defaultColWidth="8.8515625" defaultRowHeight="12.75"/>
  <cols>
    <col min="1" max="1" width="8.140625" style="276" customWidth="1"/>
    <col min="2" max="2" width="14.00390625" style="276" customWidth="1"/>
    <col min="3" max="3" width="12.140625" style="276" customWidth="1"/>
    <col min="4" max="4" width="11.7109375" style="276" customWidth="1"/>
    <col min="5" max="5" width="12.00390625" style="276" customWidth="1"/>
    <col min="6" max="6" width="18.140625" style="276" customWidth="1"/>
    <col min="7" max="7" width="15.140625" style="276" customWidth="1"/>
    <col min="8" max="8" width="14.421875" style="276" customWidth="1"/>
    <col min="9" max="9" width="14.8515625" style="276" customWidth="1"/>
    <col min="10" max="10" width="19.28125" style="276" customWidth="1"/>
    <col min="11" max="11" width="17.00390625" style="276" customWidth="1"/>
    <col min="12" max="12" width="16.28125" style="276" customWidth="1"/>
    <col min="13" max="16384" width="8.8515625" style="276" customWidth="1"/>
  </cols>
  <sheetData>
    <row r="1" spans="2:12" ht="15.75">
      <c r="B1" s="108"/>
      <c r="C1" s="108"/>
      <c r="D1" s="108"/>
      <c r="E1" s="108"/>
      <c r="F1" s="25"/>
      <c r="G1" s="25"/>
      <c r="H1" s="108"/>
      <c r="J1" s="26"/>
      <c r="K1" s="575" t="s">
        <v>702</v>
      </c>
      <c r="L1" s="575"/>
    </row>
    <row r="2" spans="2:10" ht="15.75">
      <c r="B2" s="501" t="s">
        <v>0</v>
      </c>
      <c r="C2" s="501"/>
      <c r="D2" s="501"/>
      <c r="E2" s="501"/>
      <c r="F2" s="501"/>
      <c r="G2" s="501"/>
      <c r="H2" s="501"/>
      <c r="I2" s="501"/>
      <c r="J2" s="501"/>
    </row>
    <row r="3" spans="2:10" ht="19.5">
      <c r="B3" s="502" t="s">
        <v>753</v>
      </c>
      <c r="C3" s="502"/>
      <c r="D3" s="502"/>
      <c r="E3" s="502"/>
      <c r="F3" s="502"/>
      <c r="G3" s="502"/>
      <c r="H3" s="502"/>
      <c r="I3" s="502"/>
      <c r="J3" s="502"/>
    </row>
    <row r="4" spans="2:10" ht="15.75">
      <c r="B4" s="25"/>
      <c r="C4" s="25"/>
      <c r="D4" s="25"/>
      <c r="E4" s="25"/>
      <c r="F4" s="25"/>
      <c r="G4" s="25"/>
      <c r="H4" s="25"/>
      <c r="I4" s="25"/>
      <c r="J4" s="25"/>
    </row>
    <row r="5" spans="2:12" ht="15" customHeight="1">
      <c r="B5" s="790" t="s">
        <v>914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</row>
    <row r="6" spans="1:3" ht="15.75">
      <c r="A6" s="48" t="s">
        <v>484</v>
      </c>
      <c r="B6" s="48"/>
      <c r="C6" s="107"/>
    </row>
    <row r="7" spans="1:12" ht="15" customHeight="1">
      <c r="A7" s="814" t="s">
        <v>101</v>
      </c>
      <c r="B7" s="791" t="s">
        <v>3</v>
      </c>
      <c r="C7" s="808" t="s">
        <v>20</v>
      </c>
      <c r="D7" s="808"/>
      <c r="E7" s="808"/>
      <c r="F7" s="808"/>
      <c r="G7" s="809" t="s">
        <v>21</v>
      </c>
      <c r="H7" s="810"/>
      <c r="I7" s="810"/>
      <c r="J7" s="811"/>
      <c r="K7" s="791" t="s">
        <v>386</v>
      </c>
      <c r="L7" s="796" t="s">
        <v>917</v>
      </c>
    </row>
    <row r="8" spans="1:12" ht="30.75" customHeight="1">
      <c r="A8" s="815"/>
      <c r="B8" s="817"/>
      <c r="C8" s="796" t="s">
        <v>238</v>
      </c>
      <c r="D8" s="791" t="s">
        <v>449</v>
      </c>
      <c r="E8" s="818" t="s">
        <v>89</v>
      </c>
      <c r="F8" s="795"/>
      <c r="G8" s="792" t="s">
        <v>238</v>
      </c>
      <c r="H8" s="796" t="s">
        <v>449</v>
      </c>
      <c r="I8" s="806" t="s">
        <v>89</v>
      </c>
      <c r="J8" s="807"/>
      <c r="K8" s="817"/>
      <c r="L8" s="796"/>
    </row>
    <row r="9" spans="1:15" ht="95.25" customHeight="1">
      <c r="A9" s="816"/>
      <c r="B9" s="792"/>
      <c r="C9" s="796"/>
      <c r="D9" s="792"/>
      <c r="E9" s="260" t="s">
        <v>915</v>
      </c>
      <c r="F9" s="260" t="s">
        <v>450</v>
      </c>
      <c r="G9" s="796"/>
      <c r="H9" s="796"/>
      <c r="I9" s="260" t="s">
        <v>915</v>
      </c>
      <c r="J9" s="260" t="s">
        <v>450</v>
      </c>
      <c r="K9" s="792"/>
      <c r="L9" s="796"/>
      <c r="M9" s="277"/>
      <c r="N9" s="277"/>
      <c r="O9" s="277"/>
    </row>
    <row r="10" spans="1:15" ht="15">
      <c r="A10" s="278">
        <v>1</v>
      </c>
      <c r="B10" s="279">
        <v>2</v>
      </c>
      <c r="C10" s="278">
        <v>3</v>
      </c>
      <c r="D10" s="279">
        <v>4</v>
      </c>
      <c r="E10" s="278">
        <v>5</v>
      </c>
      <c r="F10" s="279">
        <v>6</v>
      </c>
      <c r="G10" s="278">
        <v>7</v>
      </c>
      <c r="H10" s="279">
        <v>8</v>
      </c>
      <c r="I10" s="278">
        <v>9</v>
      </c>
      <c r="J10" s="279">
        <v>10</v>
      </c>
      <c r="K10" s="278" t="s">
        <v>916</v>
      </c>
      <c r="L10" s="279">
        <v>12</v>
      </c>
      <c r="M10" s="277"/>
      <c r="N10" s="277"/>
      <c r="O10" s="277"/>
    </row>
    <row r="11" spans="1:19" s="280" customFormat="1" ht="29.25" customHeight="1">
      <c r="A11" s="280">
        <v>1</v>
      </c>
      <c r="B11" s="281" t="s">
        <v>488</v>
      </c>
      <c r="C11" s="281">
        <v>55220</v>
      </c>
      <c r="D11" s="281">
        <v>470</v>
      </c>
      <c r="E11" s="281">
        <v>470</v>
      </c>
      <c r="F11" s="281">
        <v>22</v>
      </c>
      <c r="G11" s="281">
        <v>43534</v>
      </c>
      <c r="H11" s="281">
        <v>330</v>
      </c>
      <c r="I11" s="281">
        <v>323</v>
      </c>
      <c r="J11" s="281">
        <v>10</v>
      </c>
      <c r="K11" s="280">
        <f>E11+F11+I11+J11</f>
        <v>825</v>
      </c>
      <c r="L11" s="380" t="s">
        <v>497</v>
      </c>
      <c r="M11" s="282"/>
      <c r="N11" s="282"/>
      <c r="O11" s="282"/>
      <c r="P11" s="282"/>
      <c r="Q11" s="282"/>
      <c r="R11" s="282"/>
      <c r="S11" s="282"/>
    </row>
    <row r="12" spans="1:12" ht="17.25" customHeight="1">
      <c r="A12" s="812" t="s">
        <v>108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3"/>
      <c r="L12" s="813"/>
    </row>
    <row r="18" ht="15.75">
      <c r="J18" s="10" t="s">
        <v>611</v>
      </c>
    </row>
    <row r="19" spans="2:12" s="108" customFormat="1" ht="15.75">
      <c r="B19" s="10"/>
      <c r="C19" s="10"/>
      <c r="D19" s="10"/>
      <c r="E19" s="10"/>
      <c r="J19" s="10" t="s">
        <v>486</v>
      </c>
      <c r="K19" s="43"/>
      <c r="L19" s="43"/>
    </row>
  </sheetData>
  <sheetProtection/>
  <mergeCells count="17">
    <mergeCell ref="K1:L1"/>
    <mergeCell ref="B2:J2"/>
    <mergeCell ref="B3:J3"/>
    <mergeCell ref="G7:J7"/>
    <mergeCell ref="B5:L5"/>
    <mergeCell ref="A12:L12"/>
    <mergeCell ref="A7:A9"/>
    <mergeCell ref="B7:B9"/>
    <mergeCell ref="K7:K9"/>
    <mergeCell ref="E8:F8"/>
    <mergeCell ref="L7:L9"/>
    <mergeCell ref="I8:J8"/>
    <mergeCell ref="C8:C9"/>
    <mergeCell ref="H8:H9"/>
    <mergeCell ref="G8:G9"/>
    <mergeCell ref="C7:F7"/>
    <mergeCell ref="D8:D9"/>
  </mergeCells>
  <printOptions horizontalCentered="1"/>
  <pageMargins left="0.52" right="0.47" top="0.81" bottom="0" header="0.31496062992125984" footer="0.31496062992125984"/>
  <pageSetup fitToHeight="1" fitToWidth="1" horizontalDpi="600" verticalDpi="600" orientation="landscape" paperSize="9" scale="80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2"/>
  <sheetViews>
    <sheetView view="pageBreakPreview" zoomScale="90" zoomScaleSheetLayoutView="90" zoomScalePageLayoutView="0" workbookViewId="0" topLeftCell="A6">
      <selection activeCell="T25" sqref="T25"/>
    </sheetView>
  </sheetViews>
  <sheetFormatPr defaultColWidth="9.140625" defaultRowHeight="12.75"/>
  <cols>
    <col min="1" max="1" width="8.421875" style="303" customWidth="1"/>
    <col min="2" max="2" width="24.57421875" style="303" bestFit="1" customWidth="1"/>
    <col min="3" max="3" width="8.28125" style="303" bestFit="1" customWidth="1"/>
    <col min="4" max="4" width="7.00390625" style="303" bestFit="1" customWidth="1"/>
    <col min="5" max="5" width="5.7109375" style="303" bestFit="1" customWidth="1"/>
    <col min="6" max="6" width="8.28125" style="303" bestFit="1" customWidth="1"/>
    <col min="7" max="7" width="7.00390625" style="303" bestFit="1" customWidth="1"/>
    <col min="8" max="8" width="5.7109375" style="303" bestFit="1" customWidth="1"/>
    <col min="9" max="9" width="8.28125" style="303" bestFit="1" customWidth="1"/>
    <col min="10" max="10" width="7.00390625" style="303" bestFit="1" customWidth="1"/>
    <col min="11" max="11" width="5.7109375" style="303" bestFit="1" customWidth="1"/>
    <col min="12" max="12" width="8.28125" style="303" bestFit="1" customWidth="1"/>
    <col min="13" max="13" width="7.00390625" style="303" bestFit="1" customWidth="1"/>
    <col min="14" max="14" width="5.7109375" style="303" bestFit="1" customWidth="1"/>
    <col min="15" max="15" width="8.28125" style="303" bestFit="1" customWidth="1"/>
    <col min="16" max="16" width="7.00390625" style="303" bestFit="1" customWidth="1"/>
    <col min="17" max="17" width="5.7109375" style="303" bestFit="1" customWidth="1"/>
    <col min="18" max="18" width="9.140625" style="303" customWidth="1"/>
    <col min="19" max="19" width="9.57421875" style="303" bestFit="1" customWidth="1"/>
    <col min="20" max="20" width="8.28125" style="303" bestFit="1" customWidth="1"/>
    <col min="21" max="21" width="9.57421875" style="303" bestFit="1" customWidth="1"/>
    <col min="22" max="22" width="8.28125" style="303" bestFit="1" customWidth="1"/>
    <col min="23" max="23" width="5.7109375" style="303" bestFit="1" customWidth="1"/>
    <col min="24" max="16384" width="9.140625" style="303" customWidth="1"/>
  </cols>
  <sheetData>
    <row r="1" spans="15:21" ht="15">
      <c r="O1" s="830" t="s">
        <v>706</v>
      </c>
      <c r="P1" s="830"/>
      <c r="Q1" s="830"/>
      <c r="R1" s="830"/>
      <c r="S1" s="830"/>
      <c r="T1" s="830"/>
      <c r="U1" s="830"/>
    </row>
    <row r="2" spans="6:21" ht="15.75">
      <c r="F2" s="832" t="s">
        <v>0</v>
      </c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56"/>
      <c r="R2" s="56"/>
      <c r="S2" s="56"/>
      <c r="T2" s="56"/>
      <c r="U2" s="56"/>
    </row>
    <row r="3" spans="6:21" ht="15.75"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368"/>
      <c r="T3" s="368"/>
      <c r="U3" s="56"/>
    </row>
    <row r="4" spans="2:21" ht="19.5">
      <c r="B4" s="831" t="s">
        <v>753</v>
      </c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</row>
    <row r="5" spans="3:20" ht="15">
      <c r="C5" s="317"/>
      <c r="D5" s="317"/>
      <c r="S5" s="369"/>
      <c r="T5" s="369"/>
    </row>
    <row r="6" spans="3:21" ht="15.75">
      <c r="C6" s="381"/>
      <c r="D6" s="381"/>
      <c r="E6" s="828" t="s">
        <v>918</v>
      </c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381"/>
      <c r="S6" s="381"/>
      <c r="T6" s="381"/>
      <c r="U6" s="381"/>
    </row>
    <row r="8" spans="1:2" ht="15.75">
      <c r="A8" s="55" t="s">
        <v>484</v>
      </c>
      <c r="B8" s="55"/>
    </row>
    <row r="9" spans="1:23" ht="15.75">
      <c r="A9" s="57"/>
      <c r="B9" s="57"/>
      <c r="U9" s="821" t="s">
        <v>246</v>
      </c>
      <c r="V9" s="821"/>
      <c r="W9" s="821"/>
    </row>
    <row r="10" spans="1:249" ht="18.75" customHeight="1">
      <c r="A10" s="825" t="s">
        <v>2</v>
      </c>
      <c r="B10" s="825" t="s">
        <v>102</v>
      </c>
      <c r="C10" s="827" t="s">
        <v>20</v>
      </c>
      <c r="D10" s="827"/>
      <c r="E10" s="827"/>
      <c r="F10" s="827"/>
      <c r="G10" s="827"/>
      <c r="H10" s="827"/>
      <c r="I10" s="827"/>
      <c r="J10" s="827"/>
      <c r="K10" s="827"/>
      <c r="L10" s="827" t="s">
        <v>21</v>
      </c>
      <c r="M10" s="827"/>
      <c r="N10" s="827"/>
      <c r="O10" s="827"/>
      <c r="P10" s="827"/>
      <c r="Q10" s="827"/>
      <c r="R10" s="827"/>
      <c r="S10" s="827"/>
      <c r="T10" s="827"/>
      <c r="U10" s="824" t="s">
        <v>130</v>
      </c>
      <c r="V10" s="824"/>
      <c r="W10" s="824"/>
      <c r="X10" s="304"/>
      <c r="Y10" s="304"/>
      <c r="Z10" s="304"/>
      <c r="AA10" s="304"/>
      <c r="AB10" s="304"/>
      <c r="AC10" s="305"/>
      <c r="AD10" s="306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</row>
    <row r="11" spans="1:249" ht="35.25" customHeight="1">
      <c r="A11" s="826"/>
      <c r="B11" s="826"/>
      <c r="C11" s="824" t="s">
        <v>163</v>
      </c>
      <c r="D11" s="824"/>
      <c r="E11" s="824"/>
      <c r="F11" s="824" t="s">
        <v>619</v>
      </c>
      <c r="G11" s="824"/>
      <c r="H11" s="824"/>
      <c r="I11" s="824" t="s">
        <v>15</v>
      </c>
      <c r="J11" s="824"/>
      <c r="K11" s="824"/>
      <c r="L11" s="824" t="s">
        <v>163</v>
      </c>
      <c r="M11" s="824"/>
      <c r="N11" s="824"/>
      <c r="O11" s="824" t="s">
        <v>619</v>
      </c>
      <c r="P11" s="824"/>
      <c r="Q11" s="824"/>
      <c r="R11" s="824" t="s">
        <v>15</v>
      </c>
      <c r="S11" s="824"/>
      <c r="T11" s="824"/>
      <c r="U11" s="824"/>
      <c r="V11" s="824"/>
      <c r="W11" s="82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4"/>
      <c r="HE11" s="304"/>
      <c r="HF11" s="304"/>
      <c r="HG11" s="304"/>
      <c r="HH11" s="304"/>
      <c r="HI11" s="304"/>
      <c r="HJ11" s="304"/>
      <c r="HK11" s="304"/>
      <c r="HL11" s="304"/>
      <c r="HM11" s="304"/>
      <c r="HN11" s="304"/>
      <c r="HO11" s="304"/>
      <c r="HP11" s="304"/>
      <c r="HQ11" s="304"/>
      <c r="HR11" s="304"/>
      <c r="HS11" s="304"/>
      <c r="HT11" s="304"/>
      <c r="HU11" s="304"/>
      <c r="HV11" s="304"/>
      <c r="HW11" s="304"/>
      <c r="HX11" s="304"/>
      <c r="HY11" s="304"/>
      <c r="HZ11" s="304"/>
      <c r="IA11" s="304"/>
      <c r="IB11" s="304"/>
      <c r="IC11" s="304"/>
      <c r="ID11" s="304"/>
      <c r="IE11" s="304"/>
      <c r="IF11" s="304"/>
      <c r="IG11" s="304"/>
      <c r="IH11" s="304"/>
      <c r="II11" s="304"/>
      <c r="IJ11" s="304"/>
      <c r="IK11" s="304"/>
      <c r="IL11" s="304"/>
      <c r="IM11" s="304"/>
      <c r="IN11" s="304"/>
      <c r="IO11" s="304"/>
    </row>
    <row r="12" spans="1:249" ht="15">
      <c r="A12" s="307"/>
      <c r="B12" s="307"/>
      <c r="C12" s="307" t="s">
        <v>247</v>
      </c>
      <c r="D12" s="307" t="s">
        <v>38</v>
      </c>
      <c r="E12" s="307" t="s">
        <v>39</v>
      </c>
      <c r="F12" s="307" t="s">
        <v>247</v>
      </c>
      <c r="G12" s="307" t="s">
        <v>38</v>
      </c>
      <c r="H12" s="307" t="s">
        <v>39</v>
      </c>
      <c r="I12" s="307" t="s">
        <v>247</v>
      </c>
      <c r="J12" s="307" t="s">
        <v>38</v>
      </c>
      <c r="K12" s="307" t="s">
        <v>39</v>
      </c>
      <c r="L12" s="307" t="s">
        <v>247</v>
      </c>
      <c r="M12" s="307" t="s">
        <v>38</v>
      </c>
      <c r="N12" s="307" t="s">
        <v>39</v>
      </c>
      <c r="O12" s="307" t="s">
        <v>247</v>
      </c>
      <c r="P12" s="307" t="s">
        <v>38</v>
      </c>
      <c r="Q12" s="307" t="s">
        <v>39</v>
      </c>
      <c r="R12" s="307" t="s">
        <v>247</v>
      </c>
      <c r="S12" s="307" t="s">
        <v>38</v>
      </c>
      <c r="T12" s="307" t="s">
        <v>39</v>
      </c>
      <c r="U12" s="307" t="s">
        <v>247</v>
      </c>
      <c r="V12" s="307" t="s">
        <v>38</v>
      </c>
      <c r="W12" s="307" t="s">
        <v>39</v>
      </c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4"/>
      <c r="HU12" s="304"/>
      <c r="HV12" s="304"/>
      <c r="HW12" s="304"/>
      <c r="HX12" s="304"/>
      <c r="HY12" s="304"/>
      <c r="HZ12" s="304"/>
      <c r="IA12" s="304"/>
      <c r="IB12" s="304"/>
      <c r="IC12" s="304"/>
      <c r="ID12" s="304"/>
      <c r="IE12" s="304"/>
      <c r="IF12" s="304"/>
      <c r="IG12" s="304"/>
      <c r="IH12" s="304"/>
      <c r="II12" s="304"/>
      <c r="IJ12" s="304"/>
      <c r="IK12" s="304"/>
      <c r="IL12" s="304"/>
      <c r="IM12" s="304"/>
      <c r="IN12" s="304"/>
      <c r="IO12" s="304"/>
    </row>
    <row r="13" spans="1:249" ht="15.75">
      <c r="A13" s="307">
        <v>1</v>
      </c>
      <c r="B13" s="307">
        <v>2</v>
      </c>
      <c r="C13" s="307">
        <v>3</v>
      </c>
      <c r="D13" s="307">
        <v>4</v>
      </c>
      <c r="E13" s="307">
        <v>5</v>
      </c>
      <c r="F13" s="307">
        <v>7</v>
      </c>
      <c r="G13" s="307">
        <v>8</v>
      </c>
      <c r="H13" s="307">
        <v>9</v>
      </c>
      <c r="I13" s="307">
        <v>11</v>
      </c>
      <c r="J13" s="307">
        <v>12</v>
      </c>
      <c r="K13" s="307">
        <v>13</v>
      </c>
      <c r="L13" s="307">
        <v>15</v>
      </c>
      <c r="M13" s="307">
        <v>16</v>
      </c>
      <c r="N13" s="307">
        <v>17</v>
      </c>
      <c r="O13" s="307">
        <v>19</v>
      </c>
      <c r="P13" s="307">
        <v>20</v>
      </c>
      <c r="Q13" s="307">
        <v>21</v>
      </c>
      <c r="R13" s="307">
        <v>23</v>
      </c>
      <c r="S13" s="307">
        <v>24</v>
      </c>
      <c r="T13" s="307">
        <v>25</v>
      </c>
      <c r="U13" s="307">
        <v>27</v>
      </c>
      <c r="V13" s="307">
        <v>28</v>
      </c>
      <c r="W13" s="307">
        <v>29</v>
      </c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</row>
    <row r="14" spans="1:249" ht="15.75">
      <c r="A14" s="822" t="s">
        <v>239</v>
      </c>
      <c r="B14" s="823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8"/>
      <c r="V14" s="309"/>
      <c r="W14" s="309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</row>
    <row r="15" spans="1:23" ht="15.75">
      <c r="A15" s="310">
        <v>1</v>
      </c>
      <c r="B15" s="311" t="s">
        <v>114</v>
      </c>
      <c r="C15" s="315">
        <v>15.921750000000001</v>
      </c>
      <c r="D15" s="315">
        <v>2.01825</v>
      </c>
      <c r="E15" s="315">
        <v>0</v>
      </c>
      <c r="F15" s="315">
        <v>0</v>
      </c>
      <c r="G15" s="315">
        <v>0</v>
      </c>
      <c r="H15" s="315">
        <v>0</v>
      </c>
      <c r="I15" s="315">
        <v>15.921750000000001</v>
      </c>
      <c r="J15" s="315">
        <v>2.01825</v>
      </c>
      <c r="K15" s="315">
        <f>E15+H15</f>
        <v>0</v>
      </c>
      <c r="L15" s="315">
        <v>15.921750000000001</v>
      </c>
      <c r="M15" s="315">
        <v>2.01825</v>
      </c>
      <c r="N15" s="315">
        <v>0</v>
      </c>
      <c r="O15" s="315">
        <v>0</v>
      </c>
      <c r="P15" s="315">
        <v>0</v>
      </c>
      <c r="Q15" s="315">
        <v>0</v>
      </c>
      <c r="R15" s="315">
        <f aca="true" t="shared" si="0" ref="R15:T18">L15+O15</f>
        <v>15.921750000000001</v>
      </c>
      <c r="S15" s="315">
        <f t="shared" si="0"/>
        <v>2.01825</v>
      </c>
      <c r="T15" s="315">
        <f t="shared" si="0"/>
        <v>0</v>
      </c>
      <c r="U15" s="315">
        <f aca="true" t="shared" si="1" ref="U15:W18">R15+I15</f>
        <v>31.843500000000002</v>
      </c>
      <c r="V15" s="315">
        <f t="shared" si="1"/>
        <v>4.0365</v>
      </c>
      <c r="W15" s="315">
        <f t="shared" si="1"/>
        <v>0</v>
      </c>
    </row>
    <row r="16" spans="1:23" ht="31.5">
      <c r="A16" s="310">
        <v>2</v>
      </c>
      <c r="B16" s="312" t="s">
        <v>413</v>
      </c>
      <c r="C16" s="315">
        <v>252.910875</v>
      </c>
      <c r="D16" s="315">
        <v>32.059125</v>
      </c>
      <c r="E16" s="315">
        <v>0</v>
      </c>
      <c r="F16" s="315">
        <v>180.650625</v>
      </c>
      <c r="G16" s="315">
        <v>22.899375</v>
      </c>
      <c r="H16" s="315">
        <v>0</v>
      </c>
      <c r="I16" s="315">
        <v>433.5615</v>
      </c>
      <c r="J16" s="315">
        <v>54.9585</v>
      </c>
      <c r="K16" s="315">
        <f>E16+H16</f>
        <v>0</v>
      </c>
      <c r="L16" s="315">
        <v>252.2985</v>
      </c>
      <c r="M16" s="315">
        <v>31.981499999999997</v>
      </c>
      <c r="N16" s="315">
        <v>0</v>
      </c>
      <c r="O16" s="315">
        <v>139.21325000000002</v>
      </c>
      <c r="P16" s="315">
        <v>17.64675</v>
      </c>
      <c r="Q16" s="315">
        <v>0</v>
      </c>
      <c r="R16" s="315">
        <f t="shared" si="0"/>
        <v>391.51175</v>
      </c>
      <c r="S16" s="315">
        <f t="shared" si="0"/>
        <v>49.628249999999994</v>
      </c>
      <c r="T16" s="315">
        <f t="shared" si="0"/>
        <v>0</v>
      </c>
      <c r="U16" s="315">
        <f t="shared" si="1"/>
        <v>825.07325</v>
      </c>
      <c r="V16" s="315">
        <f t="shared" si="1"/>
        <v>104.58675</v>
      </c>
      <c r="W16" s="315">
        <f t="shared" si="1"/>
        <v>0</v>
      </c>
    </row>
    <row r="17" spans="1:23" ht="31.5">
      <c r="A17" s="310">
        <v>3</v>
      </c>
      <c r="B17" s="312" t="s">
        <v>118</v>
      </c>
      <c r="C17" s="315">
        <v>42.6</v>
      </c>
      <c r="D17" s="315">
        <v>5.4</v>
      </c>
      <c r="E17" s="315">
        <v>0</v>
      </c>
      <c r="F17" s="315">
        <v>85.2</v>
      </c>
      <c r="G17" s="315">
        <v>10.8</v>
      </c>
      <c r="H17" s="315">
        <v>0</v>
      </c>
      <c r="I17" s="315">
        <v>127.80000000000001</v>
      </c>
      <c r="J17" s="315">
        <v>16.200000000000003</v>
      </c>
      <c r="K17" s="315">
        <f>E17+H17</f>
        <v>0</v>
      </c>
      <c r="L17" s="315">
        <v>30.61875</v>
      </c>
      <c r="M17" s="315">
        <v>3.88125</v>
      </c>
      <c r="N17" s="315">
        <v>0</v>
      </c>
      <c r="O17" s="315">
        <v>61.2375</v>
      </c>
      <c r="P17" s="315">
        <v>7.7625</v>
      </c>
      <c r="Q17" s="315">
        <v>0</v>
      </c>
      <c r="R17" s="315">
        <f t="shared" si="0"/>
        <v>91.85624999999999</v>
      </c>
      <c r="S17" s="315">
        <f t="shared" si="0"/>
        <v>11.64375</v>
      </c>
      <c r="T17" s="315">
        <f t="shared" si="0"/>
        <v>0</v>
      </c>
      <c r="U17" s="315">
        <f t="shared" si="1"/>
        <v>219.65625</v>
      </c>
      <c r="V17" s="315">
        <f t="shared" si="1"/>
        <v>27.843750000000004</v>
      </c>
      <c r="W17" s="315">
        <f t="shared" si="1"/>
        <v>0</v>
      </c>
    </row>
    <row r="18" spans="1:23" ht="31.5">
      <c r="A18" s="310">
        <v>4</v>
      </c>
      <c r="B18" s="312" t="s">
        <v>116</v>
      </c>
      <c r="C18" s="315">
        <v>4.59725</v>
      </c>
      <c r="D18" s="315">
        <v>0.58275</v>
      </c>
      <c r="E18" s="315">
        <v>0</v>
      </c>
      <c r="F18" s="315">
        <v>40.825</v>
      </c>
      <c r="G18" s="315">
        <v>5.175</v>
      </c>
      <c r="H18" s="315">
        <v>0</v>
      </c>
      <c r="I18" s="315">
        <v>45.422250000000005</v>
      </c>
      <c r="J18" s="315">
        <v>5.75775</v>
      </c>
      <c r="K18" s="315">
        <f>E18+H18</f>
        <v>0</v>
      </c>
      <c r="L18" s="315">
        <v>4.59725</v>
      </c>
      <c r="M18" s="315">
        <v>0.58275</v>
      </c>
      <c r="N18" s="315">
        <v>0</v>
      </c>
      <c r="O18" s="315">
        <v>26.625</v>
      </c>
      <c r="P18" s="315">
        <v>3.375</v>
      </c>
      <c r="Q18" s="315">
        <v>0</v>
      </c>
      <c r="R18" s="315">
        <f t="shared" si="0"/>
        <v>31.22225</v>
      </c>
      <c r="S18" s="315">
        <f t="shared" si="0"/>
        <v>3.95775</v>
      </c>
      <c r="T18" s="315">
        <f t="shared" si="0"/>
        <v>0</v>
      </c>
      <c r="U18" s="315">
        <f t="shared" si="1"/>
        <v>76.64450000000001</v>
      </c>
      <c r="V18" s="315">
        <f t="shared" si="1"/>
        <v>9.715499999999999</v>
      </c>
      <c r="W18" s="315">
        <f t="shared" si="1"/>
        <v>0</v>
      </c>
    </row>
    <row r="19" spans="1:23" ht="15.75">
      <c r="A19" s="310">
        <v>5</v>
      </c>
      <c r="B19" s="311" t="s">
        <v>117</v>
      </c>
      <c r="C19" s="315">
        <v>35.5</v>
      </c>
      <c r="D19" s="315">
        <v>4.5</v>
      </c>
      <c r="E19" s="315">
        <v>0</v>
      </c>
      <c r="F19" s="315">
        <v>62.0895</v>
      </c>
      <c r="G19" s="315">
        <v>7.8705</v>
      </c>
      <c r="H19" s="315">
        <v>0</v>
      </c>
      <c r="I19" s="315">
        <v>97.5895</v>
      </c>
      <c r="J19" s="315">
        <v>12.3705</v>
      </c>
      <c r="K19" s="315">
        <f>E19+H19</f>
        <v>0</v>
      </c>
      <c r="L19" s="315">
        <v>0</v>
      </c>
      <c r="M19" s="315">
        <v>0</v>
      </c>
      <c r="N19" s="315">
        <v>0</v>
      </c>
      <c r="O19" s="315">
        <v>0</v>
      </c>
      <c r="P19" s="315">
        <v>0</v>
      </c>
      <c r="Q19" s="315">
        <v>0</v>
      </c>
      <c r="R19" s="315">
        <f>L19+O19</f>
        <v>0</v>
      </c>
      <c r="S19" s="315">
        <f>M19+P19</f>
        <v>0</v>
      </c>
      <c r="T19" s="315">
        <f>N19+Q19</f>
        <v>0</v>
      </c>
      <c r="U19" s="315">
        <f>R19+I19</f>
        <v>97.5895</v>
      </c>
      <c r="V19" s="315">
        <f>S19+J19</f>
        <v>12.3705</v>
      </c>
      <c r="W19" s="315">
        <f>T19+K19</f>
        <v>0</v>
      </c>
    </row>
    <row r="20" spans="1:23" ht="15.75">
      <c r="A20" s="822" t="s">
        <v>240</v>
      </c>
      <c r="B20" s="823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</row>
    <row r="21" spans="1:23" ht="15.75">
      <c r="A21" s="310">
        <v>6</v>
      </c>
      <c r="B21" s="311" t="s">
        <v>119</v>
      </c>
      <c r="C21" s="315">
        <v>0</v>
      </c>
      <c r="D21" s="315">
        <v>0</v>
      </c>
      <c r="E21" s="315">
        <v>0</v>
      </c>
      <c r="F21" s="315">
        <v>0</v>
      </c>
      <c r="G21" s="315">
        <v>0</v>
      </c>
      <c r="H21" s="315">
        <v>0</v>
      </c>
      <c r="I21" s="315">
        <f aca="true" t="shared" si="2" ref="I21:K22">C21+F21</f>
        <v>0</v>
      </c>
      <c r="J21" s="315">
        <f t="shared" si="2"/>
        <v>0</v>
      </c>
      <c r="K21" s="315">
        <f t="shared" si="2"/>
        <v>0</v>
      </c>
      <c r="L21" s="315">
        <v>0</v>
      </c>
      <c r="M21" s="315">
        <v>0</v>
      </c>
      <c r="N21" s="315">
        <v>0</v>
      </c>
      <c r="O21" s="315">
        <v>0</v>
      </c>
      <c r="P21" s="315">
        <v>0</v>
      </c>
      <c r="Q21" s="315">
        <v>0</v>
      </c>
      <c r="R21" s="315">
        <f aca="true" t="shared" si="3" ref="R21:T22">L21+O21</f>
        <v>0</v>
      </c>
      <c r="S21" s="315">
        <f t="shared" si="3"/>
        <v>0</v>
      </c>
      <c r="T21" s="315">
        <f t="shared" si="3"/>
        <v>0</v>
      </c>
      <c r="U21" s="315">
        <f aca="true" t="shared" si="4" ref="U21:W22">R21+I21</f>
        <v>0</v>
      </c>
      <c r="V21" s="315">
        <f t="shared" si="4"/>
        <v>0</v>
      </c>
      <c r="W21" s="315">
        <f t="shared" si="4"/>
        <v>0</v>
      </c>
    </row>
    <row r="22" spans="1:23" ht="15.75">
      <c r="A22" s="310">
        <v>7</v>
      </c>
      <c r="B22" s="311" t="s">
        <v>120</v>
      </c>
      <c r="C22" s="315">
        <v>0</v>
      </c>
      <c r="D22" s="315">
        <v>0</v>
      </c>
      <c r="E22" s="315">
        <v>0</v>
      </c>
      <c r="F22" s="315">
        <v>0</v>
      </c>
      <c r="G22" s="315">
        <v>0</v>
      </c>
      <c r="H22" s="315">
        <v>0</v>
      </c>
      <c r="I22" s="315">
        <f t="shared" si="2"/>
        <v>0</v>
      </c>
      <c r="J22" s="315">
        <f t="shared" si="2"/>
        <v>0</v>
      </c>
      <c r="K22" s="315">
        <f t="shared" si="2"/>
        <v>0</v>
      </c>
      <c r="L22" s="315">
        <v>0</v>
      </c>
      <c r="M22" s="315">
        <v>0</v>
      </c>
      <c r="N22" s="315">
        <v>0</v>
      </c>
      <c r="O22" s="315">
        <v>0</v>
      </c>
      <c r="P22" s="315">
        <v>0</v>
      </c>
      <c r="Q22" s="315">
        <v>0</v>
      </c>
      <c r="R22" s="315">
        <f t="shared" si="3"/>
        <v>0</v>
      </c>
      <c r="S22" s="315">
        <f t="shared" si="3"/>
        <v>0</v>
      </c>
      <c r="T22" s="315">
        <f t="shared" si="3"/>
        <v>0</v>
      </c>
      <c r="U22" s="315">
        <f t="shared" si="4"/>
        <v>0</v>
      </c>
      <c r="V22" s="315">
        <f t="shared" si="4"/>
        <v>0</v>
      </c>
      <c r="W22" s="315">
        <f t="shared" si="4"/>
        <v>0</v>
      </c>
    </row>
    <row r="23" spans="1:23" s="57" customFormat="1" ht="15.75">
      <c r="A23" s="819" t="s">
        <v>15</v>
      </c>
      <c r="B23" s="820"/>
      <c r="C23" s="316">
        <f>SUM(C15:C22)</f>
        <v>351.529875</v>
      </c>
      <c r="D23" s="316">
        <f aca="true" t="shared" si="5" ref="D23:W23">SUM(D15:D22)</f>
        <v>44.560125</v>
      </c>
      <c r="E23" s="316">
        <f t="shared" si="5"/>
        <v>0</v>
      </c>
      <c r="F23" s="316">
        <f t="shared" si="5"/>
        <v>368.76512499999995</v>
      </c>
      <c r="G23" s="316">
        <f t="shared" si="5"/>
        <v>46.744875</v>
      </c>
      <c r="H23" s="316">
        <f t="shared" si="5"/>
        <v>0</v>
      </c>
      <c r="I23" s="316">
        <f t="shared" si="5"/>
        <v>720.295</v>
      </c>
      <c r="J23" s="316">
        <f t="shared" si="5"/>
        <v>91.305</v>
      </c>
      <c r="K23" s="316">
        <f t="shared" si="5"/>
        <v>0</v>
      </c>
      <c r="L23" s="316">
        <f t="shared" si="5"/>
        <v>303.4362499999999</v>
      </c>
      <c r="M23" s="316">
        <f t="shared" si="5"/>
        <v>38.46375</v>
      </c>
      <c r="N23" s="316">
        <f t="shared" si="5"/>
        <v>0</v>
      </c>
      <c r="O23" s="316">
        <f t="shared" si="5"/>
        <v>227.07575000000003</v>
      </c>
      <c r="P23" s="316">
        <f t="shared" si="5"/>
        <v>28.78425</v>
      </c>
      <c r="Q23" s="316">
        <f t="shared" si="5"/>
        <v>0</v>
      </c>
      <c r="R23" s="316">
        <f t="shared" si="5"/>
        <v>530.512</v>
      </c>
      <c r="S23" s="316">
        <f t="shared" si="5"/>
        <v>67.248</v>
      </c>
      <c r="T23" s="316">
        <f t="shared" si="5"/>
        <v>0</v>
      </c>
      <c r="U23" s="316">
        <f t="shared" si="5"/>
        <v>1250.807</v>
      </c>
      <c r="V23" s="316">
        <f t="shared" si="5"/>
        <v>158.553</v>
      </c>
      <c r="W23" s="316">
        <f t="shared" si="5"/>
        <v>0</v>
      </c>
    </row>
    <row r="24" spans="1:2" ht="15">
      <c r="A24" s="313"/>
      <c r="B24" s="313"/>
    </row>
    <row r="31" spans="1:21" ht="15.75">
      <c r="A31" s="829"/>
      <c r="B31" s="829"/>
      <c r="C31" s="829"/>
      <c r="D31" s="829"/>
      <c r="E31" s="829"/>
      <c r="F31" s="829"/>
      <c r="G31" s="829"/>
      <c r="H31" s="829"/>
      <c r="I31" s="829"/>
      <c r="J31" s="314"/>
      <c r="K31" s="314"/>
      <c r="L31" s="314"/>
      <c r="M31" s="314"/>
      <c r="N31" s="314"/>
      <c r="O31" s="56"/>
      <c r="P31" s="56"/>
      <c r="Q31" s="56"/>
      <c r="R31" s="10" t="s">
        <v>611</v>
      </c>
      <c r="S31" s="56"/>
      <c r="T31" s="56"/>
      <c r="U31" s="56"/>
    </row>
    <row r="32" ht="15.75">
      <c r="R32" s="10" t="s">
        <v>486</v>
      </c>
    </row>
  </sheetData>
  <sheetProtection/>
  <mergeCells count="20">
    <mergeCell ref="E6:Q6"/>
    <mergeCell ref="A31:I31"/>
    <mergeCell ref="R11:T11"/>
    <mergeCell ref="O1:U1"/>
    <mergeCell ref="B4:U4"/>
    <mergeCell ref="C11:E11"/>
    <mergeCell ref="F11:H11"/>
    <mergeCell ref="I11:K11"/>
    <mergeCell ref="L11:N11"/>
    <mergeCell ref="F2:P2"/>
    <mergeCell ref="A23:B23"/>
    <mergeCell ref="U9:W9"/>
    <mergeCell ref="A20:B20"/>
    <mergeCell ref="A14:B14"/>
    <mergeCell ref="O11:Q11"/>
    <mergeCell ref="A10:A11"/>
    <mergeCell ref="B10:B11"/>
    <mergeCell ref="C10:K10"/>
    <mergeCell ref="L10:T10"/>
    <mergeCell ref="U10:W11"/>
  </mergeCells>
  <printOptions horizontalCentered="1"/>
  <pageMargins left="0.7086614173228347" right="0.7086614173228347" top="0.72" bottom="0" header="0.31496062992125984" footer="0.31496062992125984"/>
  <pageSetup fitToHeight="1" fitToWidth="1" horizontalDpi="600" verticalDpi="600" orientation="landscape" paperSize="9" scale="70" r:id="rId1"/>
  <colBreaks count="1" manualBreakCount="1">
    <brk id="23" max="655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78" zoomScalePageLayoutView="0" workbookViewId="0" topLeftCell="A1">
      <selection activeCell="C12" sqref="C12:L12"/>
    </sheetView>
  </sheetViews>
  <sheetFormatPr defaultColWidth="9.140625" defaultRowHeight="12.75"/>
  <cols>
    <col min="1" max="1" width="7.421875" style="453" customWidth="1"/>
    <col min="2" max="2" width="17.140625" style="453" customWidth="1"/>
    <col min="3" max="3" width="11.00390625" style="453" customWidth="1"/>
    <col min="4" max="4" width="10.00390625" style="453" customWidth="1"/>
    <col min="5" max="5" width="11.8515625" style="453" customWidth="1"/>
    <col min="6" max="6" width="12.140625" style="453" customWidth="1"/>
    <col min="7" max="7" width="13.28125" style="453" customWidth="1"/>
    <col min="8" max="8" width="14.57421875" style="453" customWidth="1"/>
    <col min="9" max="9" width="12.7109375" style="453" customWidth="1"/>
    <col min="10" max="10" width="14.00390625" style="453" customWidth="1"/>
    <col min="11" max="11" width="10.8515625" style="453" customWidth="1"/>
    <col min="12" max="12" width="10.7109375" style="453" customWidth="1"/>
    <col min="13" max="16384" width="9.140625" style="453" customWidth="1"/>
  </cols>
  <sheetData>
    <row r="1" spans="5:10" s="407" customFormat="1" ht="12.75">
      <c r="E1" s="833"/>
      <c r="F1" s="833"/>
      <c r="G1" s="833"/>
      <c r="H1" s="833"/>
      <c r="I1" s="833"/>
      <c r="J1" s="452" t="s">
        <v>919</v>
      </c>
    </row>
    <row r="2" spans="1:10" s="407" customFormat="1" ht="15">
      <c r="A2" s="701" t="s">
        <v>0</v>
      </c>
      <c r="B2" s="701"/>
      <c r="C2" s="701"/>
      <c r="D2" s="701"/>
      <c r="E2" s="701"/>
      <c r="F2" s="701"/>
      <c r="G2" s="701"/>
      <c r="H2" s="701"/>
      <c r="I2" s="701"/>
      <c r="J2" s="701"/>
    </row>
    <row r="3" spans="1:10" s="407" customFormat="1" ht="20.25">
      <c r="A3" s="717" t="s">
        <v>753</v>
      </c>
      <c r="B3" s="717"/>
      <c r="C3" s="717"/>
      <c r="D3" s="717"/>
      <c r="E3" s="717"/>
      <c r="F3" s="717"/>
      <c r="G3" s="717"/>
      <c r="H3" s="717"/>
      <c r="I3" s="717"/>
      <c r="J3" s="717"/>
    </row>
    <row r="4" s="407" customFormat="1" ht="14.25" customHeight="1"/>
    <row r="5" spans="1:12" ht="19.5" customHeight="1">
      <c r="A5" s="834" t="s">
        <v>920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</row>
    <row r="6" spans="1:10" ht="13.5" customHeight="1">
      <c r="A6" s="451"/>
      <c r="B6" s="451"/>
      <c r="C6" s="451"/>
      <c r="D6" s="451"/>
      <c r="E6" s="451"/>
      <c r="F6" s="451"/>
      <c r="G6" s="451"/>
      <c r="H6" s="451"/>
      <c r="I6" s="451"/>
      <c r="J6" s="451"/>
    </row>
    <row r="7" ht="0.75" customHeight="1"/>
    <row r="8" spans="1:12" ht="12.75">
      <c r="A8" s="835" t="s">
        <v>929</v>
      </c>
      <c r="B8" s="835"/>
      <c r="C8" s="454"/>
      <c r="H8" s="836" t="s">
        <v>783</v>
      </c>
      <c r="I8" s="836"/>
      <c r="J8" s="836"/>
      <c r="K8" s="836"/>
      <c r="L8" s="836"/>
    </row>
    <row r="9" spans="1:16" ht="18" customHeight="1">
      <c r="A9" s="712" t="s">
        <v>2</v>
      </c>
      <c r="B9" s="712" t="s">
        <v>32</v>
      </c>
      <c r="C9" s="838" t="s">
        <v>921</v>
      </c>
      <c r="D9" s="838"/>
      <c r="E9" s="838" t="s">
        <v>115</v>
      </c>
      <c r="F9" s="838"/>
      <c r="G9" s="838" t="s">
        <v>922</v>
      </c>
      <c r="H9" s="838"/>
      <c r="I9" s="838" t="s">
        <v>116</v>
      </c>
      <c r="J9" s="838"/>
      <c r="K9" s="838" t="s">
        <v>117</v>
      </c>
      <c r="L9" s="838"/>
      <c r="O9" s="455"/>
      <c r="P9" s="456"/>
    </row>
    <row r="10" spans="1:12" ht="44.25" customHeight="1">
      <c r="A10" s="712"/>
      <c r="B10" s="712"/>
      <c r="C10" s="440" t="s">
        <v>923</v>
      </c>
      <c r="D10" s="440" t="s">
        <v>924</v>
      </c>
      <c r="E10" s="440" t="s">
        <v>925</v>
      </c>
      <c r="F10" s="440" t="s">
        <v>926</v>
      </c>
      <c r="G10" s="440" t="s">
        <v>925</v>
      </c>
      <c r="H10" s="440" t="s">
        <v>926</v>
      </c>
      <c r="I10" s="440" t="s">
        <v>923</v>
      </c>
      <c r="J10" s="440" t="s">
        <v>924</v>
      </c>
      <c r="K10" s="440" t="s">
        <v>923</v>
      </c>
      <c r="L10" s="440" t="s">
        <v>924</v>
      </c>
    </row>
    <row r="11" spans="1:12" s="462" customFormat="1" ht="18.75" customHeight="1">
      <c r="A11" s="413">
        <v>1</v>
      </c>
      <c r="B11" s="413">
        <v>2</v>
      </c>
      <c r="C11" s="413">
        <v>3</v>
      </c>
      <c r="D11" s="413">
        <v>4</v>
      </c>
      <c r="E11" s="413">
        <v>5</v>
      </c>
      <c r="F11" s="413">
        <v>6</v>
      </c>
      <c r="G11" s="413">
        <v>7</v>
      </c>
      <c r="H11" s="413">
        <v>8</v>
      </c>
      <c r="I11" s="413">
        <v>9</v>
      </c>
      <c r="J11" s="413">
        <v>10</v>
      </c>
      <c r="K11" s="413">
        <v>11</v>
      </c>
      <c r="L11" s="413">
        <v>12</v>
      </c>
    </row>
    <row r="12" spans="1:12" ht="25.5" customHeight="1">
      <c r="A12" s="457">
        <v>1</v>
      </c>
      <c r="B12" s="455" t="s">
        <v>488</v>
      </c>
      <c r="C12" s="714" t="s">
        <v>493</v>
      </c>
      <c r="D12" s="715"/>
      <c r="E12" s="715"/>
      <c r="F12" s="715"/>
      <c r="G12" s="715"/>
      <c r="H12" s="715"/>
      <c r="I12" s="715"/>
      <c r="J12" s="715"/>
      <c r="K12" s="715"/>
      <c r="L12" s="716"/>
    </row>
    <row r="13" spans="1:12" ht="12.75">
      <c r="A13" s="458" t="s">
        <v>15</v>
      </c>
      <c r="B13" s="459"/>
      <c r="C13" s="458">
        <v>0</v>
      </c>
      <c r="D13" s="458">
        <f aca="true" t="shared" si="0" ref="D13:L13">D12</f>
        <v>0</v>
      </c>
      <c r="E13" s="458">
        <f t="shared" si="0"/>
        <v>0</v>
      </c>
      <c r="F13" s="458">
        <f t="shared" si="0"/>
        <v>0</v>
      </c>
      <c r="G13" s="458">
        <f t="shared" si="0"/>
        <v>0</v>
      </c>
      <c r="H13" s="458">
        <f t="shared" si="0"/>
        <v>0</v>
      </c>
      <c r="I13" s="458">
        <f t="shared" si="0"/>
        <v>0</v>
      </c>
      <c r="J13" s="458">
        <f t="shared" si="0"/>
        <v>0</v>
      </c>
      <c r="K13" s="458">
        <f t="shared" si="0"/>
        <v>0</v>
      </c>
      <c r="L13" s="458">
        <f t="shared" si="0"/>
        <v>0</v>
      </c>
    </row>
    <row r="14" spans="1:10" ht="12.75">
      <c r="A14" s="460"/>
      <c r="B14" s="461"/>
      <c r="C14" s="461"/>
      <c r="D14" s="456"/>
      <c r="E14" s="456"/>
      <c r="F14" s="456"/>
      <c r="G14" s="456"/>
      <c r="H14" s="456"/>
      <c r="I14" s="456"/>
      <c r="J14" s="456"/>
    </row>
    <row r="15" spans="1:10" ht="12.75">
      <c r="A15" s="460"/>
      <c r="B15" s="461"/>
      <c r="C15" s="461"/>
      <c r="D15" s="456"/>
      <c r="E15" s="456"/>
      <c r="F15" s="456"/>
      <c r="G15" s="456"/>
      <c r="H15" s="456"/>
      <c r="I15" s="456"/>
      <c r="J15" s="456"/>
    </row>
    <row r="16" spans="1:10" ht="12.75">
      <c r="A16" s="460"/>
      <c r="B16" s="461"/>
      <c r="C16" s="461"/>
      <c r="D16" s="456"/>
      <c r="E16" s="456"/>
      <c r="F16" s="456"/>
      <c r="G16" s="456"/>
      <c r="H16" s="456"/>
      <c r="I16" s="456"/>
      <c r="J16" s="456"/>
    </row>
    <row r="18" spans="1:10" ht="12.75">
      <c r="A18" s="837"/>
      <c r="B18" s="837"/>
      <c r="C18" s="837"/>
      <c r="D18" s="837"/>
      <c r="E18" s="837"/>
      <c r="F18" s="837"/>
      <c r="G18" s="837"/>
      <c r="H18" s="837"/>
      <c r="I18" s="837"/>
      <c r="J18" s="837"/>
    </row>
    <row r="21" ht="15.75">
      <c r="I21" s="10" t="s">
        <v>611</v>
      </c>
    </row>
    <row r="22" ht="15.75">
      <c r="I22" s="10" t="s">
        <v>486</v>
      </c>
    </row>
  </sheetData>
  <sheetProtection/>
  <mergeCells count="15">
    <mergeCell ref="A18:J18"/>
    <mergeCell ref="C12:L12"/>
    <mergeCell ref="K9:L9"/>
    <mergeCell ref="A9:A10"/>
    <mergeCell ref="B9:B10"/>
    <mergeCell ref="C9:D9"/>
    <mergeCell ref="E9:F9"/>
    <mergeCell ref="G9:H9"/>
    <mergeCell ref="I9:J9"/>
    <mergeCell ref="E1:I1"/>
    <mergeCell ref="A2:J2"/>
    <mergeCell ref="A3:J3"/>
    <mergeCell ref="A5:L5"/>
    <mergeCell ref="A8:B8"/>
    <mergeCell ref="H8:L8"/>
  </mergeCells>
  <printOptions horizontalCentered="1"/>
  <pageMargins left="0.41" right="0.37" top="0.74" bottom="0" header="0.62" footer="0.31496062992125984"/>
  <pageSetup fitToHeight="1" fitToWidth="1" horizontalDpi="600" verticalDpi="600" orientation="landscape" paperSize="9" scale="97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78" zoomScalePageLayoutView="0" workbookViewId="0" topLeftCell="A1">
      <selection activeCell="A17" sqref="A17:J17"/>
    </sheetView>
  </sheetViews>
  <sheetFormatPr defaultColWidth="9.140625" defaultRowHeight="12.75"/>
  <cols>
    <col min="1" max="1" width="7.421875" style="453" customWidth="1"/>
    <col min="2" max="2" width="17.140625" style="453" customWidth="1"/>
    <col min="3" max="3" width="11.00390625" style="453" customWidth="1"/>
    <col min="4" max="4" width="10.00390625" style="453" customWidth="1"/>
    <col min="5" max="5" width="11.8515625" style="453" customWidth="1"/>
    <col min="6" max="6" width="12.140625" style="453" customWidth="1"/>
    <col min="7" max="7" width="13.28125" style="453" customWidth="1"/>
    <col min="8" max="8" width="14.57421875" style="453" customWidth="1"/>
    <col min="9" max="9" width="12.00390625" style="453" customWidth="1"/>
    <col min="10" max="10" width="13.140625" style="453" customWidth="1"/>
    <col min="11" max="11" width="10.8515625" style="453" customWidth="1"/>
    <col min="12" max="12" width="11.7109375" style="453" customWidth="1"/>
    <col min="13" max="16384" width="9.140625" style="453" customWidth="1"/>
  </cols>
  <sheetData>
    <row r="1" spans="5:10" s="407" customFormat="1" ht="12.75">
      <c r="E1" s="833"/>
      <c r="F1" s="833"/>
      <c r="G1" s="833"/>
      <c r="H1" s="833"/>
      <c r="I1" s="833"/>
      <c r="J1" s="452" t="s">
        <v>927</v>
      </c>
    </row>
    <row r="2" spans="1:10" s="407" customFormat="1" ht="15">
      <c r="A2" s="701" t="s">
        <v>0</v>
      </c>
      <c r="B2" s="701"/>
      <c r="C2" s="701"/>
      <c r="D2" s="701"/>
      <c r="E2" s="701"/>
      <c r="F2" s="701"/>
      <c r="G2" s="701"/>
      <c r="H2" s="701"/>
      <c r="I2" s="701"/>
      <c r="J2" s="701"/>
    </row>
    <row r="3" spans="1:10" s="407" customFormat="1" ht="20.25">
      <c r="A3" s="717" t="s">
        <v>753</v>
      </c>
      <c r="B3" s="717"/>
      <c r="C3" s="717"/>
      <c r="D3" s="717"/>
      <c r="E3" s="717"/>
      <c r="F3" s="717"/>
      <c r="G3" s="717"/>
      <c r="H3" s="717"/>
      <c r="I3" s="717"/>
      <c r="J3" s="717"/>
    </row>
    <row r="4" s="407" customFormat="1" ht="14.25" customHeight="1"/>
    <row r="5" spans="1:12" ht="16.5" customHeight="1">
      <c r="A5" s="834" t="s">
        <v>928</v>
      </c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</row>
    <row r="6" spans="1:10" ht="13.5" customHeight="1">
      <c r="A6" s="451"/>
      <c r="B6" s="451"/>
      <c r="C6" s="451"/>
      <c r="D6" s="451"/>
      <c r="E6" s="451"/>
      <c r="F6" s="451"/>
      <c r="G6" s="451"/>
      <c r="H6" s="451"/>
      <c r="I6" s="451"/>
      <c r="J6" s="451"/>
    </row>
    <row r="7" ht="0.75" customHeight="1"/>
    <row r="8" spans="1:12" ht="12.75">
      <c r="A8" s="835" t="s">
        <v>929</v>
      </c>
      <c r="B8" s="835"/>
      <c r="C8" s="454"/>
      <c r="H8" s="836" t="s">
        <v>783</v>
      </c>
      <c r="I8" s="836"/>
      <c r="J8" s="836"/>
      <c r="K8" s="836"/>
      <c r="L8" s="836"/>
    </row>
    <row r="9" spans="1:15" ht="21" customHeight="1">
      <c r="A9" s="712" t="s">
        <v>2</v>
      </c>
      <c r="B9" s="712" t="s">
        <v>32</v>
      </c>
      <c r="C9" s="838" t="s">
        <v>921</v>
      </c>
      <c r="D9" s="838"/>
      <c r="E9" s="838" t="s">
        <v>115</v>
      </c>
      <c r="F9" s="838"/>
      <c r="G9" s="838" t="s">
        <v>922</v>
      </c>
      <c r="H9" s="838"/>
      <c r="I9" s="838" t="s">
        <v>116</v>
      </c>
      <c r="J9" s="838"/>
      <c r="K9" s="838" t="s">
        <v>117</v>
      </c>
      <c r="L9" s="838"/>
      <c r="O9" s="456"/>
    </row>
    <row r="10" spans="1:12" ht="45" customHeight="1">
      <c r="A10" s="712"/>
      <c r="B10" s="712"/>
      <c r="C10" s="440" t="s">
        <v>923</v>
      </c>
      <c r="D10" s="440" t="s">
        <v>924</v>
      </c>
      <c r="E10" s="440" t="s">
        <v>925</v>
      </c>
      <c r="F10" s="440" t="s">
        <v>926</v>
      </c>
      <c r="G10" s="440" t="s">
        <v>925</v>
      </c>
      <c r="H10" s="440" t="s">
        <v>926</v>
      </c>
      <c r="I10" s="440" t="s">
        <v>923</v>
      </c>
      <c r="J10" s="440" t="s">
        <v>924</v>
      </c>
      <c r="K10" s="440" t="s">
        <v>923</v>
      </c>
      <c r="L10" s="440" t="s">
        <v>924</v>
      </c>
    </row>
    <row r="11" spans="1:12" ht="18" customHeight="1">
      <c r="A11" s="440">
        <v>1</v>
      </c>
      <c r="B11" s="440">
        <v>2</v>
      </c>
      <c r="C11" s="440">
        <v>3</v>
      </c>
      <c r="D11" s="440">
        <v>4</v>
      </c>
      <c r="E11" s="440">
        <v>5</v>
      </c>
      <c r="F11" s="440">
        <v>6</v>
      </c>
      <c r="G11" s="440">
        <v>7</v>
      </c>
      <c r="H11" s="440">
        <v>8</v>
      </c>
      <c r="I11" s="440">
        <v>9</v>
      </c>
      <c r="J11" s="440">
        <v>10</v>
      </c>
      <c r="K11" s="440">
        <v>11</v>
      </c>
      <c r="L11" s="440">
        <v>12</v>
      </c>
    </row>
    <row r="12" spans="1:12" ht="17.25" customHeight="1">
      <c r="A12" s="457">
        <v>1</v>
      </c>
      <c r="B12" s="455" t="s">
        <v>488</v>
      </c>
      <c r="C12" s="714" t="s">
        <v>493</v>
      </c>
      <c r="D12" s="715"/>
      <c r="E12" s="715"/>
      <c r="F12" s="715"/>
      <c r="G12" s="715"/>
      <c r="H12" s="715"/>
      <c r="I12" s="715"/>
      <c r="J12" s="715"/>
      <c r="K12" s="715"/>
      <c r="L12" s="716"/>
    </row>
    <row r="13" spans="1:12" ht="18.75" customHeight="1">
      <c r="A13" s="458" t="s">
        <v>15</v>
      </c>
      <c r="B13" s="459"/>
      <c r="C13" s="459"/>
      <c r="D13" s="455"/>
      <c r="E13" s="455"/>
      <c r="F13" s="455"/>
      <c r="G13" s="455"/>
      <c r="H13" s="455"/>
      <c r="I13" s="455"/>
      <c r="J13" s="455"/>
      <c r="K13" s="455"/>
      <c r="L13" s="455"/>
    </row>
    <row r="14" spans="1:10" ht="12.75">
      <c r="A14" s="460"/>
      <c r="B14" s="461"/>
      <c r="C14" s="461"/>
      <c r="D14" s="456"/>
      <c r="E14" s="456"/>
      <c r="F14" s="456"/>
      <c r="G14" s="456"/>
      <c r="H14" s="456"/>
      <c r="I14" s="456"/>
      <c r="J14" s="456"/>
    </row>
    <row r="17" spans="1:10" ht="12.75">
      <c r="A17" s="837"/>
      <c r="B17" s="837"/>
      <c r="C17" s="837"/>
      <c r="D17" s="837"/>
      <c r="E17" s="837"/>
      <c r="F17" s="837"/>
      <c r="G17" s="837"/>
      <c r="H17" s="837"/>
      <c r="I17" s="837"/>
      <c r="J17" s="837"/>
    </row>
    <row r="21" spans="1:10" ht="12.75">
      <c r="A21" s="837"/>
      <c r="B21" s="837"/>
      <c r="C21" s="837"/>
      <c r="D21" s="837"/>
      <c r="E21" s="837"/>
      <c r="F21" s="837"/>
      <c r="G21" s="837"/>
      <c r="H21" s="837"/>
      <c r="I21" s="837"/>
      <c r="J21" s="837"/>
    </row>
    <row r="22" ht="15.75">
      <c r="I22" s="10" t="s">
        <v>611</v>
      </c>
    </row>
    <row r="23" ht="15.75">
      <c r="I23" s="10" t="s">
        <v>486</v>
      </c>
    </row>
  </sheetData>
  <sheetProtection/>
  <mergeCells count="16">
    <mergeCell ref="A21:J21"/>
    <mergeCell ref="C12:L12"/>
    <mergeCell ref="K9:L9"/>
    <mergeCell ref="A17:J17"/>
    <mergeCell ref="A9:A10"/>
    <mergeCell ref="B9:B10"/>
    <mergeCell ref="C9:D9"/>
    <mergeCell ref="E9:F9"/>
    <mergeCell ref="G9:H9"/>
    <mergeCell ref="I9:J9"/>
    <mergeCell ref="E1:I1"/>
    <mergeCell ref="A2:J2"/>
    <mergeCell ref="A3:J3"/>
    <mergeCell ref="A5:L5"/>
    <mergeCell ref="A8:B8"/>
    <mergeCell ref="H8:L8"/>
  </mergeCells>
  <printOptions horizontalCentered="1"/>
  <pageMargins left="0.51" right="0.37" top="0.68" bottom="0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8.140625" style="108" customWidth="1"/>
    <col min="2" max="2" width="17.00390625" style="108" customWidth="1"/>
    <col min="3" max="3" width="12.7109375" style="108" bestFit="1" customWidth="1"/>
    <col min="4" max="4" width="14.28125" style="108" bestFit="1" customWidth="1"/>
    <col min="5" max="5" width="17.00390625" style="108" bestFit="1" customWidth="1"/>
    <col min="6" max="6" width="15.00390625" style="108" bestFit="1" customWidth="1"/>
    <col min="7" max="7" width="28.140625" style="108" bestFit="1" customWidth="1"/>
    <col min="8" max="8" width="29.140625" style="108" customWidth="1"/>
    <col min="9" max="9" width="9.8515625" style="108" customWidth="1"/>
    <col min="10" max="16384" width="9.140625" style="108" customWidth="1"/>
  </cols>
  <sheetData>
    <row r="1" spans="1:8" ht="18">
      <c r="A1" s="562" t="s">
        <v>0</v>
      </c>
      <c r="B1" s="562"/>
      <c r="C1" s="562"/>
      <c r="D1" s="562"/>
      <c r="E1" s="562"/>
      <c r="F1" s="562"/>
      <c r="G1" s="562"/>
      <c r="H1" s="148" t="s">
        <v>250</v>
      </c>
    </row>
    <row r="2" spans="1:8" ht="20.25">
      <c r="A2" s="563" t="s">
        <v>753</v>
      </c>
      <c r="B2" s="563"/>
      <c r="C2" s="563"/>
      <c r="D2" s="563"/>
      <c r="E2" s="563"/>
      <c r="F2" s="563"/>
      <c r="G2" s="563"/>
      <c r="H2" s="563"/>
    </row>
    <row r="3" spans="1:2" ht="18">
      <c r="A3" s="149"/>
      <c r="B3" s="149"/>
    </row>
    <row r="4" spans="1:8" ht="18" customHeight="1">
      <c r="A4" s="564" t="s">
        <v>777</v>
      </c>
      <c r="B4" s="564"/>
      <c r="C4" s="564"/>
      <c r="D4" s="564"/>
      <c r="E4" s="564"/>
      <c r="F4" s="564"/>
      <c r="G4" s="564"/>
      <c r="H4" s="564"/>
    </row>
    <row r="5" spans="1:2" ht="18">
      <c r="A5" s="150" t="s">
        <v>484</v>
      </c>
      <c r="B5" s="150"/>
    </row>
    <row r="6" spans="1:9" ht="18">
      <c r="A6" s="150"/>
      <c r="B6" s="150"/>
      <c r="G6" s="565" t="s">
        <v>778</v>
      </c>
      <c r="H6" s="565"/>
      <c r="I6" s="151"/>
    </row>
    <row r="7" spans="1:8" ht="59.25" customHeight="1">
      <c r="A7" s="154" t="s">
        <v>2</v>
      </c>
      <c r="B7" s="154" t="s">
        <v>3</v>
      </c>
      <c r="C7" s="155" t="s">
        <v>251</v>
      </c>
      <c r="D7" s="156" t="s">
        <v>252</v>
      </c>
      <c r="E7" s="156" t="s">
        <v>253</v>
      </c>
      <c r="F7" s="156" t="s">
        <v>489</v>
      </c>
      <c r="G7" s="156" t="s">
        <v>490</v>
      </c>
      <c r="H7" s="156" t="s">
        <v>254</v>
      </c>
    </row>
    <row r="8" spans="1:8" s="148" customFormat="1" ht="18">
      <c r="A8" s="152" t="s">
        <v>255</v>
      </c>
      <c r="B8" s="152" t="s">
        <v>256</v>
      </c>
      <c r="C8" s="152" t="s">
        <v>257</v>
      </c>
      <c r="D8" s="152" t="s">
        <v>258</v>
      </c>
      <c r="E8" s="152" t="s">
        <v>259</v>
      </c>
      <c r="F8" s="152" t="s">
        <v>260</v>
      </c>
      <c r="G8" s="152" t="s">
        <v>261</v>
      </c>
      <c r="H8" s="152" t="s">
        <v>262</v>
      </c>
    </row>
    <row r="9" spans="1:8" ht="22.5" customHeight="1">
      <c r="A9" s="118">
        <v>1</v>
      </c>
      <c r="B9" s="118" t="s">
        <v>488</v>
      </c>
      <c r="C9" s="157">
        <v>9</v>
      </c>
      <c r="D9" s="157">
        <v>1</v>
      </c>
      <c r="E9" s="157">
        <v>113</v>
      </c>
      <c r="F9" s="157">
        <f>C9+D9+E9</f>
        <v>123</v>
      </c>
      <c r="G9" s="157">
        <f>F9</f>
        <v>123</v>
      </c>
      <c r="H9" s="118"/>
    </row>
    <row r="10" spans="1:8" ht="22.5" customHeight="1">
      <c r="A10" s="118"/>
      <c r="B10" s="118"/>
      <c r="C10" s="157"/>
      <c r="D10" s="157"/>
      <c r="E10" s="157"/>
      <c r="F10" s="157"/>
      <c r="G10" s="157"/>
      <c r="H10" s="118"/>
    </row>
    <row r="12" ht="15.75">
      <c r="A12" s="153" t="s">
        <v>263</v>
      </c>
    </row>
    <row r="20" spans="7:8" ht="15.75">
      <c r="G20" s="10" t="s">
        <v>611</v>
      </c>
      <c r="H20" s="106"/>
    </row>
    <row r="21" spans="7:8" ht="15.75">
      <c r="G21" s="10" t="s">
        <v>486</v>
      </c>
      <c r="H21" s="10"/>
    </row>
    <row r="27" ht="15.75">
      <c r="A27" s="153"/>
    </row>
    <row r="30" spans="1:15" ht="15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</sheetData>
  <sheetProtection/>
  <mergeCells count="4">
    <mergeCell ref="A1:G1"/>
    <mergeCell ref="A2:H2"/>
    <mergeCell ref="A4:H4"/>
    <mergeCell ref="G6:H6"/>
  </mergeCells>
  <printOptions horizontalCentered="1"/>
  <pageMargins left="0.48" right="0.53" top="0.85" bottom="0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zoomScaleSheetLayoutView="100" zoomScalePageLayoutView="0" workbookViewId="0" topLeftCell="A4">
      <selection activeCell="N12" sqref="N12"/>
    </sheetView>
  </sheetViews>
  <sheetFormatPr defaultColWidth="9.140625" defaultRowHeight="12.75"/>
  <cols>
    <col min="1" max="1" width="12.57421875" style="108" customWidth="1"/>
    <col min="2" max="2" width="18.8515625" style="108" bestFit="1" customWidth="1"/>
    <col min="3" max="3" width="13.140625" style="108" customWidth="1"/>
    <col min="4" max="4" width="10.28125" style="108" customWidth="1"/>
    <col min="5" max="5" width="10.7109375" style="108" customWidth="1"/>
    <col min="6" max="6" width="9.28125" style="108" bestFit="1" customWidth="1"/>
    <col min="7" max="7" width="8.421875" style="108" bestFit="1" customWidth="1"/>
    <col min="8" max="8" width="10.57421875" style="108" customWidth="1"/>
    <col min="9" max="9" width="10.140625" style="108" customWidth="1"/>
    <col min="10" max="10" width="10.28125" style="108" bestFit="1" customWidth="1"/>
    <col min="11" max="11" width="10.140625" style="108" customWidth="1"/>
    <col min="12" max="12" width="8.421875" style="108" bestFit="1" customWidth="1"/>
    <col min="13" max="13" width="12.7109375" style="108" customWidth="1"/>
    <col min="14" max="14" width="16.140625" style="108" customWidth="1"/>
    <col min="15" max="16384" width="9.140625" style="108" customWidth="1"/>
  </cols>
  <sheetData>
    <row r="1" spans="4:13" ht="15.75">
      <c r="D1" s="501"/>
      <c r="E1" s="501"/>
      <c r="F1" s="501"/>
      <c r="G1" s="501"/>
      <c r="H1" s="501"/>
      <c r="I1" s="501"/>
      <c r="L1" s="470" t="s">
        <v>81</v>
      </c>
      <c r="M1" s="470"/>
    </row>
    <row r="2" spans="1:13" ht="15.75">
      <c r="A2" s="501" t="s">
        <v>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13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</row>
    <row r="5" spans="1:13" ht="15.75">
      <c r="A5" s="501" t="s">
        <v>779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</row>
    <row r="7" spans="1:14" ht="15.75">
      <c r="A7" s="504" t="s">
        <v>484</v>
      </c>
      <c r="B7" s="504"/>
      <c r="K7" s="570" t="s">
        <v>778</v>
      </c>
      <c r="L7" s="570"/>
      <c r="M7" s="570"/>
      <c r="N7" s="570"/>
    </row>
    <row r="8" spans="1:14" ht="15.75">
      <c r="A8" s="107"/>
      <c r="B8" s="107"/>
      <c r="K8" s="159"/>
      <c r="L8" s="160"/>
      <c r="M8" s="158"/>
      <c r="N8" s="160"/>
    </row>
    <row r="9" spans="1:14" ht="15.75">
      <c r="A9" s="518" t="s">
        <v>2</v>
      </c>
      <c r="B9" s="518" t="s">
        <v>3</v>
      </c>
      <c r="C9" s="469" t="s">
        <v>4</v>
      </c>
      <c r="D9" s="469"/>
      <c r="E9" s="469"/>
      <c r="F9" s="485"/>
      <c r="G9" s="569"/>
      <c r="H9" s="516" t="s">
        <v>95</v>
      </c>
      <c r="I9" s="516"/>
      <c r="J9" s="516"/>
      <c r="K9" s="516"/>
      <c r="L9" s="516"/>
      <c r="M9" s="518" t="s">
        <v>122</v>
      </c>
      <c r="N9" s="471" t="s">
        <v>123</v>
      </c>
    </row>
    <row r="10" spans="1:19" ht="63">
      <c r="A10" s="519"/>
      <c r="B10" s="519"/>
      <c r="C10" s="112" t="s">
        <v>491</v>
      </c>
      <c r="D10" s="112" t="s">
        <v>6</v>
      </c>
      <c r="E10" s="112" t="s">
        <v>353</v>
      </c>
      <c r="F10" s="133" t="s">
        <v>93</v>
      </c>
      <c r="G10" s="161" t="s">
        <v>354</v>
      </c>
      <c r="H10" s="112" t="s">
        <v>491</v>
      </c>
      <c r="I10" s="112" t="s">
        <v>6</v>
      </c>
      <c r="J10" s="112" t="s">
        <v>353</v>
      </c>
      <c r="K10" s="133" t="s">
        <v>93</v>
      </c>
      <c r="L10" s="133" t="s">
        <v>355</v>
      </c>
      <c r="M10" s="519"/>
      <c r="N10" s="471"/>
      <c r="R10" s="144"/>
      <c r="S10" s="144"/>
    </row>
    <row r="11" spans="1:14" s="10" customFormat="1" ht="15.75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2">
        <v>12</v>
      </c>
      <c r="M11" s="112">
        <v>13</v>
      </c>
      <c r="N11" s="112">
        <v>14</v>
      </c>
    </row>
    <row r="12" spans="1:14" ht="23.25" customHeight="1">
      <c r="A12" s="163">
        <v>1</v>
      </c>
      <c r="B12" s="164" t="s">
        <v>488</v>
      </c>
      <c r="C12" s="163">
        <v>8</v>
      </c>
      <c r="D12" s="163">
        <v>0</v>
      </c>
      <c r="E12" s="163">
        <v>0</v>
      </c>
      <c r="F12" s="165">
        <v>1</v>
      </c>
      <c r="G12" s="166">
        <f>C12+D12+E12+F12</f>
        <v>9</v>
      </c>
      <c r="H12" s="163">
        <v>8</v>
      </c>
      <c r="I12" s="163">
        <v>0</v>
      </c>
      <c r="J12" s="163">
        <v>0</v>
      </c>
      <c r="K12" s="163">
        <v>1</v>
      </c>
      <c r="L12" s="163">
        <f>H12+I12+J12+K12</f>
        <v>9</v>
      </c>
      <c r="M12" s="163">
        <f>G12-L12</f>
        <v>0</v>
      </c>
      <c r="N12" s="163"/>
    </row>
    <row r="13" spans="1:14" s="10" customFormat="1" ht="24.75" customHeight="1">
      <c r="A13" s="110" t="s">
        <v>15</v>
      </c>
      <c r="B13" s="46"/>
      <c r="C13" s="111">
        <f>C12</f>
        <v>8</v>
      </c>
      <c r="D13" s="111">
        <f aca="true" t="shared" si="0" ref="D13:M13">D12</f>
        <v>0</v>
      </c>
      <c r="E13" s="111">
        <f t="shared" si="0"/>
        <v>0</v>
      </c>
      <c r="F13" s="111">
        <f t="shared" si="0"/>
        <v>1</v>
      </c>
      <c r="G13" s="111">
        <f t="shared" si="0"/>
        <v>9</v>
      </c>
      <c r="H13" s="111">
        <f t="shared" si="0"/>
        <v>8</v>
      </c>
      <c r="I13" s="111">
        <f t="shared" si="0"/>
        <v>0</v>
      </c>
      <c r="J13" s="111">
        <f t="shared" si="0"/>
        <v>0</v>
      </c>
      <c r="K13" s="111">
        <f t="shared" si="0"/>
        <v>1</v>
      </c>
      <c r="L13" s="111">
        <f t="shared" si="0"/>
        <v>9</v>
      </c>
      <c r="M13" s="111">
        <f t="shared" si="0"/>
        <v>0</v>
      </c>
      <c r="N13" s="111"/>
    </row>
    <row r="14" spans="1:13" ht="15.75">
      <c r="A14" s="130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ht="15">
      <c r="A15" s="162" t="s">
        <v>8</v>
      </c>
    </row>
    <row r="16" ht="15">
      <c r="A16" s="108" t="s">
        <v>9</v>
      </c>
    </row>
    <row r="17" spans="1:12" ht="15.75">
      <c r="A17" s="108" t="s">
        <v>10</v>
      </c>
      <c r="J17" s="130" t="s">
        <v>11</v>
      </c>
      <c r="K17" s="130"/>
      <c r="L17" s="130" t="s">
        <v>11</v>
      </c>
    </row>
    <row r="18" spans="1:12" ht="15.75">
      <c r="A18" s="108" t="s">
        <v>437</v>
      </c>
      <c r="J18" s="130"/>
      <c r="K18" s="130"/>
      <c r="L18" s="130"/>
    </row>
    <row r="19" spans="3:13" ht="15">
      <c r="C19" s="108" t="s">
        <v>438</v>
      </c>
      <c r="E19" s="144"/>
      <c r="F19" s="144"/>
      <c r="G19" s="144"/>
      <c r="H19" s="144"/>
      <c r="I19" s="144"/>
      <c r="J19" s="144"/>
      <c r="K19" s="144"/>
      <c r="L19" s="144"/>
      <c r="M19" s="144"/>
    </row>
    <row r="20" spans="5:13" ht="15">
      <c r="E20" s="144"/>
      <c r="F20" s="144"/>
      <c r="G20" s="144"/>
      <c r="H20" s="144"/>
      <c r="I20" s="144"/>
      <c r="J20" s="144"/>
      <c r="K20" s="144"/>
      <c r="L20" s="144"/>
      <c r="M20" s="144"/>
    </row>
    <row r="21" spans="5:13" ht="15">
      <c r="E21" s="144"/>
      <c r="F21" s="144"/>
      <c r="G21" s="144"/>
      <c r="H21" s="144"/>
      <c r="I21" s="144"/>
      <c r="J21" s="144"/>
      <c r="K21" s="144"/>
      <c r="L21" s="144"/>
      <c r="M21" s="144"/>
    </row>
    <row r="22" spans="5:13" ht="15"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5" ht="15.75">
      <c r="A23" s="10"/>
      <c r="B23" s="10"/>
      <c r="C23" s="10"/>
      <c r="D23" s="10"/>
      <c r="E23" s="10"/>
      <c r="F23" s="10"/>
      <c r="G23" s="10"/>
      <c r="J23" s="10"/>
      <c r="K23" s="567"/>
      <c r="L23" s="568"/>
      <c r="M23" s="484"/>
      <c r="N23" s="484"/>
      <c r="O23" s="484"/>
    </row>
    <row r="24" spans="1:14" ht="15.75">
      <c r="A24" s="567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</row>
    <row r="25" spans="1:14" ht="15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" t="s">
        <v>611</v>
      </c>
      <c r="L25" s="106"/>
      <c r="M25" s="106"/>
      <c r="N25" s="106"/>
    </row>
    <row r="26" spans="11:14" ht="15.75">
      <c r="K26" s="10" t="s">
        <v>486</v>
      </c>
      <c r="L26" s="43"/>
      <c r="M26" s="43"/>
      <c r="N26" s="43"/>
    </row>
    <row r="27" spans="1:13" ht="15">
      <c r="A27" s="566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</row>
  </sheetData>
  <sheetProtection/>
  <mergeCells count="17">
    <mergeCell ref="D1:I1"/>
    <mergeCell ref="A5:M5"/>
    <mergeCell ref="A3:M3"/>
    <mergeCell ref="A2:M2"/>
    <mergeCell ref="L1:M1"/>
    <mergeCell ref="B9:B10"/>
    <mergeCell ref="A9:A10"/>
    <mergeCell ref="K7:N7"/>
    <mergeCell ref="A7:B7"/>
    <mergeCell ref="A27:M27"/>
    <mergeCell ref="K23:L23"/>
    <mergeCell ref="A24:N24"/>
    <mergeCell ref="H9:L9"/>
    <mergeCell ref="M23:O23"/>
    <mergeCell ref="C9:G9"/>
    <mergeCell ref="N9:N10"/>
    <mergeCell ref="M9:M10"/>
  </mergeCells>
  <printOptions horizontalCentered="1"/>
  <pageMargins left="0.5" right="0.35" top="0.81" bottom="0" header="0.31496062992125984" footer="0.31496062992125984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view="pageBreakPreview" zoomScaleSheetLayoutView="100" zoomScalePageLayoutView="0" workbookViewId="0" topLeftCell="A4">
      <selection activeCell="J15" sqref="J15"/>
    </sheetView>
  </sheetViews>
  <sheetFormatPr defaultColWidth="9.140625" defaultRowHeight="12.75"/>
  <cols>
    <col min="1" max="1" width="9.140625" style="108" customWidth="1"/>
    <col min="2" max="2" width="13.421875" style="108" customWidth="1"/>
    <col min="3" max="3" width="12.140625" style="108" customWidth="1"/>
    <col min="4" max="4" width="9.140625" style="108" customWidth="1"/>
    <col min="5" max="5" width="9.57421875" style="108" customWidth="1"/>
    <col min="6" max="6" width="7.57421875" style="108" customWidth="1"/>
    <col min="7" max="7" width="8.421875" style="108" customWidth="1"/>
    <col min="8" max="8" width="12.8515625" style="108" customWidth="1"/>
    <col min="9" max="9" width="9.8515625" style="108" customWidth="1"/>
    <col min="10" max="11" width="9.140625" style="108" customWidth="1"/>
    <col min="12" max="12" width="9.00390625" style="108" customWidth="1"/>
    <col min="13" max="13" width="9.140625" style="108" customWidth="1"/>
    <col min="14" max="14" width="10.57421875" style="108" customWidth="1"/>
    <col min="15" max="16384" width="9.140625" style="108" customWidth="1"/>
  </cols>
  <sheetData>
    <row r="1" spans="4:13" ht="12.75" customHeight="1">
      <c r="D1" s="501"/>
      <c r="E1" s="501"/>
      <c r="F1" s="501"/>
      <c r="G1" s="501"/>
      <c r="H1" s="501"/>
      <c r="I1" s="501"/>
      <c r="J1" s="501"/>
      <c r="K1" s="25"/>
      <c r="M1" s="41" t="s">
        <v>82</v>
      </c>
    </row>
    <row r="2" spans="1:14" ht="15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ht="19.5">
      <c r="A3" s="502" t="s">
        <v>753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</row>
    <row r="4" ht="11.25" customHeight="1"/>
    <row r="5" spans="1:14" ht="15.75">
      <c r="A5" s="503" t="s">
        <v>780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</row>
    <row r="7" spans="1:14" ht="15.75">
      <c r="A7" s="48" t="s">
        <v>484</v>
      </c>
      <c r="B7" s="48"/>
      <c r="K7" s="571" t="s">
        <v>778</v>
      </c>
      <c r="L7" s="571"/>
      <c r="M7" s="571"/>
      <c r="N7" s="571"/>
    </row>
    <row r="8" spans="1:14" ht="15.75" customHeight="1">
      <c r="A8" s="518" t="s">
        <v>2</v>
      </c>
      <c r="B8" s="518" t="s">
        <v>3</v>
      </c>
      <c r="C8" s="469" t="s">
        <v>4</v>
      </c>
      <c r="D8" s="469"/>
      <c r="E8" s="469"/>
      <c r="F8" s="485"/>
      <c r="G8" s="569"/>
      <c r="H8" s="516" t="s">
        <v>95</v>
      </c>
      <c r="I8" s="516"/>
      <c r="J8" s="516"/>
      <c r="K8" s="516"/>
      <c r="L8" s="516"/>
      <c r="M8" s="518" t="s">
        <v>122</v>
      </c>
      <c r="N8" s="471" t="s">
        <v>123</v>
      </c>
    </row>
    <row r="9" spans="1:19" ht="94.5">
      <c r="A9" s="519"/>
      <c r="B9" s="519"/>
      <c r="C9" s="112" t="s">
        <v>491</v>
      </c>
      <c r="D9" s="112" t="s">
        <v>6</v>
      </c>
      <c r="E9" s="112" t="s">
        <v>353</v>
      </c>
      <c r="F9" s="133" t="s">
        <v>93</v>
      </c>
      <c r="G9" s="161" t="s">
        <v>195</v>
      </c>
      <c r="H9" s="112" t="s">
        <v>491</v>
      </c>
      <c r="I9" s="112" t="s">
        <v>6</v>
      </c>
      <c r="J9" s="112" t="s">
        <v>353</v>
      </c>
      <c r="K9" s="133" t="s">
        <v>93</v>
      </c>
      <c r="L9" s="133" t="s">
        <v>194</v>
      </c>
      <c r="M9" s="519"/>
      <c r="N9" s="471"/>
      <c r="R9" s="121"/>
      <c r="S9" s="144"/>
    </row>
    <row r="10" spans="1:14" s="10" customFormat="1" ht="15.75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12">
        <v>13</v>
      </c>
      <c r="N10" s="112">
        <v>14</v>
      </c>
    </row>
    <row r="11" spans="1:14" ht="27" customHeight="1">
      <c r="A11" s="118">
        <v>1</v>
      </c>
      <c r="B11" s="121" t="s">
        <v>488</v>
      </c>
      <c r="C11" s="163">
        <v>105</v>
      </c>
      <c r="D11" s="163">
        <v>5</v>
      </c>
      <c r="E11" s="163">
        <v>0</v>
      </c>
      <c r="F11" s="163">
        <v>3</v>
      </c>
      <c r="G11" s="165">
        <f>C11+D11+E11+F11</f>
        <v>113</v>
      </c>
      <c r="H11" s="166">
        <v>105</v>
      </c>
      <c r="I11" s="163">
        <v>5</v>
      </c>
      <c r="J11" s="163">
        <v>0</v>
      </c>
      <c r="K11" s="163">
        <v>3</v>
      </c>
      <c r="L11" s="163">
        <f>H11+I11+J11+K11</f>
        <v>113</v>
      </c>
      <c r="M11" s="163">
        <f>G11-L11</f>
        <v>0</v>
      </c>
      <c r="N11" s="163"/>
    </row>
    <row r="12" spans="1:14" s="181" customFormat="1" ht="27" customHeight="1">
      <c r="A12" s="111" t="s">
        <v>15</v>
      </c>
      <c r="B12" s="180"/>
      <c r="C12" s="111">
        <f>C11</f>
        <v>105</v>
      </c>
      <c r="D12" s="111">
        <f aca="true" t="shared" si="0" ref="D12:M12">D11</f>
        <v>5</v>
      </c>
      <c r="E12" s="111">
        <f t="shared" si="0"/>
        <v>0</v>
      </c>
      <c r="F12" s="111">
        <f t="shared" si="0"/>
        <v>3</v>
      </c>
      <c r="G12" s="111">
        <f t="shared" si="0"/>
        <v>113</v>
      </c>
      <c r="H12" s="111">
        <f t="shared" si="0"/>
        <v>105</v>
      </c>
      <c r="I12" s="111">
        <f t="shared" si="0"/>
        <v>5</v>
      </c>
      <c r="J12" s="111">
        <f t="shared" si="0"/>
        <v>0</v>
      </c>
      <c r="K12" s="111">
        <f t="shared" si="0"/>
        <v>3</v>
      </c>
      <c r="L12" s="111">
        <f t="shared" si="0"/>
        <v>113</v>
      </c>
      <c r="M12" s="111">
        <f t="shared" si="0"/>
        <v>0</v>
      </c>
      <c r="N12" s="111"/>
    </row>
    <row r="13" spans="1:14" ht="15.75">
      <c r="A13" s="130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ht="15">
      <c r="A14" s="162" t="s">
        <v>8</v>
      </c>
    </row>
    <row r="15" ht="15">
      <c r="A15" s="108" t="s">
        <v>9</v>
      </c>
    </row>
    <row r="16" spans="1:14" ht="15.75">
      <c r="A16" s="108" t="s">
        <v>10</v>
      </c>
      <c r="L16" s="130" t="s">
        <v>11</v>
      </c>
      <c r="M16" s="130"/>
      <c r="N16" s="130" t="s">
        <v>11</v>
      </c>
    </row>
    <row r="17" spans="1:14" ht="15.75" customHeight="1">
      <c r="A17" s="572" t="s">
        <v>492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</row>
    <row r="18" spans="1:14" ht="15">
      <c r="A18" s="572"/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</row>
    <row r="19" spans="5:14" ht="15"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5:14" ht="15"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5:14" ht="15">
      <c r="E21" s="144"/>
      <c r="F21" s="144"/>
      <c r="G21" s="144"/>
      <c r="H21" s="144"/>
      <c r="I21" s="144"/>
      <c r="J21" s="144"/>
      <c r="K21" s="144"/>
      <c r="L21" s="144"/>
      <c r="M21" s="144"/>
      <c r="N21" s="144"/>
    </row>
    <row r="22" spans="5:14" ht="15">
      <c r="E22" s="144"/>
      <c r="F22" s="144"/>
      <c r="G22" s="144"/>
      <c r="H22" s="144"/>
      <c r="I22" s="144"/>
      <c r="J22" s="144"/>
      <c r="K22" s="144"/>
      <c r="L22" s="144"/>
      <c r="M22" s="144"/>
      <c r="N22" s="144"/>
    </row>
    <row r="23" spans="5:14" ht="15"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  <row r="24" spans="1:256" ht="15.75">
      <c r="A24" s="10"/>
      <c r="B24" s="106"/>
      <c r="C24" s="10"/>
      <c r="D24" s="106"/>
      <c r="E24" s="10"/>
      <c r="F24" s="106"/>
      <c r="G24" s="10"/>
      <c r="H24" s="106"/>
      <c r="I24" s="10"/>
      <c r="J24" s="106"/>
      <c r="K24" s="10"/>
      <c r="L24" s="106"/>
      <c r="M24" s="10"/>
      <c r="N24" s="106"/>
      <c r="O24" s="10"/>
      <c r="P24" s="106"/>
      <c r="Q24" s="10"/>
      <c r="R24" s="106"/>
      <c r="S24" s="10"/>
      <c r="T24" s="106"/>
      <c r="U24" s="10"/>
      <c r="V24" s="106"/>
      <c r="W24" s="10"/>
      <c r="X24" s="106"/>
      <c r="Y24" s="10"/>
      <c r="Z24" s="106"/>
      <c r="AA24" s="10"/>
      <c r="AB24" s="106"/>
      <c r="AC24" s="10"/>
      <c r="AD24" s="106"/>
      <c r="AE24" s="10"/>
      <c r="AF24" s="106"/>
      <c r="AG24" s="10"/>
      <c r="AH24" s="106"/>
      <c r="AI24" s="10"/>
      <c r="AJ24" s="106"/>
      <c r="AK24" s="10"/>
      <c r="AL24" s="106"/>
      <c r="AM24" s="10"/>
      <c r="AN24" s="106"/>
      <c r="AO24" s="10"/>
      <c r="AP24" s="106"/>
      <c r="AQ24" s="10"/>
      <c r="AR24" s="106"/>
      <c r="AS24" s="10"/>
      <c r="AT24" s="106"/>
      <c r="AU24" s="10"/>
      <c r="AV24" s="106"/>
      <c r="AW24" s="10"/>
      <c r="AX24" s="106"/>
      <c r="AY24" s="10"/>
      <c r="AZ24" s="106"/>
      <c r="BA24" s="10"/>
      <c r="BB24" s="106"/>
      <c r="BC24" s="10"/>
      <c r="BD24" s="106"/>
      <c r="BE24" s="10"/>
      <c r="BF24" s="106"/>
      <c r="BG24" s="10"/>
      <c r="BH24" s="106"/>
      <c r="BI24" s="10"/>
      <c r="BJ24" s="106"/>
      <c r="BK24" s="10"/>
      <c r="BL24" s="106"/>
      <c r="BM24" s="10"/>
      <c r="BN24" s="106"/>
      <c r="BO24" s="10"/>
      <c r="BP24" s="106"/>
      <c r="BQ24" s="10"/>
      <c r="BR24" s="106"/>
      <c r="BS24" s="10"/>
      <c r="BT24" s="106"/>
      <c r="BU24" s="10"/>
      <c r="BV24" s="106"/>
      <c r="BW24" s="10"/>
      <c r="BX24" s="106"/>
      <c r="BY24" s="10"/>
      <c r="BZ24" s="106"/>
      <c r="CA24" s="10"/>
      <c r="CB24" s="106"/>
      <c r="CC24" s="10"/>
      <c r="CD24" s="106"/>
      <c r="CE24" s="10"/>
      <c r="CF24" s="106"/>
      <c r="CG24" s="10"/>
      <c r="CH24" s="106"/>
      <c r="CI24" s="10"/>
      <c r="CJ24" s="106"/>
      <c r="CK24" s="10"/>
      <c r="CL24" s="106"/>
      <c r="CM24" s="10"/>
      <c r="CN24" s="106"/>
      <c r="CO24" s="10"/>
      <c r="CP24" s="106"/>
      <c r="CQ24" s="10"/>
      <c r="CR24" s="106"/>
      <c r="CS24" s="10"/>
      <c r="CT24" s="106"/>
      <c r="CU24" s="10"/>
      <c r="CV24" s="106"/>
      <c r="CW24" s="10"/>
      <c r="CX24" s="106"/>
      <c r="CY24" s="10"/>
      <c r="CZ24" s="106"/>
      <c r="DA24" s="10"/>
      <c r="DB24" s="106"/>
      <c r="DC24" s="10"/>
      <c r="DD24" s="106"/>
      <c r="DE24" s="10"/>
      <c r="DF24" s="106"/>
      <c r="DG24" s="10"/>
      <c r="DH24" s="106"/>
      <c r="DI24" s="10"/>
      <c r="DJ24" s="106"/>
      <c r="DK24" s="10"/>
      <c r="DL24" s="106"/>
      <c r="DM24" s="10"/>
      <c r="DN24" s="106"/>
      <c r="DO24" s="10"/>
      <c r="DP24" s="106"/>
      <c r="DQ24" s="10"/>
      <c r="DR24" s="106"/>
      <c r="DS24" s="10"/>
      <c r="DT24" s="106"/>
      <c r="DU24" s="10"/>
      <c r="DV24" s="106"/>
      <c r="DW24" s="10"/>
      <c r="DX24" s="106"/>
      <c r="DY24" s="10"/>
      <c r="DZ24" s="106"/>
      <c r="EA24" s="10"/>
      <c r="EB24" s="106"/>
      <c r="EC24" s="10"/>
      <c r="ED24" s="106"/>
      <c r="EE24" s="10"/>
      <c r="EF24" s="106"/>
      <c r="EG24" s="10"/>
      <c r="EH24" s="106"/>
      <c r="EI24" s="10"/>
      <c r="EJ24" s="106"/>
      <c r="EK24" s="10"/>
      <c r="EL24" s="106"/>
      <c r="EM24" s="10"/>
      <c r="EN24" s="106"/>
      <c r="EO24" s="10"/>
      <c r="EP24" s="106"/>
      <c r="EQ24" s="10"/>
      <c r="ER24" s="106"/>
      <c r="ES24" s="10"/>
      <c r="ET24" s="106"/>
      <c r="EU24" s="10"/>
      <c r="EV24" s="106"/>
      <c r="EW24" s="10"/>
      <c r="EX24" s="106"/>
      <c r="EY24" s="10"/>
      <c r="EZ24" s="106"/>
      <c r="FA24" s="10"/>
      <c r="FB24" s="106"/>
      <c r="FC24" s="10"/>
      <c r="FD24" s="106"/>
      <c r="FE24" s="10"/>
      <c r="FF24" s="106"/>
      <c r="FG24" s="10"/>
      <c r="FH24" s="106"/>
      <c r="FI24" s="10"/>
      <c r="FJ24" s="106"/>
      <c r="FK24" s="10"/>
      <c r="FL24" s="106"/>
      <c r="FM24" s="10"/>
      <c r="FN24" s="106"/>
      <c r="FO24" s="10"/>
      <c r="FP24" s="106"/>
      <c r="FQ24" s="10"/>
      <c r="FR24" s="106"/>
      <c r="FS24" s="10"/>
      <c r="FT24" s="106"/>
      <c r="FU24" s="10"/>
      <c r="FV24" s="106"/>
      <c r="FW24" s="10"/>
      <c r="FX24" s="106"/>
      <c r="FY24" s="10"/>
      <c r="FZ24" s="106"/>
      <c r="GA24" s="10"/>
      <c r="GB24" s="106"/>
      <c r="GC24" s="10"/>
      <c r="GD24" s="106"/>
      <c r="GE24" s="10"/>
      <c r="GF24" s="106"/>
      <c r="GG24" s="10"/>
      <c r="GH24" s="106"/>
      <c r="GI24" s="10"/>
      <c r="GJ24" s="106"/>
      <c r="GK24" s="10"/>
      <c r="GL24" s="106"/>
      <c r="GM24" s="10"/>
      <c r="GN24" s="106"/>
      <c r="GO24" s="10"/>
      <c r="GP24" s="106"/>
      <c r="GQ24" s="10"/>
      <c r="GR24" s="106"/>
      <c r="GS24" s="10"/>
      <c r="GT24" s="106"/>
      <c r="GU24" s="10"/>
      <c r="GV24" s="106"/>
      <c r="GW24" s="10"/>
      <c r="GX24" s="106"/>
      <c r="GY24" s="10"/>
      <c r="GZ24" s="106"/>
      <c r="HA24" s="10"/>
      <c r="HB24" s="106"/>
      <c r="HC24" s="10"/>
      <c r="HD24" s="106"/>
      <c r="HE24" s="10"/>
      <c r="HF24" s="106"/>
      <c r="HG24" s="10"/>
      <c r="HH24" s="106"/>
      <c r="HI24" s="10"/>
      <c r="HJ24" s="106"/>
      <c r="HK24" s="10"/>
      <c r="HL24" s="106"/>
      <c r="HM24" s="10"/>
      <c r="HN24" s="106"/>
      <c r="HO24" s="10"/>
      <c r="HP24" s="106"/>
      <c r="HQ24" s="10"/>
      <c r="HR24" s="106"/>
      <c r="HS24" s="10"/>
      <c r="HT24" s="106"/>
      <c r="HU24" s="10"/>
      <c r="HV24" s="106"/>
      <c r="HW24" s="10"/>
      <c r="HX24" s="106"/>
      <c r="HY24" s="10"/>
      <c r="HZ24" s="106"/>
      <c r="IA24" s="10"/>
      <c r="IB24" s="106"/>
      <c r="IC24" s="10"/>
      <c r="ID24" s="106"/>
      <c r="IE24" s="10"/>
      <c r="IF24" s="106"/>
      <c r="IG24" s="10"/>
      <c r="IH24" s="106"/>
      <c r="II24" s="10"/>
      <c r="IJ24" s="106"/>
      <c r="IK24" s="10"/>
      <c r="IL24" s="106"/>
      <c r="IM24" s="10"/>
      <c r="IN24" s="106"/>
      <c r="IO24" s="10"/>
      <c r="IP24" s="106"/>
      <c r="IQ24" s="10"/>
      <c r="IR24" s="106"/>
      <c r="IS24" s="10"/>
      <c r="IT24" s="106"/>
      <c r="IU24" s="10"/>
      <c r="IV24" s="106"/>
    </row>
    <row r="25" spans="1:256" ht="15.75">
      <c r="A25" s="10"/>
      <c r="B25" s="43"/>
      <c r="C25" s="10"/>
      <c r="D25" s="43"/>
      <c r="E25" s="10"/>
      <c r="F25" s="43"/>
      <c r="G25" s="10"/>
      <c r="H25" s="43"/>
      <c r="I25" s="10"/>
      <c r="J25" s="10" t="s">
        <v>611</v>
      </c>
      <c r="K25" s="106"/>
      <c r="L25" s="43"/>
      <c r="M25" s="10"/>
      <c r="N25" s="43"/>
      <c r="O25" s="10"/>
      <c r="P25" s="43"/>
      <c r="Q25" s="10"/>
      <c r="R25" s="43"/>
      <c r="S25" s="10"/>
      <c r="T25" s="43"/>
      <c r="U25" s="10"/>
      <c r="V25" s="43"/>
      <c r="W25" s="10"/>
      <c r="X25" s="43"/>
      <c r="Y25" s="10"/>
      <c r="Z25" s="43"/>
      <c r="AA25" s="10"/>
      <c r="AB25" s="43"/>
      <c r="AC25" s="10"/>
      <c r="AD25" s="43"/>
      <c r="AE25" s="10"/>
      <c r="AF25" s="43"/>
      <c r="AG25" s="10"/>
      <c r="AH25" s="43"/>
      <c r="AI25" s="10"/>
      <c r="AJ25" s="43"/>
      <c r="AK25" s="10"/>
      <c r="AL25" s="43"/>
      <c r="AM25" s="10"/>
      <c r="AN25" s="43"/>
      <c r="AO25" s="10"/>
      <c r="AP25" s="43"/>
      <c r="AQ25" s="10"/>
      <c r="AR25" s="43"/>
      <c r="AS25" s="10"/>
      <c r="AT25" s="43"/>
      <c r="AU25" s="10"/>
      <c r="AV25" s="43"/>
      <c r="AW25" s="10"/>
      <c r="AX25" s="43"/>
      <c r="AY25" s="10"/>
      <c r="AZ25" s="43"/>
      <c r="BA25" s="10"/>
      <c r="BB25" s="43"/>
      <c r="BC25" s="10"/>
      <c r="BD25" s="43"/>
      <c r="BE25" s="10"/>
      <c r="BF25" s="43"/>
      <c r="BG25" s="10"/>
      <c r="BH25" s="43"/>
      <c r="BI25" s="10"/>
      <c r="BJ25" s="43"/>
      <c r="BK25" s="10"/>
      <c r="BL25" s="43"/>
      <c r="BM25" s="10"/>
      <c r="BN25" s="43"/>
      <c r="BO25" s="10"/>
      <c r="BP25" s="43"/>
      <c r="BQ25" s="10"/>
      <c r="BR25" s="43"/>
      <c r="BS25" s="10"/>
      <c r="BT25" s="43"/>
      <c r="BU25" s="10"/>
      <c r="BV25" s="43"/>
      <c r="BW25" s="10"/>
      <c r="BX25" s="43"/>
      <c r="BY25" s="10"/>
      <c r="BZ25" s="43"/>
      <c r="CA25" s="10"/>
      <c r="CB25" s="43"/>
      <c r="CC25" s="10"/>
      <c r="CD25" s="43"/>
      <c r="CE25" s="10"/>
      <c r="CF25" s="43"/>
      <c r="CG25" s="10"/>
      <c r="CH25" s="43"/>
      <c r="CI25" s="10"/>
      <c r="CJ25" s="43"/>
      <c r="CK25" s="10"/>
      <c r="CL25" s="43"/>
      <c r="CM25" s="10"/>
      <c r="CN25" s="43"/>
      <c r="CO25" s="10"/>
      <c r="CP25" s="43"/>
      <c r="CQ25" s="10"/>
      <c r="CR25" s="43"/>
      <c r="CS25" s="10"/>
      <c r="CT25" s="43"/>
      <c r="CU25" s="10"/>
      <c r="CV25" s="43"/>
      <c r="CW25" s="10"/>
      <c r="CX25" s="43"/>
      <c r="CY25" s="10"/>
      <c r="CZ25" s="43"/>
      <c r="DA25" s="10"/>
      <c r="DB25" s="43"/>
      <c r="DC25" s="10"/>
      <c r="DD25" s="43"/>
      <c r="DE25" s="10"/>
      <c r="DF25" s="43"/>
      <c r="DG25" s="10"/>
      <c r="DH25" s="43"/>
      <c r="DI25" s="10"/>
      <c r="DJ25" s="43"/>
      <c r="DK25" s="10"/>
      <c r="DL25" s="43"/>
      <c r="DM25" s="10"/>
      <c r="DN25" s="43"/>
      <c r="DO25" s="10"/>
      <c r="DP25" s="43"/>
      <c r="DQ25" s="10"/>
      <c r="DR25" s="43"/>
      <c r="DS25" s="10"/>
      <c r="DT25" s="43"/>
      <c r="DU25" s="10"/>
      <c r="DV25" s="43"/>
      <c r="DW25" s="10"/>
      <c r="DX25" s="43"/>
      <c r="DY25" s="10"/>
      <c r="DZ25" s="43"/>
      <c r="EA25" s="10"/>
      <c r="EB25" s="43"/>
      <c r="EC25" s="10"/>
      <c r="ED25" s="43"/>
      <c r="EE25" s="10"/>
      <c r="EF25" s="43"/>
      <c r="EG25" s="10"/>
      <c r="EH25" s="43"/>
      <c r="EI25" s="10"/>
      <c r="EJ25" s="43"/>
      <c r="EK25" s="10"/>
      <c r="EL25" s="43"/>
      <c r="EM25" s="10"/>
      <c r="EN25" s="43"/>
      <c r="EO25" s="10"/>
      <c r="EP25" s="43"/>
      <c r="EQ25" s="10"/>
      <c r="ER25" s="43"/>
      <c r="ES25" s="10"/>
      <c r="ET25" s="43"/>
      <c r="EU25" s="10"/>
      <c r="EV25" s="43"/>
      <c r="EW25" s="10"/>
      <c r="EX25" s="43"/>
      <c r="EY25" s="10"/>
      <c r="EZ25" s="43"/>
      <c r="FA25" s="10"/>
      <c r="FB25" s="43"/>
      <c r="FC25" s="10"/>
      <c r="FD25" s="43"/>
      <c r="FE25" s="10"/>
      <c r="FF25" s="43"/>
      <c r="FG25" s="10"/>
      <c r="FH25" s="43"/>
      <c r="FI25" s="10"/>
      <c r="FJ25" s="43"/>
      <c r="FK25" s="10"/>
      <c r="FL25" s="43"/>
      <c r="FM25" s="10"/>
      <c r="FN25" s="43"/>
      <c r="FO25" s="10"/>
      <c r="FP25" s="43"/>
      <c r="FQ25" s="10"/>
      <c r="FR25" s="43"/>
      <c r="FS25" s="10"/>
      <c r="FT25" s="43"/>
      <c r="FU25" s="10"/>
      <c r="FV25" s="43"/>
      <c r="FW25" s="10"/>
      <c r="FX25" s="43"/>
      <c r="FY25" s="10"/>
      <c r="FZ25" s="43"/>
      <c r="GA25" s="10"/>
      <c r="GB25" s="43"/>
      <c r="GC25" s="10"/>
      <c r="GD25" s="43"/>
      <c r="GE25" s="10"/>
      <c r="GF25" s="43"/>
      <c r="GG25" s="10"/>
      <c r="GH25" s="43"/>
      <c r="GI25" s="10"/>
      <c r="GJ25" s="43"/>
      <c r="GK25" s="10"/>
      <c r="GL25" s="43"/>
      <c r="GM25" s="10"/>
      <c r="GN25" s="43"/>
      <c r="GO25" s="10"/>
      <c r="GP25" s="43"/>
      <c r="GQ25" s="10"/>
      <c r="GR25" s="43"/>
      <c r="GS25" s="10"/>
      <c r="GT25" s="43"/>
      <c r="GU25" s="10"/>
      <c r="GV25" s="43"/>
      <c r="GW25" s="10"/>
      <c r="GX25" s="43"/>
      <c r="GY25" s="10"/>
      <c r="GZ25" s="43"/>
      <c r="HA25" s="10"/>
      <c r="HB25" s="43"/>
      <c r="HC25" s="10"/>
      <c r="HD25" s="43"/>
      <c r="HE25" s="10"/>
      <c r="HF25" s="43"/>
      <c r="HG25" s="10"/>
      <c r="HH25" s="43"/>
      <c r="HI25" s="10"/>
      <c r="HJ25" s="43"/>
      <c r="HK25" s="10"/>
      <c r="HL25" s="43"/>
      <c r="HM25" s="10"/>
      <c r="HN25" s="43"/>
      <c r="HO25" s="10"/>
      <c r="HP25" s="43"/>
      <c r="HQ25" s="10"/>
      <c r="HR25" s="43"/>
      <c r="HS25" s="10"/>
      <c r="HT25" s="43"/>
      <c r="HU25" s="10"/>
      <c r="HV25" s="43"/>
      <c r="HW25" s="10"/>
      <c r="HX25" s="43"/>
      <c r="HY25" s="10"/>
      <c r="HZ25" s="43"/>
      <c r="IA25" s="10"/>
      <c r="IB25" s="43"/>
      <c r="IC25" s="10"/>
      <c r="ID25" s="43"/>
      <c r="IE25" s="10"/>
      <c r="IF25" s="43"/>
      <c r="IG25" s="10"/>
      <c r="IH25" s="43"/>
      <c r="II25" s="10"/>
      <c r="IJ25" s="43"/>
      <c r="IK25" s="10"/>
      <c r="IL25" s="43"/>
      <c r="IM25" s="10"/>
      <c r="IN25" s="43"/>
      <c r="IO25" s="10"/>
      <c r="IP25" s="43"/>
      <c r="IQ25" s="10"/>
      <c r="IR25" s="43"/>
      <c r="IS25" s="10"/>
      <c r="IT25" s="43"/>
      <c r="IU25" s="10"/>
      <c r="IV25" s="43"/>
    </row>
    <row r="26" spans="5:14" ht="15.75">
      <c r="E26" s="144"/>
      <c r="F26" s="144"/>
      <c r="G26" s="144"/>
      <c r="H26" s="144"/>
      <c r="I26" s="144"/>
      <c r="J26" s="10" t="s">
        <v>486</v>
      </c>
      <c r="K26" s="43"/>
      <c r="L26" s="144"/>
      <c r="M26" s="144"/>
      <c r="N26" s="144"/>
    </row>
  </sheetData>
  <sheetProtection/>
  <mergeCells count="12">
    <mergeCell ref="C8:G8"/>
    <mergeCell ref="H8:L8"/>
    <mergeCell ref="D1:J1"/>
    <mergeCell ref="A2:N2"/>
    <mergeCell ref="A3:N3"/>
    <mergeCell ref="A5:N5"/>
    <mergeCell ref="K7:N7"/>
    <mergeCell ref="A17:N18"/>
    <mergeCell ref="M8:M9"/>
    <mergeCell ref="N8:N9"/>
    <mergeCell ref="A8:A9"/>
    <mergeCell ref="B8:B9"/>
  </mergeCells>
  <printOptions horizontalCentered="1"/>
  <pageMargins left="0.44" right="0.42" top="0.72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s.k sinha</cp:lastModifiedBy>
  <cp:lastPrinted>2018-05-11T05:27:08Z</cp:lastPrinted>
  <dcterms:created xsi:type="dcterms:W3CDTF">1996-10-14T23:33:28Z</dcterms:created>
  <dcterms:modified xsi:type="dcterms:W3CDTF">2018-05-21T16:19:27Z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