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Maharashtra" sheetId="1" r:id="rId1"/>
  </sheets>
  <definedNames>
    <definedName name="_xlnm.Print_Area" localSheetId="0">'Maharashtra'!$A$1:$H$1106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105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<sst xmlns="http://schemas.openxmlformats.org/spreadsheetml/2006/main" count="1292" uniqueCount="261">
  <si>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</si>
  <si>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</si>
  <si>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</si>
  <si>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</si>
  <si>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</si>
  <si>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</si>
  <si>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</si>
  <si>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</si>
  <si>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</si>
  <si>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</si>
  <si>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</si>
  <si>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</si>
  <si>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</si>
  <si>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</si>
  <si>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</si>
  <si>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</si>
  <si>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</si>
  <si>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</si>
  <si>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</si>
  <si>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</si>
  <si>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</si>
  <si>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</si>
  <si>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</si>
  <si>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</si>
  <si>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</si>
  <si>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</si>
  <si>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</si>
  <si>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</si>
  <si>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</si>
  <si>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</si>
  <si>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</si>
  <si>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</si>
  <si>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</si>
  <si>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</si>
  <si>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</si>
  <si>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</si>
  <si>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</si>
  <si>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</si>
  <si>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</si>
  <si>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</si>
  <si>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</si>
  <si>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</si>
  <si>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</si>
  <si>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</si>
  <si>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</si>
  <si>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</si>
  <si>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</si>
  <si>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</si>
  <si>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</si>
  <si>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</si>
  <si>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</si>
  <si>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</si>
  <si>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</si>
  <si>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</si>
  <si>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</si>
  <si>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</si>
  <si>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</si>
  <si>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</si>
  <si>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</si>
  <si>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</si>
  <si>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</si>
  <si>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</si>
  <si>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</si>
  <si>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</si>
  <si>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</si>
  <si>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</si>
  <si>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</si>
  <si>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</si>
  <si>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</si>
  <si>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</si>
  <si>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</si>
  <si>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</si>
  <si>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</si>
  <si>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</si>
  <si>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</si>
  <si>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</si>
  <si>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</si>
  <si>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</si>
  <si>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</si>
  <si>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</si>
  <si>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</si>
  <si>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</si>
  <si>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</si>
  <si>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</si>
  <si>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</si>
  <si>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</si>
  <si>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</si>
  <si>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</si>
  <si>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</si>
  <si>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</si>
  <si>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</si>
  <si>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</si>
  <si>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</si>
  <si>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</si>
  <si>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</si>
  <si>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</si>
  <si>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</si>
  <si>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</si>
  <si>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</si>
  <si>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</si>
  <si>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</si>
  <si>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</si>
  <si>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</si>
  <si>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</si>
  <si>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</si>
  <si>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</si>
  <si>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</si>
  <si>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</si>
  <si>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</si>
  <si>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Kitchen-cum-Stores</t>
  </si>
  <si>
    <t>2006-13</t>
  </si>
  <si>
    <t>Engaged by State</t>
  </si>
  <si>
    <t>5 = (4 - 3)</t>
  </si>
  <si>
    <t>Not engaged</t>
  </si>
  <si>
    <t>Bills submited by FCI</t>
  </si>
  <si>
    <t>Payment made to FCI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</si>
  <si>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</si>
  <si>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</si>
  <si>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</si>
  <si>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</si>
  <si>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10.1) Reconciliation of amount sanctioned </t>
  </si>
  <si>
    <t>NCLP</t>
  </si>
  <si>
    <t>Schools</t>
  </si>
  <si>
    <t>Installment</t>
  </si>
  <si>
    <t>Dated</t>
  </si>
  <si>
    <t>Units</t>
  </si>
  <si>
    <t>9.1) Releasing details</t>
  </si>
  <si>
    <t xml:space="preserve">9.2) Reconciliation of amount sanctioned </t>
  </si>
  <si>
    <t>Total available</t>
  </si>
  <si>
    <t>% available</t>
  </si>
  <si>
    <t>Lifting upto 31.03.18</t>
  </si>
  <si>
    <t xml:space="preserve">% of UB on allocation </t>
  </si>
  <si>
    <t xml:space="preserve">% of OS on allocation </t>
  </si>
  <si>
    <t xml:space="preserve">Allocation              </t>
  </si>
  <si>
    <t xml:space="preserve">Allocation                                   </t>
  </si>
  <si>
    <t xml:space="preserve">% of OB on allocation </t>
  </si>
  <si>
    <t>4.2) Cooking cost allocation and disbursed to Districts</t>
  </si>
  <si>
    <t xml:space="preserve">Allocation                                              </t>
  </si>
  <si>
    <t xml:space="preserve">Allocation                                  </t>
  </si>
  <si>
    <t xml:space="preserve">PAB Approval </t>
  </si>
  <si>
    <t>6.1) District-wise number of cook-cum-Helpers approved by PAB and engaged by State</t>
  </si>
  <si>
    <t xml:space="preserve">Allocation                          </t>
  </si>
  <si>
    <t xml:space="preserve">Allocation                           </t>
  </si>
  <si>
    <t xml:space="preserve">% of UB as on Allocation </t>
  </si>
  <si>
    <t xml:space="preserve">Allocated </t>
  </si>
  <si>
    <t>9.1.1) Releasing details</t>
  </si>
  <si>
    <t>2006-07</t>
  </si>
  <si>
    <t>Amount  (Rs in lakh)</t>
  </si>
  <si>
    <t>Primary + Upper-Primary</t>
  </si>
  <si>
    <t>2008-09</t>
  </si>
  <si>
    <t xml:space="preserve">Achievement (Procured+IP)                                  </t>
  </si>
  <si>
    <t>Annual Work Plan &amp; Budget  (AWP&amp;B) 2019-20</t>
  </si>
  <si>
    <t>2.1  Institutions- (Primary) (Source data : Table AT-3A of AWP&amp;B 2019-20)</t>
  </si>
  <si>
    <t>2.2  Institutions- (Primary with Upper Primary) (Source data : Table AT-3B of AWP&amp;B 2019-20)</t>
  </si>
  <si>
    <t>2.2A  Institutions- (Upper Primary) (Source data : Table AT-3C of AWP&amp;B 2019-20)</t>
  </si>
  <si>
    <t>2.3  Coverage Chidlren vs. Enrolment ( Primary) (Source data : Table AT-4 &amp; 5  of AWP&amp;B 2019-20)</t>
  </si>
  <si>
    <t>2.5  No. of children  ( Primary) (Source data : Table AT-5  of AWP&amp;B 2019-20)</t>
  </si>
  <si>
    <t>2.6  No. of children  ( Upper Primary) (Source data : Table AT-5-A of AWP&amp;B 2019-20)</t>
  </si>
  <si>
    <t>Source: Table AT-6 &amp; 6A of AWP&amp;B 2019-20</t>
  </si>
  <si>
    <t>3.7)  District-wise Utilisation of foodgrains (Source data: Table AT-6 &amp; 6A of AWP&amp;B 2019-20)</t>
  </si>
  <si>
    <t>4.3)  District-wise Cooking Cost availability (Source data: Table AT-7 &amp; 7A of AWP&amp;B 2019-20)</t>
  </si>
  <si>
    <t>4.5)  District-wise Utilisation of Cooking cost (Source data: Table AT-7 &amp; 7A of AWP&amp;B 2019-20)</t>
  </si>
  <si>
    <t>(Refer table AT_8 and AT-8A,AWP&amp;B, 2019-20)</t>
  </si>
  <si>
    <t>(Refer table AT_8 and AT-8A, AWP&amp;B, 2019-20)</t>
  </si>
  <si>
    <t>9.3) Achievement ( under MDM Funds) (Source data: Table AT-10 of AWP&amp;B 2019-20)</t>
  </si>
  <si>
    <t>10.2) Achievement ( under MDM Funds) (Source data: Table AT-11 of AWP&amp;B 2019-20)</t>
  </si>
  <si>
    <t>Section-A : REVIEW OF IMPLEMENTATION OF MDM SCHEME DURING 2018-19</t>
  </si>
  <si>
    <t>MDM PAB Approval for 2018-19</t>
  </si>
  <si>
    <t>Average number of children availed MDM during 2018-19</t>
  </si>
  <si>
    <t>1.3) Number of meals served vis-à-vis PAB approval during 2018-19</t>
  </si>
  <si>
    <t>No. of children as per PAB Approval for  2018-19</t>
  </si>
  <si>
    <t>2.7 Number of meal to be served and  actual  number of meal served during 2018-19 (Source data: Table AT-5 &amp; 5A of AWP&amp;B 2019-20)</t>
  </si>
  <si>
    <t>No of meals to be served during 2018-19</t>
  </si>
  <si>
    <t>No of meal served during 2018-19</t>
  </si>
  <si>
    <t>Allocation for 2018-19</t>
  </si>
  <si>
    <t>5. Reconciliation of Utilisation and Performance during 2018-19 [PRIMARY+ UPPER PRIMARY]</t>
  </si>
  <si>
    <t>5.2 Reconciliation of Food grains utilisation during 2018-19 (Source data: para 2.7 and 3.7 above)</t>
  </si>
  <si>
    <t>No. of Meals served during 2018-19</t>
  </si>
  <si>
    <t>5.3 Reconciliation of Cooking Cost utilisation during 2018-19 (Source data: para 2.5 and 4.7 above)</t>
  </si>
  <si>
    <t>Released during 2018-19.</t>
  </si>
  <si>
    <t>7.2) Utilisation of MME during 2018-19 (Source data: Table AT-10 of AWP&amp;B 2019-20)</t>
  </si>
  <si>
    <t>8.2) Utilisation of TA during 2018-19 (Source data: Table AT-9 of AWP&amp;B 2019-20)</t>
  </si>
  <si>
    <t>9. INFRASTRUCTURE DEVELOPMENT DURING 2018-19 (Primary + Upper primary)</t>
  </si>
  <si>
    <t>Sanctioned by GoI during 2006-07 to 2018-19</t>
  </si>
  <si>
    <t>Opening Stock as on 1.4.2018</t>
  </si>
  <si>
    <t xml:space="preserve">Opening Stock as on 01.04.2018                                                </t>
  </si>
  <si>
    <t>Opening balance as on 01.4.18</t>
  </si>
  <si>
    <t>OB as on 01.04.2018</t>
  </si>
  <si>
    <t xml:space="preserve"> 4.1.1) District-wise opening balance as on 01.04.2018 (Source data: Table AT-7 &amp; 7A of AWP&amp;B 2019-20)</t>
  </si>
  <si>
    <t xml:space="preserve">Opening Balance as on 01.04.2018                                               </t>
  </si>
  <si>
    <t xml:space="preserve">Opening Balance as on 01.04.2018                                                         </t>
  </si>
  <si>
    <t>Opening Balance as on 01.04.2018</t>
  </si>
  <si>
    <t xml:space="preserve"> 3.3) District-wise unspent balance as on 31.03.2019 (Source data: Table AT-6 &amp; 6A of AWP&amp;B 2019-20)</t>
  </si>
  <si>
    <t xml:space="preserve"> 4.1.2) District-wise unspent  balance as on 31.03.2019 Source data: Table AT-7 &amp; 7A of AWP&amp;B 2019-20)</t>
  </si>
  <si>
    <t xml:space="preserve">Unspent Balance as on 31.03.2019                                                        </t>
  </si>
  <si>
    <t>Unspent balance as on 31.03.2019</t>
  </si>
  <si>
    <t>Cosntructed upto 31.03.2019</t>
  </si>
  <si>
    <t>Allocated for 2018-19</t>
  </si>
  <si>
    <t>Releases for Kitchen sheds by GoI as on 31.3.2019</t>
  </si>
  <si>
    <t>Sanctioned during 2006-07 to 2018-19</t>
  </si>
  <si>
    <t>(As on 31.03.19)</t>
  </si>
  <si>
    <t>OB as on 01.4.18</t>
  </si>
  <si>
    <t>Enrolment as on 30.9.2018</t>
  </si>
  <si>
    <t xml:space="preserve">Unspent Balance as on 31.03.2019                                           </t>
  </si>
  <si>
    <t>2.4  Coverage Chidlren vs. Enrolment  ( Up Pry) (Source : Table AT- 4A &amp; 5-A of AWP&amp;B 2019-20)</t>
  </si>
  <si>
    <t xml:space="preserve"> 3.2) District-wise opening balance as on 1.4.2018 (Source data: Table AT-6 &amp; 6A of AWP&amp;B 2019-20)</t>
  </si>
  <si>
    <t>3.5) District-wise Foodgrains availability  as on 31.03.19 (Source data: Table AT-6 &amp; 6A of AWP&amp;B 2019-20)</t>
  </si>
  <si>
    <t>2007-08</t>
  </si>
  <si>
    <t>2011-12</t>
  </si>
  <si>
    <t>Grand Total</t>
  </si>
  <si>
    <t>Physical</t>
  </si>
  <si>
    <t>Financial (Rs in Lakh)</t>
  </si>
  <si>
    <t>State : Maharashtra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</si>
  <si>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</si>
  <si>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</si>
  <si>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</si>
  <si>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</si>
  <si>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</si>
  <si>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</si>
  <si>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</si>
  <si>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</si>
  <si>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</si>
  <si>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</si>
  <si>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Gondiya</t>
  </si>
  <si>
    <t>Hingoli</t>
  </si>
  <si>
    <t>Jalgaon</t>
  </si>
  <si>
    <t>Jalna</t>
  </si>
  <si>
    <t>Kolhapur</t>
  </si>
  <si>
    <t>Latur</t>
  </si>
  <si>
    <t>Mumbai</t>
  </si>
  <si>
    <t>Nagpur</t>
  </si>
  <si>
    <t>Nanded</t>
  </si>
  <si>
    <t>Nandurbar</t>
  </si>
  <si>
    <t>Nashik</t>
  </si>
  <si>
    <t>Osmanabad</t>
  </si>
  <si>
    <t>Parbhani</t>
  </si>
  <si>
    <t>Pune</t>
  </si>
  <si>
    <t>Raigad</t>
  </si>
  <si>
    <t>Ratnagiri</t>
  </si>
  <si>
    <t>Sangli</t>
  </si>
  <si>
    <t>Satara</t>
  </si>
  <si>
    <t>Sindhudurga</t>
  </si>
  <si>
    <t>Solapur</t>
  </si>
  <si>
    <t>Thane</t>
  </si>
  <si>
    <t>Palghar</t>
  </si>
  <si>
    <t>Wardha</t>
  </si>
  <si>
    <t>Washim</t>
  </si>
  <si>
    <t>Yavatmal</t>
  </si>
  <si>
    <t>2009-10</t>
  </si>
  <si>
    <t>2010-11</t>
  </si>
  <si>
    <t>2013-14</t>
  </si>
  <si>
    <t>Amount              (in lakh)</t>
  </si>
  <si>
    <t>Primary + Upper Primary</t>
  </si>
  <si>
    <t>2012-13</t>
  </si>
  <si>
    <t>Replacement</t>
  </si>
  <si>
    <t>2014-15</t>
  </si>
  <si>
    <t>New</t>
  </si>
  <si>
    <t>2017-18</t>
  </si>
  <si>
    <t>Releases for Kitchen Devises by GoI as on 31.03.2019</t>
  </si>
  <si>
    <t>For New Units</t>
  </si>
  <si>
    <t>For Replacement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</si>
</sst>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109" applyFont="1" applyFill="1" applyBorder="1" applyAlignment="1">
      <alignment horizontal="left" vertical="top" wrapText="1"/>
      <protection/>
    </xf>
    <xf numFmtId="2" fontId="6" fillId="0" borderId="0" xfId="126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129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129" applyFont="1" applyBorder="1" applyAlignment="1">
      <alignment/>
    </xf>
    <xf numFmtId="9" fontId="2" fillId="0" borderId="10" xfId="129" applyFont="1" applyBorder="1" applyAlignment="1">
      <alignment horizontal="center"/>
    </xf>
    <xf numFmtId="9" fontId="2" fillId="0" borderId="10" xfId="129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129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129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129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129" applyFont="1" applyBorder="1" applyAlignment="1">
      <alignment/>
    </xf>
    <xf numFmtId="9" fontId="2" fillId="0" borderId="10" xfId="129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129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109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129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129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129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129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129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129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129" applyNumberFormat="1" applyFont="1" applyBorder="1" applyAlignment="1">
      <alignment horizontal="right" vertical="center" wrapText="1"/>
    </xf>
    <xf numFmtId="2" fontId="3" fillId="0" borderId="10" xfId="129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129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129" applyFont="1" applyBorder="1" applyAlignment="1" quotePrefix="1">
      <alignment horizontal="right"/>
    </xf>
    <xf numFmtId="9" fontId="3" fillId="0" borderId="0" xfId="129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109" applyFont="1">
      <alignment/>
      <protection/>
    </xf>
    <xf numFmtId="0" fontId="4" fillId="0" borderId="0" xfId="109" applyFont="1">
      <alignment/>
      <protection/>
    </xf>
    <xf numFmtId="0" fontId="14" fillId="0" borderId="10" xfId="109" applyFont="1" applyFill="1" applyBorder="1" applyAlignment="1">
      <alignment horizontal="center" wrapText="1"/>
      <protection/>
    </xf>
    <xf numFmtId="0" fontId="5" fillId="0" borderId="0" xfId="109" applyFont="1" applyBorder="1">
      <alignment/>
      <protection/>
    </xf>
    <xf numFmtId="2" fontId="5" fillId="0" borderId="0" xfId="109" applyNumberFormat="1" applyFont="1" applyBorder="1">
      <alignment/>
      <protection/>
    </xf>
    <xf numFmtId="2" fontId="15" fillId="0" borderId="0" xfId="109" applyNumberFormat="1" applyFont="1">
      <alignment/>
      <protection/>
    </xf>
    <xf numFmtId="0" fontId="15" fillId="0" borderId="0" xfId="109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109" applyNumberFormat="1" applyFont="1" applyBorder="1" applyAlignment="1">
      <alignment horizontal="center" vertical="center"/>
      <protection/>
    </xf>
    <xf numFmtId="9" fontId="2" fillId="0" borderId="10" xfId="129" applyFont="1" applyBorder="1" applyAlignment="1">
      <alignment horizontal="center" vertical="center"/>
    </xf>
    <xf numFmtId="0" fontId="4" fillId="0" borderId="10" xfId="109" applyFont="1" applyBorder="1" applyAlignment="1">
      <alignment horizontal="center" vertical="center"/>
      <protection/>
    </xf>
    <xf numFmtId="2" fontId="8" fillId="0" borderId="10" xfId="109" applyNumberFormat="1" applyFont="1" applyBorder="1" applyAlignment="1">
      <alignment horizontal="center" vertical="center"/>
      <protection/>
    </xf>
    <xf numFmtId="2" fontId="4" fillId="0" borderId="0" xfId="109" applyNumberFormat="1" applyFont="1" applyBorder="1" applyAlignment="1">
      <alignment vertical="center" wrapText="1"/>
      <protection/>
    </xf>
    <xf numFmtId="0" fontId="4" fillId="0" borderId="0" xfId="109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131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109" applyNumberFormat="1" applyFont="1" applyBorder="1" applyAlignment="1">
      <alignment horizontal="center" vertical="center"/>
      <protection/>
    </xf>
    <xf numFmtId="0" fontId="4" fillId="0" borderId="0" xfId="109" applyFont="1" applyBorder="1" applyAlignment="1">
      <alignment horizontal="center" vertical="center" wrapText="1"/>
      <protection/>
    </xf>
    <xf numFmtId="2" fontId="4" fillId="0" borderId="0" xfId="109" applyNumberFormat="1" applyFont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129" applyFont="1" applyBorder="1" applyAlignment="1">
      <alignment horizontal="center" vertical="center"/>
    </xf>
    <xf numFmtId="9" fontId="2" fillId="0" borderId="10" xfId="129" applyFont="1" applyBorder="1" applyAlignment="1">
      <alignment horizontal="center" vertical="center" wrapText="1"/>
    </xf>
    <xf numFmtId="9" fontId="3" fillId="0" borderId="10" xfId="129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129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9" fontId="23" fillId="0" borderId="10" xfId="129" applyFont="1" applyBorder="1" applyAlignment="1">
      <alignment horizontal="center" vertical="center" wrapText="1"/>
    </xf>
    <xf numFmtId="9" fontId="0" fillId="0" borderId="10" xfId="129" applyFont="1" applyBorder="1" applyAlignment="1">
      <alignment horizontal="center" vertical="center" wrapText="1"/>
    </xf>
    <xf numFmtId="9" fontId="0" fillId="0" borderId="10" xfId="129" applyFont="1" applyBorder="1" applyAlignment="1">
      <alignment horizontal="right" vertical="center" wrapText="1"/>
    </xf>
    <xf numFmtId="9" fontId="23" fillId="0" borderId="10" xfId="129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2" fontId="23" fillId="0" borderId="0" xfId="72" applyNumberFormat="1" applyFont="1" applyFill="1" applyBorder="1" applyAlignment="1">
      <alignment horizontal="right"/>
      <protection/>
    </xf>
    <xf numFmtId="2" fontId="23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9" fontId="3" fillId="0" borderId="10" xfId="129" applyFont="1" applyBorder="1" applyAlignment="1">
      <alignment horizontal="center"/>
    </xf>
    <xf numFmtId="2" fontId="23" fillId="33" borderId="10" xfId="0" applyNumberFormat="1" applyFont="1" applyFill="1" applyBorder="1" applyAlignment="1">
      <alignment horizontal="right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129" applyFont="1" applyBorder="1" applyAlignment="1">
      <alignment/>
    </xf>
    <xf numFmtId="9" fontId="23" fillId="0" borderId="10" xfId="129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/>
    </xf>
    <xf numFmtId="9" fontId="23" fillId="0" borderId="0" xfId="129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109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129" applyFont="1" applyFill="1" applyBorder="1" applyAlignment="1" quotePrefix="1">
      <alignment horizontal="center"/>
    </xf>
    <xf numFmtId="9" fontId="2" fillId="33" borderId="10" xfId="129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129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129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129" applyFont="1" applyFill="1" applyBorder="1" applyAlignment="1">
      <alignment/>
    </xf>
    <xf numFmtId="1" fontId="3" fillId="33" borderId="16" xfId="0" applyNumberFormat="1" applyFont="1" applyFill="1" applyBorder="1" applyAlignment="1">
      <alignment horizontal="right"/>
    </xf>
    <xf numFmtId="1" fontId="3" fillId="33" borderId="16" xfId="109" applyNumberFormat="1" applyFont="1" applyFill="1" applyBorder="1" applyAlignment="1">
      <alignment horizontal="right"/>
      <protection/>
    </xf>
    <xf numFmtId="9" fontId="3" fillId="33" borderId="10" xfId="129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129" applyFont="1" applyFill="1" applyBorder="1" applyAlignment="1">
      <alignment horizontal="center" vertical="center" wrapText="1"/>
    </xf>
    <xf numFmtId="9" fontId="0" fillId="33" borderId="10" xfId="129" applyFont="1" applyFill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6" fillId="33" borderId="17" xfId="109" applyFont="1" applyFill="1" applyBorder="1">
      <alignment/>
      <protection/>
    </xf>
    <xf numFmtId="0" fontId="17" fillId="33" borderId="0" xfId="109" applyFont="1" applyFill="1" applyBorder="1">
      <alignment/>
      <protection/>
    </xf>
    <xf numFmtId="0" fontId="17" fillId="33" borderId="18" xfId="109" applyFont="1" applyFill="1" applyBorder="1">
      <alignment/>
      <protection/>
    </xf>
    <xf numFmtId="0" fontId="17" fillId="33" borderId="10" xfId="109" applyFont="1" applyFill="1" applyBorder="1">
      <alignment/>
      <protection/>
    </xf>
    <xf numFmtId="9" fontId="16" fillId="33" borderId="10" xfId="131" applyFont="1" applyFill="1" applyBorder="1" applyAlignment="1">
      <alignment/>
    </xf>
    <xf numFmtId="0" fontId="17" fillId="33" borderId="17" xfId="109" applyFont="1" applyFill="1" applyBorder="1">
      <alignment/>
      <protection/>
    </xf>
    <xf numFmtId="0" fontId="19" fillId="33" borderId="10" xfId="109" applyFont="1" applyFill="1" applyBorder="1" applyAlignment="1">
      <alignment horizontal="center"/>
      <protection/>
    </xf>
    <xf numFmtId="0" fontId="19" fillId="33" borderId="0" xfId="109" applyFont="1" applyFill="1" applyBorder="1">
      <alignment/>
      <protection/>
    </xf>
    <xf numFmtId="0" fontId="19" fillId="33" borderId="18" xfId="109" applyFont="1" applyFill="1" applyBorder="1">
      <alignment/>
      <protection/>
    </xf>
    <xf numFmtId="9" fontId="17" fillId="33" borderId="10" xfId="131" applyFont="1" applyFill="1" applyBorder="1" applyAlignment="1">
      <alignment vertical="center"/>
    </xf>
    <xf numFmtId="0" fontId="19" fillId="33" borderId="17" xfId="109" applyFont="1" applyFill="1" applyBorder="1" applyAlignment="1">
      <alignment horizontal="left"/>
      <protection/>
    </xf>
    <xf numFmtId="0" fontId="16" fillId="33" borderId="0" xfId="109" applyFont="1" applyFill="1" applyBorder="1" applyAlignment="1">
      <alignment horizontal="right"/>
      <protection/>
    </xf>
    <xf numFmtId="2" fontId="20" fillId="33" borderId="0" xfId="109" applyNumberFormat="1" applyFont="1" applyFill="1" applyBorder="1" applyAlignment="1">
      <alignment horizontal="center" vertical="top" wrapText="1"/>
      <protection/>
    </xf>
    <xf numFmtId="9" fontId="20" fillId="33" borderId="0" xfId="131" applyFont="1" applyFill="1" applyBorder="1" applyAlignment="1">
      <alignment horizontal="center" vertical="top" wrapText="1"/>
    </xf>
    <xf numFmtId="2" fontId="16" fillId="33" borderId="0" xfId="109" applyNumberFormat="1" applyFont="1" applyFill="1" applyBorder="1" applyAlignment="1">
      <alignment vertical="center"/>
      <protection/>
    </xf>
    <xf numFmtId="9" fontId="16" fillId="33" borderId="0" xfId="131" applyFont="1" applyFill="1" applyBorder="1" applyAlignment="1">
      <alignment vertical="center"/>
    </xf>
    <xf numFmtId="0" fontId="18" fillId="33" borderId="17" xfId="109" applyFont="1" applyFill="1" applyBorder="1">
      <alignment/>
      <protection/>
    </xf>
    <xf numFmtId="0" fontId="17" fillId="33" borderId="10" xfId="109" applyFont="1" applyFill="1" applyBorder="1" applyAlignment="1">
      <alignment horizontal="left"/>
      <protection/>
    </xf>
    <xf numFmtId="0" fontId="17" fillId="0" borderId="0" xfId="109" applyFont="1" applyBorder="1">
      <alignment/>
      <protection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3" fillId="33" borderId="0" xfId="129" applyFon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129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7" fillId="33" borderId="10" xfId="109" applyFont="1" applyFill="1" applyBorder="1" applyAlignment="1">
      <alignment horizontal="center"/>
      <protection/>
    </xf>
    <xf numFmtId="0" fontId="17" fillId="33" borderId="19" xfId="109" applyFont="1" applyFill="1" applyBorder="1" applyAlignment="1">
      <alignment horizontal="center"/>
      <protection/>
    </xf>
    <xf numFmtId="0" fontId="17" fillId="33" borderId="16" xfId="109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9" fontId="23" fillId="33" borderId="10" xfId="129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21" xfId="0" applyFont="1" applyFill="1" applyBorder="1" applyAlignment="1">
      <alignment/>
    </xf>
    <xf numFmtId="0" fontId="64" fillId="0" borderId="0" xfId="0" applyFont="1" applyAlignment="1">
      <alignment/>
    </xf>
    <xf numFmtId="2" fontId="23" fillId="0" borderId="10" xfId="113" applyNumberFormat="1" applyFont="1" applyBorder="1" applyAlignment="1">
      <alignment vertical="top"/>
      <protection/>
    </xf>
    <xf numFmtId="0" fontId="16" fillId="33" borderId="22" xfId="0" applyFont="1" applyFill="1" applyBorder="1" applyAlignment="1">
      <alignment/>
    </xf>
    <xf numFmtId="0" fontId="24" fillId="0" borderId="10" xfId="115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9" fontId="2" fillId="0" borderId="10" xfId="129" applyFont="1" applyBorder="1" applyAlignment="1">
      <alignment horizontal="right" vertical="center" wrapText="1"/>
    </xf>
    <xf numFmtId="9" fontId="3" fillId="0" borderId="10" xfId="129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7" fillId="33" borderId="10" xfId="109" applyFont="1" applyFill="1" applyBorder="1" applyAlignment="1">
      <alignment horizontal="center" vertical="top" wrapText="1"/>
      <protection/>
    </xf>
    <xf numFmtId="0" fontId="3" fillId="33" borderId="10" xfId="0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9" fontId="2" fillId="33" borderId="10" xfId="129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23" fillId="0" borderId="10" xfId="0" applyFont="1" applyBorder="1" applyAlignment="1">
      <alignment/>
    </xf>
    <xf numFmtId="9" fontId="0" fillId="33" borderId="10" xfId="129" applyFont="1" applyFill="1" applyBorder="1" applyAlignment="1">
      <alignment horizontal="center" vertical="center" wrapText="1"/>
    </xf>
    <xf numFmtId="0" fontId="17" fillId="33" borderId="19" xfId="109" applyFont="1" applyFill="1" applyBorder="1" applyAlignment="1">
      <alignment horizontal="center"/>
      <protection/>
    </xf>
    <xf numFmtId="0" fontId="17" fillId="33" borderId="16" xfId="109" applyFont="1" applyFill="1" applyBorder="1" applyAlignment="1">
      <alignment horizontal="center"/>
      <protection/>
    </xf>
    <xf numFmtId="0" fontId="17" fillId="33" borderId="10" xfId="109" applyFont="1" applyFill="1" applyBorder="1" applyAlignment="1">
      <alignment horizontal="center"/>
      <protection/>
    </xf>
    <xf numFmtId="0" fontId="17" fillId="33" borderId="10" xfId="109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horizontal="right" vertical="center" wrapText="1"/>
    </xf>
    <xf numFmtId="9" fontId="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top" wrapText="1"/>
    </xf>
    <xf numFmtId="0" fontId="17" fillId="33" borderId="24" xfId="0" applyFont="1" applyFill="1" applyBorder="1" applyAlignment="1">
      <alignment horizontal="right" vertical="top" wrapText="1"/>
    </xf>
    <xf numFmtId="0" fontId="17" fillId="33" borderId="24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right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17" fillId="33" borderId="2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17" fillId="33" borderId="26" xfId="0" applyFont="1" applyFill="1" applyBorder="1" applyAlignment="1">
      <alignment vertical="center" wrapText="1"/>
    </xf>
    <xf numFmtId="1" fontId="0" fillId="33" borderId="10" xfId="0" applyNumberFormat="1" applyFill="1" applyBorder="1" applyAlignment="1">
      <alignment/>
    </xf>
    <xf numFmtId="1" fontId="17" fillId="33" borderId="10" xfId="109" applyNumberFormat="1" applyFont="1" applyFill="1" applyBorder="1" applyAlignment="1">
      <alignment horizontal="right"/>
      <protection/>
    </xf>
    <xf numFmtId="2" fontId="17" fillId="33" borderId="10" xfId="109" applyNumberFormat="1" applyFont="1" applyFill="1" applyBorder="1" applyAlignment="1">
      <alignment horizontal="right"/>
      <protection/>
    </xf>
    <xf numFmtId="0" fontId="0" fillId="33" borderId="10" xfId="0" applyFill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9" fontId="17" fillId="33" borderId="10" xfId="131" applyFont="1" applyFill="1" applyBorder="1" applyAlignment="1">
      <alignment/>
    </xf>
    <xf numFmtId="0" fontId="17" fillId="33" borderId="0" xfId="109" applyFont="1" applyFill="1" applyBorder="1" applyAlignment="1">
      <alignment vertical="top" wrapText="1"/>
      <protection/>
    </xf>
    <xf numFmtId="9" fontId="2" fillId="33" borderId="10" xfId="0" applyNumberFormat="1" applyFont="1" applyFill="1" applyBorder="1" applyAlignment="1">
      <alignment horizontal="center" vertical="center" wrapText="1"/>
    </xf>
    <xf numFmtId="9" fontId="3" fillId="33" borderId="0" xfId="129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2" fontId="13" fillId="33" borderId="0" xfId="0" applyNumberFormat="1" applyFont="1" applyFill="1" applyBorder="1" applyAlignment="1">
      <alignment horizontal="center" vertical="top" wrapText="1"/>
    </xf>
    <xf numFmtId="9" fontId="13" fillId="33" borderId="0" xfId="129" applyFont="1" applyFill="1" applyBorder="1" applyAlignment="1">
      <alignment horizontal="center" vertical="top" wrapText="1"/>
    </xf>
    <xf numFmtId="2" fontId="2" fillId="33" borderId="0" xfId="0" applyNumberFormat="1" applyFont="1" applyFill="1" applyBorder="1" applyAlignment="1">
      <alignment vertical="center"/>
    </xf>
    <xf numFmtId="9" fontId="2" fillId="33" borderId="0" xfId="129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left"/>
    </xf>
    <xf numFmtId="9" fontId="0" fillId="33" borderId="10" xfId="129" applyFont="1" applyFill="1" applyBorder="1" applyAlignment="1">
      <alignment horizontal="center" vertical="center" wrapText="1"/>
    </xf>
    <xf numFmtId="0" fontId="5" fillId="33" borderId="0" xfId="109" applyFont="1" applyFill="1">
      <alignment/>
      <protection/>
    </xf>
    <xf numFmtId="0" fontId="4" fillId="33" borderId="0" xfId="109" applyFont="1" applyFill="1">
      <alignment/>
      <protection/>
    </xf>
    <xf numFmtId="0" fontId="5" fillId="33" borderId="0" xfId="109" applyFont="1" applyFill="1" applyBorder="1" applyAlignment="1">
      <alignment horizontal="center" wrapText="1"/>
      <protection/>
    </xf>
    <xf numFmtId="2" fontId="5" fillId="33" borderId="0" xfId="109" applyNumberFormat="1" applyFont="1" applyFill="1" applyBorder="1" applyAlignment="1">
      <alignment wrapText="1"/>
      <protection/>
    </xf>
    <xf numFmtId="0" fontId="14" fillId="33" borderId="10" xfId="109" applyFont="1" applyFill="1" applyBorder="1" applyAlignment="1">
      <alignment horizontal="center" wrapText="1"/>
      <protection/>
    </xf>
    <xf numFmtId="0" fontId="14" fillId="33" borderId="0" xfId="109" applyFont="1" applyFill="1" applyBorder="1" applyAlignment="1">
      <alignment horizontal="center" wrapText="1"/>
      <protection/>
    </xf>
    <xf numFmtId="9" fontId="0" fillId="33" borderId="0" xfId="129" applyFont="1" applyFill="1" applyBorder="1" applyAlignment="1">
      <alignment/>
    </xf>
    <xf numFmtId="1" fontId="23" fillId="33" borderId="10" xfId="0" applyNumberFormat="1" applyFont="1" applyFill="1" applyBorder="1" applyAlignment="1">
      <alignment/>
    </xf>
    <xf numFmtId="9" fontId="23" fillId="33" borderId="0" xfId="129" applyFont="1" applyFill="1" applyBorder="1" applyAlignment="1">
      <alignment/>
    </xf>
    <xf numFmtId="9" fontId="2" fillId="33" borderId="0" xfId="129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vertical="center" wrapText="1"/>
    </xf>
    <xf numFmtId="2" fontId="23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17" fillId="33" borderId="19" xfId="109" applyFont="1" applyFill="1" applyBorder="1" applyAlignment="1">
      <alignment horizontal="center" vertical="top" wrapText="1"/>
      <protection/>
    </xf>
    <xf numFmtId="0" fontId="17" fillId="33" borderId="27" xfId="109" applyFont="1" applyFill="1" applyBorder="1" applyAlignment="1">
      <alignment horizontal="center" vertical="top" wrapText="1"/>
      <protection/>
    </xf>
    <xf numFmtId="0" fontId="17" fillId="33" borderId="10" xfId="109" applyFont="1" applyFill="1" applyBorder="1" applyAlignment="1">
      <alignment horizontal="center" vertical="top" wrapText="1"/>
      <protection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7" fillId="33" borderId="10" xfId="109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17" fillId="33" borderId="15" xfId="109" applyFont="1" applyFill="1" applyBorder="1" applyAlignment="1">
      <alignment horizontal="center" vertical="center"/>
      <protection/>
    </xf>
    <xf numFmtId="0" fontId="17" fillId="33" borderId="30" xfId="109" applyFont="1" applyFill="1" applyBorder="1" applyAlignment="1">
      <alignment horizontal="center" vertical="center"/>
      <protection/>
    </xf>
    <xf numFmtId="0" fontId="17" fillId="33" borderId="19" xfId="109" applyFont="1" applyFill="1" applyBorder="1" applyAlignment="1">
      <alignment horizontal="center"/>
      <protection/>
    </xf>
    <xf numFmtId="0" fontId="17" fillId="33" borderId="16" xfId="109" applyFont="1" applyFill="1" applyBorder="1" applyAlignment="1">
      <alignment horizontal="center"/>
      <protection/>
    </xf>
    <xf numFmtId="0" fontId="2" fillId="0" borderId="28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16" fillId="33" borderId="31" xfId="0" applyFont="1" applyFill="1" applyBorder="1" applyAlignment="1">
      <alignment horizontal="left" wrapText="1"/>
    </xf>
    <xf numFmtId="0" fontId="16" fillId="33" borderId="27" xfId="0" applyFont="1" applyFill="1" applyBorder="1" applyAlignment="1">
      <alignment horizontal="left" wrapText="1"/>
    </xf>
    <xf numFmtId="0" fontId="16" fillId="33" borderId="32" xfId="0" applyFont="1" applyFill="1" applyBorder="1" applyAlignment="1">
      <alignment horizontal="left" wrapText="1"/>
    </xf>
    <xf numFmtId="0" fontId="17" fillId="33" borderId="33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2 4" xfId="49"/>
    <cellStyle name="Comma 3" xfId="50"/>
    <cellStyle name="Comma 3 2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1" xfId="66"/>
    <cellStyle name="Normal 12" xfId="67"/>
    <cellStyle name="Normal 2" xfId="68"/>
    <cellStyle name="Normal 2 10" xfId="69"/>
    <cellStyle name="Normal 2 10 2" xfId="70"/>
    <cellStyle name="Normal 2 11" xfId="71"/>
    <cellStyle name="Normal 2 2" xfId="72"/>
    <cellStyle name="Normal 2 2 2" xfId="73"/>
    <cellStyle name="Normal 2 2 3" xfId="74"/>
    <cellStyle name="Normal 2 2 3 2" xfId="75"/>
    <cellStyle name="Normal 2 2 3 2 2" xfId="76"/>
    <cellStyle name="Normal 2 2 3 3" xfId="77"/>
    <cellStyle name="Normal 2 2 3 3 2" xfId="78"/>
    <cellStyle name="Normal 2 2 3 4" xfId="79"/>
    <cellStyle name="Normal 2 2 4" xfId="80"/>
    <cellStyle name="Normal 2 2 4 2" xfId="81"/>
    <cellStyle name="Normal 2 2 5" xfId="82"/>
    <cellStyle name="Normal 2 2 5 2" xfId="83"/>
    <cellStyle name="Normal 2 2 6" xfId="84"/>
    <cellStyle name="Normal 2 3" xfId="85"/>
    <cellStyle name="Normal 2 3 2" xfId="86"/>
    <cellStyle name="Normal 2 4" xfId="87"/>
    <cellStyle name="Normal 2 4 2" xfId="88"/>
    <cellStyle name="Normal 2 4 2 2" xfId="89"/>
    <cellStyle name="Normal 2 4 3" xfId="90"/>
    <cellStyle name="Normal 2 4 3 2" xfId="91"/>
    <cellStyle name="Normal 2 4 4" xfId="92"/>
    <cellStyle name="Normal 2 5" xfId="93"/>
    <cellStyle name="Normal 2 5 2" xfId="94"/>
    <cellStyle name="Normal 2 6" xfId="95"/>
    <cellStyle name="Normal 2 6 2" xfId="96"/>
    <cellStyle name="Normal 2 7" xfId="97"/>
    <cellStyle name="Normal 2 7 2" xfId="98"/>
    <cellStyle name="Normal 2 7 2 2" xfId="99"/>
    <cellStyle name="Normal 2 7 3" xfId="100"/>
    <cellStyle name="Normal 2 7 4" xfId="101"/>
    <cellStyle name="Normal 2 8" xfId="102"/>
    <cellStyle name="Normal 2 8 2" xfId="103"/>
    <cellStyle name="Normal 2 8 2 2" xfId="104"/>
    <cellStyle name="Normal 2 8 3" xfId="105"/>
    <cellStyle name="Normal 2 9" xfId="106"/>
    <cellStyle name="Normal 2 9 2" xfId="107"/>
    <cellStyle name="Normal 21" xfId="108"/>
    <cellStyle name="Normal 3" xfId="109"/>
    <cellStyle name="Normal 3 2" xfId="110"/>
    <cellStyle name="Normal 3 2 2" xfId="111"/>
    <cellStyle name="Normal 3 3" xfId="112"/>
    <cellStyle name="Normal 4" xfId="113"/>
    <cellStyle name="Normal 4 2" xfId="114"/>
    <cellStyle name="Normal 5" xfId="115"/>
    <cellStyle name="Normal 5 2" xfId="116"/>
    <cellStyle name="Normal 5 3" xfId="117"/>
    <cellStyle name="Normal 6" xfId="118"/>
    <cellStyle name="Normal 6 2" xfId="119"/>
    <cellStyle name="Normal 7" xfId="120"/>
    <cellStyle name="Normal 7 2" xfId="121"/>
    <cellStyle name="Normal 8" xfId="122"/>
    <cellStyle name="Normal 8 2" xfId="123"/>
    <cellStyle name="Normal 9" xfId="124"/>
    <cellStyle name="Normal 9 2" xfId="125"/>
    <cellStyle name="Normal_calculation -utt" xfId="126"/>
    <cellStyle name="Note" xfId="127"/>
    <cellStyle name="Output" xfId="128"/>
    <cellStyle name="Percent" xfId="129"/>
    <cellStyle name="Percent 2" xfId="130"/>
    <cellStyle name="Percent 2 2" xfId="131"/>
    <cellStyle name="Percent 2 2 2" xfId="132"/>
    <cellStyle name="Percent 2 3" xfId="133"/>
    <cellStyle name="Percent 2 3 2" xfId="134"/>
    <cellStyle name="Percent 6" xfId="135"/>
    <cellStyle name="Percent 6 2" xfId="136"/>
    <cellStyle name="Title" xfId="137"/>
    <cellStyle name="Total" xfId="138"/>
    <cellStyle name="Warning Text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456</xdr:row>
      <xdr:rowOff>0</xdr:rowOff>
    </xdr:from>
    <xdr:to>
      <xdr:col>6</xdr:col>
      <xdr:colOff>542925</xdr:colOff>
      <xdr:row>456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524500" y="8218170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456</xdr:row>
      <xdr:rowOff>0</xdr:rowOff>
    </xdr:from>
    <xdr:to>
      <xdr:col>3</xdr:col>
      <xdr:colOff>314325</xdr:colOff>
      <xdr:row>456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714625" y="821817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781050</xdr:colOff>
      <xdr:row>456</xdr:row>
      <xdr:rowOff>0</xdr:rowOff>
    </xdr:from>
    <xdr:to>
      <xdr:col>5</xdr:col>
      <xdr:colOff>304800</xdr:colOff>
      <xdr:row>456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153025" y="821817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8"/>
  <sheetViews>
    <sheetView tabSelected="1" view="pageBreakPreview" zoomScale="90" zoomScaleNormal="106" zoomScaleSheetLayoutView="90" zoomScalePageLayoutView="0" workbookViewId="0" topLeftCell="A1">
      <selection activeCell="L9" sqref="L9"/>
    </sheetView>
  </sheetViews>
  <sheetFormatPr defaultColWidth="9.140625" defaultRowHeight="12.75"/>
  <cols>
    <col min="1" max="1" width="11.28125" style="10" customWidth="1"/>
    <col min="2" max="2" width="20.00390625" style="10" customWidth="1"/>
    <col min="3" max="3" width="17.7109375" style="10" customWidth="1"/>
    <col min="4" max="4" width="16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323" t="s">
        <v>0</v>
      </c>
      <c r="B1" s="324"/>
      <c r="C1" s="324"/>
      <c r="D1" s="324"/>
      <c r="E1" s="324"/>
      <c r="F1" s="324"/>
      <c r="G1" s="324"/>
      <c r="H1" s="325"/>
    </row>
    <row r="2" spans="1:8" ht="14.25">
      <c r="A2" s="326" t="s">
        <v>1</v>
      </c>
      <c r="B2" s="327"/>
      <c r="C2" s="327"/>
      <c r="D2" s="327"/>
      <c r="E2" s="327"/>
      <c r="F2" s="327"/>
      <c r="G2" s="327"/>
      <c r="H2" s="328"/>
    </row>
    <row r="3" spans="1:8" ht="14.25">
      <c r="A3" s="326" t="s">
        <v>151</v>
      </c>
      <c r="B3" s="327"/>
      <c r="C3" s="327"/>
      <c r="D3" s="327"/>
      <c r="E3" s="327"/>
      <c r="F3" s="327"/>
      <c r="G3" s="327"/>
      <c r="H3" s="328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329" t="s">
        <v>212</v>
      </c>
      <c r="B5" s="330"/>
      <c r="C5" s="330"/>
      <c r="D5" s="330"/>
      <c r="E5" s="330"/>
      <c r="F5" s="330"/>
      <c r="G5" s="330"/>
      <c r="H5" s="331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32" t="s">
        <v>2</v>
      </c>
      <c r="B7" s="332"/>
      <c r="C7" s="332"/>
      <c r="D7" s="332"/>
      <c r="E7" s="332"/>
      <c r="F7" s="332"/>
      <c r="G7" s="332"/>
      <c r="H7" s="332"/>
    </row>
    <row r="8" ht="4.5" customHeight="1"/>
    <row r="9" spans="1:8" ht="14.25">
      <c r="A9" s="332" t="s">
        <v>166</v>
      </c>
      <c r="B9" s="332"/>
      <c r="C9" s="332"/>
      <c r="D9" s="332"/>
      <c r="E9" s="332"/>
      <c r="F9" s="332"/>
      <c r="G9" s="332"/>
      <c r="H9" s="332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19" t="s">
        <v>4</v>
      </c>
      <c r="B13" s="319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167</v>
      </c>
      <c r="C15" s="16" t="s">
        <v>168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59">
        <v>5900000</v>
      </c>
      <c r="C16" s="190">
        <v>5464881</v>
      </c>
      <c r="D16" s="200">
        <f>C16-B16</f>
        <v>-435119</v>
      </c>
      <c r="E16" s="21">
        <f>D16/B16</f>
        <v>-0.07374898305084746</v>
      </c>
    </row>
    <row r="17" spans="1:8" ht="19.5" customHeight="1">
      <c r="A17" s="19" t="s">
        <v>9</v>
      </c>
      <c r="B17" s="259">
        <v>3950000</v>
      </c>
      <c r="C17" s="191">
        <v>3421277</v>
      </c>
      <c r="D17" s="200">
        <f>C17-B17</f>
        <v>-528723</v>
      </c>
      <c r="E17" s="21">
        <f>D17/B17</f>
        <v>-0.1338539240506329</v>
      </c>
      <c r="F17" s="11"/>
      <c r="G17" s="13"/>
      <c r="H17" s="13"/>
    </row>
    <row r="18" spans="1:8" ht="14.25">
      <c r="A18" s="19" t="s">
        <v>121</v>
      </c>
      <c r="B18" s="259">
        <v>5589</v>
      </c>
      <c r="C18" s="191">
        <v>1240</v>
      </c>
      <c r="D18" s="200">
        <f>C18-B18</f>
        <v>-4349</v>
      </c>
      <c r="E18" s="21">
        <f>D18/B18</f>
        <v>-0.7781356235462515</v>
      </c>
      <c r="F18" s="11"/>
      <c r="G18" s="13"/>
      <c r="H18" s="13"/>
    </row>
    <row r="19" spans="1:8" ht="14.25">
      <c r="A19" s="19" t="s">
        <v>10</v>
      </c>
      <c r="B19" s="260">
        <f>SUM(B16:B18)</f>
        <v>9855589</v>
      </c>
      <c r="C19" s="164">
        <f>SUM(C16:C18)</f>
        <v>8887398</v>
      </c>
      <c r="D19" s="200">
        <f>C19-B19</f>
        <v>-968191</v>
      </c>
      <c r="E19" s="21">
        <f>D19/B19</f>
        <v>-0.09823776133521801</v>
      </c>
      <c r="G19" s="124" t="s">
        <v>12</v>
      </c>
      <c r="H19" s="10" t="s">
        <v>12</v>
      </c>
    </row>
    <row r="20" spans="7:8" ht="13.5" customHeight="1">
      <c r="G20" s="31"/>
      <c r="H20" s="31"/>
    </row>
    <row r="21" spans="1:7" ht="15.75" customHeight="1">
      <c r="A21" s="319" t="s">
        <v>11</v>
      </c>
      <c r="B21" s="319"/>
      <c r="C21" s="319"/>
      <c r="D21" s="319"/>
      <c r="G21" s="10" t="s">
        <v>12</v>
      </c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>
        <v>231</v>
      </c>
      <c r="C23" s="24">
        <v>222</v>
      </c>
      <c r="D23" s="20">
        <f>C23-B23</f>
        <v>-9</v>
      </c>
      <c r="E23" s="21">
        <f>D23/B23</f>
        <v>-0.03896103896103896</v>
      </c>
      <c r="G23" s="10" t="s">
        <v>12</v>
      </c>
    </row>
    <row r="24" spans="1:7" ht="15" customHeight="1">
      <c r="A24" s="23" t="s">
        <v>14</v>
      </c>
      <c r="B24" s="24">
        <v>231</v>
      </c>
      <c r="C24" s="24">
        <v>222</v>
      </c>
      <c r="D24" s="20">
        <f>C24-B24</f>
        <v>-9</v>
      </c>
      <c r="E24" s="21">
        <f>D24/B24</f>
        <v>-0.03896103896103896</v>
      </c>
      <c r="G24" s="10" t="s">
        <v>12</v>
      </c>
    </row>
    <row r="25" spans="1:5" ht="15" customHeight="1">
      <c r="A25" s="23" t="s">
        <v>121</v>
      </c>
      <c r="B25" s="24">
        <v>289</v>
      </c>
      <c r="C25" s="24">
        <v>265</v>
      </c>
      <c r="D25" s="20">
        <f>C25-B25</f>
        <v>-24</v>
      </c>
      <c r="E25" s="21">
        <f>D25/B25</f>
        <v>-0.08304498269896193</v>
      </c>
    </row>
    <row r="26" spans="1:5" ht="15" customHeight="1">
      <c r="A26" s="319"/>
      <c r="B26" s="319"/>
      <c r="C26" s="319"/>
      <c r="D26" s="319"/>
      <c r="E26" s="27"/>
    </row>
    <row r="27" spans="1:5" ht="20.25" customHeight="1">
      <c r="A27" s="341" t="s">
        <v>169</v>
      </c>
      <c r="B27" s="341"/>
      <c r="C27" s="341"/>
      <c r="D27" s="341"/>
      <c r="E27" s="341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3" t="s">
        <v>7</v>
      </c>
      <c r="G28" s="10" t="s">
        <v>12</v>
      </c>
    </row>
    <row r="29" spans="1:8" ht="14.25">
      <c r="A29" s="19" t="s">
        <v>13</v>
      </c>
      <c r="B29" s="261">
        <f>B16*B23</f>
        <v>1362900000</v>
      </c>
      <c r="C29" s="24">
        <v>1204640589</v>
      </c>
      <c r="D29" s="20">
        <f>C29-B29</f>
        <v>-158259411</v>
      </c>
      <c r="E29" s="21">
        <f>D29/B29</f>
        <v>-0.1161196059872331</v>
      </c>
      <c r="G29" s="10" t="s">
        <v>12</v>
      </c>
      <c r="H29" s="10" t="s">
        <v>12</v>
      </c>
    </row>
    <row r="30" spans="1:8" ht="14.25">
      <c r="A30" s="19" t="s">
        <v>18</v>
      </c>
      <c r="B30" s="261">
        <f>B17*B24</f>
        <v>912450000</v>
      </c>
      <c r="C30" s="24">
        <v>754704250</v>
      </c>
      <c r="D30" s="20">
        <f>C30-B30</f>
        <v>-157745750</v>
      </c>
      <c r="E30" s="21">
        <f>D30/B30</f>
        <v>-0.17288152775494547</v>
      </c>
      <c r="G30" s="10" t="s">
        <v>12</v>
      </c>
      <c r="H30" s="10" t="s">
        <v>12</v>
      </c>
    </row>
    <row r="31" spans="1:7" ht="14.25">
      <c r="A31" s="19" t="s">
        <v>121</v>
      </c>
      <c r="B31" s="261">
        <f>B18*B25</f>
        <v>1615221</v>
      </c>
      <c r="C31" s="24">
        <v>746546</v>
      </c>
      <c r="D31" s="20">
        <f>C31-B31</f>
        <v>-868675</v>
      </c>
      <c r="E31" s="21">
        <f>D31/B31</f>
        <v>-0.5378056625068643</v>
      </c>
      <c r="G31" s="10" t="s">
        <v>12</v>
      </c>
    </row>
    <row r="32" spans="1:7" ht="17.25" customHeight="1">
      <c r="A32" s="19" t="s">
        <v>10</v>
      </c>
      <c r="B32" s="261">
        <f>SUM(B29:B31)</f>
        <v>2276965221</v>
      </c>
      <c r="C32" s="24">
        <f>SUM(C29:C31)</f>
        <v>1960091385</v>
      </c>
      <c r="D32" s="20">
        <f>C32-B32</f>
        <v>-316873836</v>
      </c>
      <c r="E32" s="21">
        <f>D32/B32</f>
        <v>-0.13916498727232865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340" t="s">
        <v>19</v>
      </c>
      <c r="B34" s="340"/>
      <c r="C34" s="340"/>
      <c r="D34" s="32"/>
      <c r="E34" s="33"/>
      <c r="G34" s="31"/>
    </row>
    <row r="35" spans="1:7" ht="18" customHeight="1">
      <c r="A35" s="319" t="s">
        <v>152</v>
      </c>
      <c r="B35" s="319"/>
      <c r="C35" s="319"/>
      <c r="D35" s="319"/>
      <c r="E35" s="319"/>
      <c r="F35" s="319"/>
      <c r="G35" s="319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74">
        <v>1</v>
      </c>
      <c r="B38" s="264" t="s">
        <v>213</v>
      </c>
      <c r="C38" s="265">
        <v>3170</v>
      </c>
      <c r="D38" s="265">
        <v>3170</v>
      </c>
      <c r="E38" s="174">
        <f>C38-D38</f>
        <v>0</v>
      </c>
      <c r="F38" s="192">
        <f>E38/C38</f>
        <v>0</v>
      </c>
      <c r="G38" s="31"/>
    </row>
    <row r="39" spans="1:7" ht="12.75" customHeight="1">
      <c r="A39" s="174">
        <v>2</v>
      </c>
      <c r="B39" s="264" t="s">
        <v>214</v>
      </c>
      <c r="C39" s="265">
        <v>640</v>
      </c>
      <c r="D39" s="265">
        <v>640</v>
      </c>
      <c r="E39" s="174">
        <f aca="true" t="shared" si="0" ref="E39:E73">C39-D39</f>
        <v>0</v>
      </c>
      <c r="F39" s="192">
        <f aca="true" t="shared" si="1" ref="F39:F73">E39/C39</f>
        <v>0</v>
      </c>
      <c r="G39" s="31"/>
    </row>
    <row r="40" spans="1:7" ht="12.75" customHeight="1">
      <c r="A40" s="174">
        <v>3</v>
      </c>
      <c r="B40" s="264" t="s">
        <v>215</v>
      </c>
      <c r="C40" s="265">
        <v>1032</v>
      </c>
      <c r="D40" s="265">
        <v>1032</v>
      </c>
      <c r="E40" s="174">
        <f t="shared" si="0"/>
        <v>0</v>
      </c>
      <c r="F40" s="192">
        <f t="shared" si="1"/>
        <v>0</v>
      </c>
      <c r="G40" s="31"/>
    </row>
    <row r="41" spans="1:7" ht="12.75" customHeight="1">
      <c r="A41" s="174">
        <v>4</v>
      </c>
      <c r="B41" s="264" t="s">
        <v>216</v>
      </c>
      <c r="C41" s="265">
        <v>1474</v>
      </c>
      <c r="D41" s="265">
        <v>1474</v>
      </c>
      <c r="E41" s="174">
        <f t="shared" si="0"/>
        <v>0</v>
      </c>
      <c r="F41" s="192">
        <f t="shared" si="1"/>
        <v>0</v>
      </c>
      <c r="G41" s="31"/>
    </row>
    <row r="42" spans="1:7" ht="12.75" customHeight="1">
      <c r="A42" s="174">
        <v>5</v>
      </c>
      <c r="B42" s="264" t="s">
        <v>217</v>
      </c>
      <c r="C42" s="265">
        <v>1938</v>
      </c>
      <c r="D42" s="265">
        <v>1938</v>
      </c>
      <c r="E42" s="174">
        <f t="shared" si="0"/>
        <v>0</v>
      </c>
      <c r="F42" s="192">
        <f t="shared" si="1"/>
        <v>0</v>
      </c>
      <c r="G42" s="31"/>
    </row>
    <row r="43" spans="1:7" ht="12.75" customHeight="1">
      <c r="A43" s="174">
        <v>6</v>
      </c>
      <c r="B43" s="264" t="s">
        <v>218</v>
      </c>
      <c r="C43" s="265">
        <v>598</v>
      </c>
      <c r="D43" s="265">
        <v>598</v>
      </c>
      <c r="E43" s="174">
        <f t="shared" si="0"/>
        <v>0</v>
      </c>
      <c r="F43" s="192">
        <f t="shared" si="1"/>
        <v>0</v>
      </c>
      <c r="G43" s="31"/>
    </row>
    <row r="44" spans="1:7" ht="12.75" customHeight="1">
      <c r="A44" s="174">
        <v>7</v>
      </c>
      <c r="B44" s="264" t="s">
        <v>219</v>
      </c>
      <c r="C44" s="265">
        <v>969</v>
      </c>
      <c r="D44" s="265">
        <v>969</v>
      </c>
      <c r="E44" s="174">
        <f t="shared" si="0"/>
        <v>0</v>
      </c>
      <c r="F44" s="192">
        <f t="shared" si="1"/>
        <v>0</v>
      </c>
      <c r="G44" s="31"/>
    </row>
    <row r="45" spans="1:7" ht="12.75" customHeight="1">
      <c r="A45" s="174">
        <v>8</v>
      </c>
      <c r="B45" s="264" t="s">
        <v>220</v>
      </c>
      <c r="C45" s="265">
        <v>1072</v>
      </c>
      <c r="D45" s="265">
        <v>1072</v>
      </c>
      <c r="E45" s="174">
        <f t="shared" si="0"/>
        <v>0</v>
      </c>
      <c r="F45" s="192">
        <f t="shared" si="1"/>
        <v>0</v>
      </c>
      <c r="G45" s="31"/>
    </row>
    <row r="46" spans="1:7" ht="12.75" customHeight="1">
      <c r="A46" s="174">
        <v>9</v>
      </c>
      <c r="B46" s="264" t="s">
        <v>221</v>
      </c>
      <c r="C46" s="265">
        <v>1146</v>
      </c>
      <c r="D46" s="265">
        <v>1146</v>
      </c>
      <c r="E46" s="174">
        <f t="shared" si="0"/>
        <v>0</v>
      </c>
      <c r="F46" s="192">
        <f t="shared" si="1"/>
        <v>0</v>
      </c>
      <c r="G46" s="31"/>
    </row>
    <row r="47" spans="1:7" ht="12.75" customHeight="1">
      <c r="A47" s="174">
        <v>10</v>
      </c>
      <c r="B47" s="264" t="s">
        <v>222</v>
      </c>
      <c r="C47" s="265">
        <v>1109</v>
      </c>
      <c r="D47" s="265">
        <v>1109</v>
      </c>
      <c r="E47" s="174">
        <f t="shared" si="0"/>
        <v>0</v>
      </c>
      <c r="F47" s="192">
        <f t="shared" si="1"/>
        <v>0</v>
      </c>
      <c r="G47" s="31"/>
    </row>
    <row r="48" spans="1:7" ht="12.75" customHeight="1">
      <c r="A48" s="174">
        <v>11</v>
      </c>
      <c r="B48" s="264" t="s">
        <v>223</v>
      </c>
      <c r="C48" s="265">
        <v>646</v>
      </c>
      <c r="D48" s="265">
        <v>646</v>
      </c>
      <c r="E48" s="174">
        <f t="shared" si="0"/>
        <v>0</v>
      </c>
      <c r="F48" s="192">
        <f t="shared" si="1"/>
        <v>0</v>
      </c>
      <c r="G48" s="31"/>
    </row>
    <row r="49" spans="1:7" ht="12.75" customHeight="1">
      <c r="A49" s="174">
        <v>12</v>
      </c>
      <c r="B49" s="264" t="s">
        <v>224</v>
      </c>
      <c r="C49" s="265">
        <v>525</v>
      </c>
      <c r="D49" s="265">
        <v>525</v>
      </c>
      <c r="E49" s="174">
        <f t="shared" si="0"/>
        <v>0</v>
      </c>
      <c r="F49" s="192">
        <f t="shared" si="1"/>
        <v>0</v>
      </c>
      <c r="G49" s="31"/>
    </row>
    <row r="50" spans="1:7" ht="12.75" customHeight="1">
      <c r="A50" s="174">
        <v>13</v>
      </c>
      <c r="B50" s="264" t="s">
        <v>225</v>
      </c>
      <c r="C50" s="265">
        <v>1514</v>
      </c>
      <c r="D50" s="265">
        <v>1514</v>
      </c>
      <c r="E50" s="174">
        <f t="shared" si="0"/>
        <v>0</v>
      </c>
      <c r="F50" s="192">
        <f t="shared" si="1"/>
        <v>0</v>
      </c>
      <c r="G50" s="31"/>
    </row>
    <row r="51" spans="1:7" ht="12.75" customHeight="1">
      <c r="A51" s="174">
        <v>14</v>
      </c>
      <c r="B51" s="264" t="s">
        <v>226</v>
      </c>
      <c r="C51" s="265">
        <v>1025</v>
      </c>
      <c r="D51" s="265">
        <v>1025</v>
      </c>
      <c r="E51" s="174">
        <f t="shared" si="0"/>
        <v>0</v>
      </c>
      <c r="F51" s="192">
        <f t="shared" si="1"/>
        <v>0</v>
      </c>
      <c r="G51" s="31"/>
    </row>
    <row r="52" spans="1:7" ht="12.75" customHeight="1">
      <c r="A52" s="174">
        <v>15</v>
      </c>
      <c r="B52" s="264" t="s">
        <v>227</v>
      </c>
      <c r="C52" s="265">
        <v>1215</v>
      </c>
      <c r="D52" s="265">
        <v>1215</v>
      </c>
      <c r="E52" s="174">
        <f t="shared" si="0"/>
        <v>0</v>
      </c>
      <c r="F52" s="192">
        <f t="shared" si="1"/>
        <v>0</v>
      </c>
      <c r="G52" s="31"/>
    </row>
    <row r="53" spans="1:7" ht="12.75" customHeight="1">
      <c r="A53" s="174">
        <v>16</v>
      </c>
      <c r="B53" s="264" t="s">
        <v>228</v>
      </c>
      <c r="C53" s="265">
        <v>848</v>
      </c>
      <c r="D53" s="265">
        <v>848</v>
      </c>
      <c r="E53" s="174">
        <f t="shared" si="0"/>
        <v>0</v>
      </c>
      <c r="F53" s="192">
        <f t="shared" si="1"/>
        <v>0</v>
      </c>
      <c r="G53" s="31"/>
    </row>
    <row r="54" spans="1:7" ht="12.75" customHeight="1">
      <c r="A54" s="174">
        <v>17</v>
      </c>
      <c r="B54" s="264" t="s">
        <v>229</v>
      </c>
      <c r="C54" s="265">
        <v>580</v>
      </c>
      <c r="D54" s="265">
        <v>551</v>
      </c>
      <c r="E54" s="174">
        <f t="shared" si="0"/>
        <v>29</v>
      </c>
      <c r="F54" s="192">
        <f t="shared" si="1"/>
        <v>0.05</v>
      </c>
      <c r="G54" s="31"/>
    </row>
    <row r="55" spans="1:7" ht="12.75" customHeight="1">
      <c r="A55" s="174">
        <v>18</v>
      </c>
      <c r="B55" s="264" t="s">
        <v>230</v>
      </c>
      <c r="C55" s="265">
        <v>1373</v>
      </c>
      <c r="D55" s="265">
        <v>1373</v>
      </c>
      <c r="E55" s="174">
        <f t="shared" si="0"/>
        <v>0</v>
      </c>
      <c r="F55" s="192">
        <f t="shared" si="1"/>
        <v>0</v>
      </c>
      <c r="G55" s="31"/>
    </row>
    <row r="56" spans="1:7" ht="12.75" customHeight="1">
      <c r="A56" s="174">
        <v>19</v>
      </c>
      <c r="B56" s="264" t="s">
        <v>231</v>
      </c>
      <c r="C56" s="265">
        <v>1616</v>
      </c>
      <c r="D56" s="265">
        <v>1616</v>
      </c>
      <c r="E56" s="174">
        <f t="shared" si="0"/>
        <v>0</v>
      </c>
      <c r="F56" s="192">
        <f t="shared" si="1"/>
        <v>0</v>
      </c>
      <c r="G56" s="31"/>
    </row>
    <row r="57" spans="1:7" ht="12.75" customHeight="1">
      <c r="A57" s="174">
        <v>20</v>
      </c>
      <c r="B57" s="264" t="s">
        <v>232</v>
      </c>
      <c r="C57" s="265">
        <v>1275</v>
      </c>
      <c r="D57" s="265">
        <v>1275</v>
      </c>
      <c r="E57" s="174">
        <f t="shared" si="0"/>
        <v>0</v>
      </c>
      <c r="F57" s="192">
        <f t="shared" si="1"/>
        <v>0</v>
      </c>
      <c r="G57" s="31"/>
    </row>
    <row r="58" spans="1:7" ht="12.75" customHeight="1">
      <c r="A58" s="174">
        <v>21</v>
      </c>
      <c r="B58" s="264" t="s">
        <v>233</v>
      </c>
      <c r="C58" s="265">
        <v>2766</v>
      </c>
      <c r="D58" s="265">
        <v>2766</v>
      </c>
      <c r="E58" s="174">
        <f t="shared" si="0"/>
        <v>0</v>
      </c>
      <c r="F58" s="192">
        <f t="shared" si="1"/>
        <v>0</v>
      </c>
      <c r="G58" s="31"/>
    </row>
    <row r="59" spans="1:7" ht="12.75" customHeight="1">
      <c r="A59" s="174">
        <v>22</v>
      </c>
      <c r="B59" s="264" t="s">
        <v>234</v>
      </c>
      <c r="C59" s="265">
        <v>611</v>
      </c>
      <c r="D59" s="265">
        <v>611</v>
      </c>
      <c r="E59" s="174">
        <f t="shared" si="0"/>
        <v>0</v>
      </c>
      <c r="F59" s="192">
        <f t="shared" si="1"/>
        <v>0</v>
      </c>
      <c r="G59" s="31"/>
    </row>
    <row r="60" spans="1:7" ht="12.75" customHeight="1">
      <c r="A60" s="174">
        <v>23</v>
      </c>
      <c r="B60" s="264" t="s">
        <v>235</v>
      </c>
      <c r="C60" s="265">
        <v>673</v>
      </c>
      <c r="D60" s="265">
        <v>673</v>
      </c>
      <c r="E60" s="174">
        <f t="shared" si="0"/>
        <v>0</v>
      </c>
      <c r="F60" s="192">
        <f t="shared" si="1"/>
        <v>0</v>
      </c>
      <c r="G60" s="31"/>
    </row>
    <row r="61" spans="1:7" ht="12.75" customHeight="1">
      <c r="A61" s="174">
        <v>24</v>
      </c>
      <c r="B61" s="264" t="s">
        <v>236</v>
      </c>
      <c r="C61" s="265">
        <v>3113</v>
      </c>
      <c r="D61" s="265">
        <v>3113</v>
      </c>
      <c r="E61" s="174">
        <f t="shared" si="0"/>
        <v>0</v>
      </c>
      <c r="F61" s="192">
        <f t="shared" si="1"/>
        <v>0</v>
      </c>
      <c r="G61" s="31"/>
    </row>
    <row r="62" spans="1:7" ht="12.75" customHeight="1">
      <c r="A62" s="174">
        <v>25</v>
      </c>
      <c r="B62" s="264" t="s">
        <v>237</v>
      </c>
      <c r="C62" s="265">
        <v>2080</v>
      </c>
      <c r="D62" s="265">
        <v>2080</v>
      </c>
      <c r="E62" s="174">
        <f t="shared" si="0"/>
        <v>0</v>
      </c>
      <c r="F62" s="192">
        <f t="shared" si="1"/>
        <v>0</v>
      </c>
      <c r="G62" s="31"/>
    </row>
    <row r="63" spans="1:7" ht="12.75" customHeight="1">
      <c r="A63" s="174">
        <v>26</v>
      </c>
      <c r="B63" s="264" t="s">
        <v>238</v>
      </c>
      <c r="C63" s="265">
        <v>1671</v>
      </c>
      <c r="D63" s="265">
        <v>1671</v>
      </c>
      <c r="E63" s="174">
        <f t="shared" si="0"/>
        <v>0</v>
      </c>
      <c r="F63" s="192">
        <f t="shared" si="1"/>
        <v>0</v>
      </c>
      <c r="G63" s="31"/>
    </row>
    <row r="64" spans="1:7" ht="12.75" customHeight="1">
      <c r="A64" s="174">
        <v>27</v>
      </c>
      <c r="B64" s="264" t="s">
        <v>239</v>
      </c>
      <c r="C64" s="265">
        <v>1301</v>
      </c>
      <c r="D64" s="265">
        <v>1301</v>
      </c>
      <c r="E64" s="174">
        <f t="shared" si="0"/>
        <v>0</v>
      </c>
      <c r="F64" s="192">
        <f t="shared" si="1"/>
        <v>0</v>
      </c>
      <c r="G64" s="31"/>
    </row>
    <row r="65" spans="1:7" ht="12.75" customHeight="1">
      <c r="A65" s="174">
        <v>28</v>
      </c>
      <c r="B65" s="264" t="s">
        <v>240</v>
      </c>
      <c r="C65" s="265">
        <v>1976</v>
      </c>
      <c r="D65" s="265">
        <v>1976</v>
      </c>
      <c r="E65" s="174">
        <f aca="true" t="shared" si="2" ref="E65:E71">C65-D65</f>
        <v>0</v>
      </c>
      <c r="F65" s="192">
        <f aca="true" t="shared" si="3" ref="F65:F71">E65/C65</f>
        <v>0</v>
      </c>
      <c r="G65" s="31"/>
    </row>
    <row r="66" spans="1:7" ht="12.75" customHeight="1">
      <c r="A66" s="174">
        <v>29</v>
      </c>
      <c r="B66" s="264" t="s">
        <v>241</v>
      </c>
      <c r="C66" s="265">
        <v>944</v>
      </c>
      <c r="D66" s="265">
        <v>944</v>
      </c>
      <c r="E66" s="174">
        <f t="shared" si="2"/>
        <v>0</v>
      </c>
      <c r="F66" s="192">
        <f t="shared" si="3"/>
        <v>0</v>
      </c>
      <c r="G66" s="31"/>
    </row>
    <row r="67" spans="1:7" ht="12.75" customHeight="1">
      <c r="A67" s="174">
        <v>30</v>
      </c>
      <c r="B67" s="264" t="s">
        <v>242</v>
      </c>
      <c r="C67" s="265">
        <v>2237</v>
      </c>
      <c r="D67" s="265">
        <v>2237</v>
      </c>
      <c r="E67" s="174">
        <f t="shared" si="2"/>
        <v>0</v>
      </c>
      <c r="F67" s="192">
        <f t="shared" si="3"/>
        <v>0</v>
      </c>
      <c r="G67" s="31"/>
    </row>
    <row r="68" spans="1:7" ht="12.75" customHeight="1">
      <c r="A68" s="174">
        <v>31</v>
      </c>
      <c r="B68" s="264" t="s">
        <v>243</v>
      </c>
      <c r="C68" s="265">
        <v>1236</v>
      </c>
      <c r="D68" s="265">
        <v>1236</v>
      </c>
      <c r="E68" s="174">
        <f t="shared" si="2"/>
        <v>0</v>
      </c>
      <c r="F68" s="192">
        <f t="shared" si="3"/>
        <v>0</v>
      </c>
      <c r="G68" s="31"/>
    </row>
    <row r="69" spans="1:7" ht="12.75" customHeight="1">
      <c r="A69" s="174">
        <v>32</v>
      </c>
      <c r="B69" s="264" t="s">
        <v>244</v>
      </c>
      <c r="C69" s="265">
        <v>1633</v>
      </c>
      <c r="D69" s="265">
        <v>1633</v>
      </c>
      <c r="E69" s="174">
        <f t="shared" si="2"/>
        <v>0</v>
      </c>
      <c r="F69" s="192">
        <f t="shared" si="3"/>
        <v>0</v>
      </c>
      <c r="G69" s="31"/>
    </row>
    <row r="70" spans="1:7" ht="12.75" customHeight="1">
      <c r="A70" s="174">
        <v>33</v>
      </c>
      <c r="B70" s="264" t="s">
        <v>245</v>
      </c>
      <c r="C70" s="265">
        <v>712</v>
      </c>
      <c r="D70" s="265">
        <v>712</v>
      </c>
      <c r="E70" s="174">
        <f t="shared" si="2"/>
        <v>0</v>
      </c>
      <c r="F70" s="192">
        <f t="shared" si="3"/>
        <v>0</v>
      </c>
      <c r="G70" s="31"/>
    </row>
    <row r="71" spans="1:7" ht="12.75" customHeight="1">
      <c r="A71" s="174">
        <v>34</v>
      </c>
      <c r="B71" s="264" t="s">
        <v>246</v>
      </c>
      <c r="C71" s="265">
        <v>518</v>
      </c>
      <c r="D71" s="265">
        <v>518</v>
      </c>
      <c r="E71" s="174">
        <f t="shared" si="2"/>
        <v>0</v>
      </c>
      <c r="F71" s="192">
        <f t="shared" si="3"/>
        <v>0</v>
      </c>
      <c r="G71" s="31"/>
    </row>
    <row r="72" spans="1:7" ht="12.75" customHeight="1">
      <c r="A72" s="174">
        <v>35</v>
      </c>
      <c r="B72" s="264" t="s">
        <v>247</v>
      </c>
      <c r="C72" s="265">
        <v>1378</v>
      </c>
      <c r="D72" s="265">
        <v>1378</v>
      </c>
      <c r="E72" s="174">
        <f t="shared" si="0"/>
        <v>0</v>
      </c>
      <c r="F72" s="192">
        <f t="shared" si="1"/>
        <v>0</v>
      </c>
      <c r="G72" s="31"/>
    </row>
    <row r="73" spans="1:7" ht="17.25" customHeight="1">
      <c r="A73" s="230"/>
      <c r="B73" s="231" t="s">
        <v>27</v>
      </c>
      <c r="C73" s="266">
        <v>46614</v>
      </c>
      <c r="D73" s="266">
        <v>46585</v>
      </c>
      <c r="E73" s="201">
        <f t="shared" si="0"/>
        <v>29</v>
      </c>
      <c r="F73" s="262">
        <f t="shared" si="1"/>
        <v>0.0006221306903505385</v>
      </c>
      <c r="G73" s="31"/>
    </row>
    <row r="74" spans="1:7" ht="12.75" customHeight="1">
      <c r="A74" s="25"/>
      <c r="B74" s="36"/>
      <c r="C74" s="37"/>
      <c r="D74" s="37"/>
      <c r="E74" s="37"/>
      <c r="F74" s="38"/>
      <c r="G74" s="31"/>
    </row>
    <row r="75" spans="1:8" ht="12.75" customHeight="1">
      <c r="A75" s="319" t="s">
        <v>153</v>
      </c>
      <c r="B75" s="319"/>
      <c r="C75" s="319"/>
      <c r="D75" s="319"/>
      <c r="E75" s="319"/>
      <c r="F75" s="319"/>
      <c r="G75" s="319"/>
      <c r="H75" s="319"/>
    </row>
    <row r="76" spans="1:7" ht="45.75" customHeight="1">
      <c r="A76" s="16" t="s">
        <v>20</v>
      </c>
      <c r="B76" s="16" t="s">
        <v>21</v>
      </c>
      <c r="C76" s="16" t="s">
        <v>22</v>
      </c>
      <c r="D76" s="16" t="s">
        <v>23</v>
      </c>
      <c r="E76" s="29" t="s">
        <v>24</v>
      </c>
      <c r="F76" s="16" t="s">
        <v>25</v>
      </c>
      <c r="G76" s="31"/>
    </row>
    <row r="77" spans="1:7" ht="12.75" customHeight="1">
      <c r="A77" s="16">
        <v>1</v>
      </c>
      <c r="B77" s="16">
        <v>2</v>
      </c>
      <c r="C77" s="16">
        <v>3</v>
      </c>
      <c r="D77" s="16">
        <v>4</v>
      </c>
      <c r="E77" s="16" t="s">
        <v>26</v>
      </c>
      <c r="F77" s="16">
        <v>6</v>
      </c>
      <c r="G77" s="31"/>
    </row>
    <row r="78" spans="1:7" ht="12.75" customHeight="1">
      <c r="A78" s="174">
        <v>1</v>
      </c>
      <c r="B78" s="264" t="s">
        <v>213</v>
      </c>
      <c r="C78" s="251">
        <v>1150</v>
      </c>
      <c r="D78" s="174">
        <v>1150</v>
      </c>
      <c r="E78" s="174">
        <f aca="true" t="shared" si="4" ref="E78:E83">D78-C78</f>
        <v>0</v>
      </c>
      <c r="F78" s="192">
        <f aca="true" t="shared" si="5" ref="F78:F113">E78/C78</f>
        <v>0</v>
      </c>
      <c r="G78" s="31"/>
    </row>
    <row r="79" spans="1:7" ht="12.75" customHeight="1">
      <c r="A79" s="174">
        <v>2</v>
      </c>
      <c r="B79" s="264" t="s">
        <v>214</v>
      </c>
      <c r="C79" s="251">
        <v>688</v>
      </c>
      <c r="D79" s="174">
        <v>688</v>
      </c>
      <c r="E79" s="174">
        <f t="shared" si="4"/>
        <v>0</v>
      </c>
      <c r="F79" s="192">
        <f t="shared" si="5"/>
        <v>0</v>
      </c>
      <c r="G79" s="31"/>
    </row>
    <row r="80" spans="1:7" ht="12.75" customHeight="1">
      <c r="A80" s="174">
        <v>3</v>
      </c>
      <c r="B80" s="264" t="s">
        <v>215</v>
      </c>
      <c r="C80" s="251">
        <v>1189</v>
      </c>
      <c r="D80" s="174">
        <v>1189</v>
      </c>
      <c r="E80" s="174">
        <f t="shared" si="4"/>
        <v>0</v>
      </c>
      <c r="F80" s="192">
        <f t="shared" si="5"/>
        <v>0</v>
      </c>
      <c r="G80" s="31"/>
    </row>
    <row r="81" spans="1:7" ht="12.75" customHeight="1">
      <c r="A81" s="174">
        <v>4</v>
      </c>
      <c r="B81" s="264" t="s">
        <v>216</v>
      </c>
      <c r="C81" s="251">
        <v>1313</v>
      </c>
      <c r="D81" s="174">
        <v>1313</v>
      </c>
      <c r="E81" s="174">
        <f t="shared" si="4"/>
        <v>0</v>
      </c>
      <c r="F81" s="192">
        <f t="shared" si="5"/>
        <v>0</v>
      </c>
      <c r="G81" s="31"/>
    </row>
    <row r="82" spans="1:7" ht="12.75" customHeight="1">
      <c r="A82" s="174">
        <v>5</v>
      </c>
      <c r="B82" s="264" t="s">
        <v>217</v>
      </c>
      <c r="C82" s="251">
        <v>1129</v>
      </c>
      <c r="D82" s="174">
        <v>1129</v>
      </c>
      <c r="E82" s="174">
        <f t="shared" si="4"/>
        <v>0</v>
      </c>
      <c r="F82" s="192">
        <f t="shared" si="5"/>
        <v>0</v>
      </c>
      <c r="G82" s="31"/>
    </row>
    <row r="83" spans="1:7" ht="12.75" customHeight="1">
      <c r="A83" s="174">
        <v>6</v>
      </c>
      <c r="B83" s="264" t="s">
        <v>218</v>
      </c>
      <c r="C83" s="251">
        <v>471</v>
      </c>
      <c r="D83" s="174">
        <v>471</v>
      </c>
      <c r="E83" s="174">
        <f t="shared" si="4"/>
        <v>0</v>
      </c>
      <c r="F83" s="192">
        <f t="shared" si="5"/>
        <v>0</v>
      </c>
      <c r="G83" s="31"/>
    </row>
    <row r="84" spans="1:7" ht="12.75" customHeight="1">
      <c r="A84" s="174">
        <v>7</v>
      </c>
      <c r="B84" s="264" t="s">
        <v>219</v>
      </c>
      <c r="C84" s="251">
        <v>926</v>
      </c>
      <c r="D84" s="174">
        <v>926</v>
      </c>
      <c r="E84" s="174">
        <f aca="true" t="shared" si="6" ref="E84:E90">D84-C84</f>
        <v>0</v>
      </c>
      <c r="F84" s="192">
        <f t="shared" si="5"/>
        <v>0</v>
      </c>
      <c r="G84" s="31"/>
    </row>
    <row r="85" spans="1:7" ht="12.75" customHeight="1">
      <c r="A85" s="174">
        <v>8</v>
      </c>
      <c r="B85" s="264" t="s">
        <v>220</v>
      </c>
      <c r="C85" s="251">
        <v>833</v>
      </c>
      <c r="D85" s="174">
        <v>833</v>
      </c>
      <c r="E85" s="174">
        <f t="shared" si="6"/>
        <v>0</v>
      </c>
      <c r="F85" s="192">
        <f t="shared" si="5"/>
        <v>0</v>
      </c>
      <c r="G85" s="31"/>
    </row>
    <row r="86" spans="1:7" ht="12.75" customHeight="1">
      <c r="A86" s="174">
        <v>9</v>
      </c>
      <c r="B86" s="264" t="s">
        <v>221</v>
      </c>
      <c r="C86" s="251">
        <v>493</v>
      </c>
      <c r="D86" s="174">
        <v>493</v>
      </c>
      <c r="E86" s="174">
        <f t="shared" si="6"/>
        <v>0</v>
      </c>
      <c r="F86" s="192">
        <f t="shared" si="5"/>
        <v>0</v>
      </c>
      <c r="G86" s="31"/>
    </row>
    <row r="87" spans="1:7" ht="12.75" customHeight="1">
      <c r="A87" s="174">
        <v>10</v>
      </c>
      <c r="B87" s="264" t="s">
        <v>222</v>
      </c>
      <c r="C87" s="251">
        <v>578</v>
      </c>
      <c r="D87" s="174">
        <v>578</v>
      </c>
      <c r="E87" s="174">
        <f t="shared" si="6"/>
        <v>0</v>
      </c>
      <c r="F87" s="192">
        <f t="shared" si="5"/>
        <v>0</v>
      </c>
      <c r="G87" s="31"/>
    </row>
    <row r="88" spans="1:7" ht="12.75" customHeight="1">
      <c r="A88" s="174">
        <v>11</v>
      </c>
      <c r="B88" s="264" t="s">
        <v>223</v>
      </c>
      <c r="C88" s="251">
        <v>611</v>
      </c>
      <c r="D88" s="174">
        <v>611</v>
      </c>
      <c r="E88" s="174">
        <f t="shared" si="6"/>
        <v>0</v>
      </c>
      <c r="F88" s="192">
        <f t="shared" si="5"/>
        <v>0</v>
      </c>
      <c r="G88" s="31"/>
    </row>
    <row r="89" spans="1:7" ht="12.75" customHeight="1">
      <c r="A89" s="174">
        <v>12</v>
      </c>
      <c r="B89" s="264" t="s">
        <v>224</v>
      </c>
      <c r="C89" s="251">
        <v>473</v>
      </c>
      <c r="D89" s="174">
        <v>473</v>
      </c>
      <c r="E89" s="174">
        <f t="shared" si="6"/>
        <v>0</v>
      </c>
      <c r="F89" s="192">
        <f t="shared" si="5"/>
        <v>0</v>
      </c>
      <c r="G89" s="31"/>
    </row>
    <row r="90" spans="1:7" ht="12.75" customHeight="1">
      <c r="A90" s="174">
        <v>13</v>
      </c>
      <c r="B90" s="264" t="s">
        <v>225</v>
      </c>
      <c r="C90" s="251">
        <v>1143</v>
      </c>
      <c r="D90" s="174">
        <v>1143</v>
      </c>
      <c r="E90" s="174">
        <f t="shared" si="6"/>
        <v>0</v>
      </c>
      <c r="F90" s="192">
        <f t="shared" si="5"/>
        <v>0</v>
      </c>
      <c r="G90" s="31"/>
    </row>
    <row r="91" spans="1:7" ht="12.75" customHeight="1">
      <c r="A91" s="174">
        <v>14</v>
      </c>
      <c r="B91" s="264" t="s">
        <v>226</v>
      </c>
      <c r="C91" s="251">
        <v>807</v>
      </c>
      <c r="D91" s="174">
        <v>807</v>
      </c>
      <c r="E91" s="174">
        <f aca="true" t="shared" si="7" ref="E91:E107">D91-C91</f>
        <v>0</v>
      </c>
      <c r="F91" s="192">
        <f t="shared" si="5"/>
        <v>0</v>
      </c>
      <c r="G91" s="31"/>
    </row>
    <row r="92" spans="1:7" ht="12.75" customHeight="1">
      <c r="A92" s="174">
        <v>15</v>
      </c>
      <c r="B92" s="264" t="s">
        <v>227</v>
      </c>
      <c r="C92" s="251">
        <v>1508</v>
      </c>
      <c r="D92" s="174">
        <v>1508</v>
      </c>
      <c r="E92" s="174">
        <f t="shared" si="7"/>
        <v>0</v>
      </c>
      <c r="F92" s="192">
        <f t="shared" si="5"/>
        <v>0</v>
      </c>
      <c r="G92" s="31"/>
    </row>
    <row r="93" spans="1:8" ht="12.75" customHeight="1">
      <c r="A93" s="174">
        <v>16</v>
      </c>
      <c r="B93" s="264" t="s">
        <v>228</v>
      </c>
      <c r="C93" s="251">
        <v>1112</v>
      </c>
      <c r="D93" s="174">
        <v>1112</v>
      </c>
      <c r="E93" s="174">
        <f t="shared" si="7"/>
        <v>0</v>
      </c>
      <c r="F93" s="192">
        <f t="shared" si="5"/>
        <v>0</v>
      </c>
      <c r="G93" s="31"/>
      <c r="H93" s="10" t="s">
        <v>12</v>
      </c>
    </row>
    <row r="94" spans="1:7" ht="12.75" customHeight="1">
      <c r="A94" s="174">
        <v>17</v>
      </c>
      <c r="B94" s="264" t="s">
        <v>229</v>
      </c>
      <c r="C94" s="251">
        <v>1562</v>
      </c>
      <c r="D94" s="174">
        <v>1484</v>
      </c>
      <c r="E94" s="174">
        <f t="shared" si="7"/>
        <v>-78</v>
      </c>
      <c r="F94" s="192">
        <f t="shared" si="5"/>
        <v>-0.0499359795134443</v>
      </c>
      <c r="G94" s="31"/>
    </row>
    <row r="95" spans="1:7" ht="12.75" customHeight="1">
      <c r="A95" s="174">
        <v>18</v>
      </c>
      <c r="B95" s="264" t="s">
        <v>230</v>
      </c>
      <c r="C95" s="251">
        <v>1314</v>
      </c>
      <c r="D95" s="174">
        <v>1314</v>
      </c>
      <c r="E95" s="174">
        <f t="shared" si="7"/>
        <v>0</v>
      </c>
      <c r="F95" s="192">
        <f t="shared" si="5"/>
        <v>0</v>
      </c>
      <c r="G95" s="31"/>
    </row>
    <row r="96" spans="1:7" ht="12.75" customHeight="1">
      <c r="A96" s="174">
        <v>19</v>
      </c>
      <c r="B96" s="264" t="s">
        <v>231</v>
      </c>
      <c r="C96" s="251">
        <v>1292</v>
      </c>
      <c r="D96" s="174">
        <v>1292</v>
      </c>
      <c r="E96" s="174">
        <f t="shared" si="7"/>
        <v>0</v>
      </c>
      <c r="F96" s="192">
        <f t="shared" si="5"/>
        <v>0</v>
      </c>
      <c r="G96" s="31"/>
    </row>
    <row r="97" spans="1:7" ht="12.75" customHeight="1">
      <c r="A97" s="174">
        <v>20</v>
      </c>
      <c r="B97" s="264" t="s">
        <v>232</v>
      </c>
      <c r="C97" s="251">
        <v>415</v>
      </c>
      <c r="D97" s="174">
        <v>415</v>
      </c>
      <c r="E97" s="174">
        <f t="shared" si="7"/>
        <v>0</v>
      </c>
      <c r="F97" s="192">
        <f t="shared" si="5"/>
        <v>0</v>
      </c>
      <c r="G97" s="31"/>
    </row>
    <row r="98" spans="1:7" ht="12.75" customHeight="1">
      <c r="A98" s="174">
        <v>21</v>
      </c>
      <c r="B98" s="264" t="s">
        <v>233</v>
      </c>
      <c r="C98" s="251">
        <v>1483</v>
      </c>
      <c r="D98" s="174">
        <v>1483</v>
      </c>
      <c r="E98" s="174">
        <f t="shared" si="7"/>
        <v>0</v>
      </c>
      <c r="F98" s="192">
        <f t="shared" si="5"/>
        <v>0</v>
      </c>
      <c r="G98" s="31"/>
    </row>
    <row r="99" spans="1:7" ht="12.75" customHeight="1">
      <c r="A99" s="174">
        <v>22</v>
      </c>
      <c r="B99" s="264" t="s">
        <v>234</v>
      </c>
      <c r="C99" s="251">
        <v>784</v>
      </c>
      <c r="D99" s="174">
        <v>784</v>
      </c>
      <c r="E99" s="174">
        <f t="shared" si="7"/>
        <v>0</v>
      </c>
      <c r="F99" s="192">
        <f t="shared" si="5"/>
        <v>0</v>
      </c>
      <c r="G99" s="31"/>
    </row>
    <row r="100" spans="1:7" ht="12.75" customHeight="1">
      <c r="A100" s="174">
        <v>23</v>
      </c>
      <c r="B100" s="264" t="s">
        <v>235</v>
      </c>
      <c r="C100" s="251">
        <v>820</v>
      </c>
      <c r="D100" s="174">
        <v>820</v>
      </c>
      <c r="E100" s="174">
        <f t="shared" si="7"/>
        <v>0</v>
      </c>
      <c r="F100" s="192">
        <f t="shared" si="5"/>
        <v>0</v>
      </c>
      <c r="G100" s="31"/>
    </row>
    <row r="101" spans="1:7" ht="12.75" customHeight="1">
      <c r="A101" s="174">
        <v>24</v>
      </c>
      <c r="B101" s="264" t="s">
        <v>236</v>
      </c>
      <c r="C101" s="251">
        <v>2000</v>
      </c>
      <c r="D101" s="174">
        <v>2000</v>
      </c>
      <c r="E101" s="174">
        <f t="shared" si="7"/>
        <v>0</v>
      </c>
      <c r="F101" s="192">
        <f t="shared" si="5"/>
        <v>0</v>
      </c>
      <c r="G101" s="31"/>
    </row>
    <row r="102" spans="1:7" ht="12.75" customHeight="1">
      <c r="A102" s="174">
        <v>25</v>
      </c>
      <c r="B102" s="264" t="s">
        <v>237</v>
      </c>
      <c r="C102" s="251">
        <v>1013</v>
      </c>
      <c r="D102" s="174">
        <v>1013</v>
      </c>
      <c r="E102" s="174">
        <f t="shared" si="7"/>
        <v>0</v>
      </c>
      <c r="F102" s="192">
        <f t="shared" si="5"/>
        <v>0</v>
      </c>
      <c r="G102" s="31"/>
    </row>
    <row r="103" spans="1:7" ht="12.75" customHeight="1">
      <c r="A103" s="174">
        <v>26</v>
      </c>
      <c r="B103" s="264" t="s">
        <v>238</v>
      </c>
      <c r="C103" s="251">
        <v>1190</v>
      </c>
      <c r="D103" s="174">
        <v>1190</v>
      </c>
      <c r="E103" s="174">
        <f t="shared" si="7"/>
        <v>0</v>
      </c>
      <c r="F103" s="192">
        <f t="shared" si="5"/>
        <v>0</v>
      </c>
      <c r="G103" s="31"/>
    </row>
    <row r="104" spans="1:7" ht="12.75" customHeight="1">
      <c r="A104" s="174">
        <v>27</v>
      </c>
      <c r="B104" s="264" t="s">
        <v>239</v>
      </c>
      <c r="C104" s="251">
        <v>1089</v>
      </c>
      <c r="D104" s="174">
        <v>1089</v>
      </c>
      <c r="E104" s="174">
        <f t="shared" si="7"/>
        <v>0</v>
      </c>
      <c r="F104" s="192">
        <f t="shared" si="5"/>
        <v>0</v>
      </c>
      <c r="G104" s="31"/>
    </row>
    <row r="105" spans="1:7" ht="12.75" customHeight="1">
      <c r="A105" s="174">
        <v>28</v>
      </c>
      <c r="B105" s="264" t="s">
        <v>240</v>
      </c>
      <c r="C105" s="251">
        <v>1266</v>
      </c>
      <c r="D105" s="174">
        <v>1266</v>
      </c>
      <c r="E105" s="174">
        <f t="shared" si="7"/>
        <v>0</v>
      </c>
      <c r="F105" s="192">
        <f t="shared" si="5"/>
        <v>0</v>
      </c>
      <c r="G105" s="31"/>
    </row>
    <row r="106" spans="1:7" ht="12.75" customHeight="1">
      <c r="A106" s="174">
        <v>29</v>
      </c>
      <c r="B106" s="264" t="s">
        <v>241</v>
      </c>
      <c r="C106" s="251">
        <v>645</v>
      </c>
      <c r="D106" s="174">
        <v>645</v>
      </c>
      <c r="E106" s="174">
        <f t="shared" si="7"/>
        <v>0</v>
      </c>
      <c r="F106" s="192">
        <f t="shared" si="5"/>
        <v>0</v>
      </c>
      <c r="G106" s="31"/>
    </row>
    <row r="107" spans="1:7" ht="12.75" customHeight="1">
      <c r="A107" s="174">
        <v>30</v>
      </c>
      <c r="B107" s="264" t="s">
        <v>242</v>
      </c>
      <c r="C107" s="251">
        <v>1631</v>
      </c>
      <c r="D107" s="174">
        <v>1631</v>
      </c>
      <c r="E107" s="174">
        <f t="shared" si="7"/>
        <v>0</v>
      </c>
      <c r="F107" s="192">
        <f t="shared" si="5"/>
        <v>0</v>
      </c>
      <c r="G107" s="31"/>
    </row>
    <row r="108" spans="1:7" ht="12.75" customHeight="1">
      <c r="A108" s="174">
        <v>31</v>
      </c>
      <c r="B108" s="264" t="s">
        <v>243</v>
      </c>
      <c r="C108" s="251">
        <v>1279</v>
      </c>
      <c r="D108" s="174">
        <v>1279</v>
      </c>
      <c r="E108" s="174">
        <f aca="true" t="shared" si="8" ref="E108:E113">D108-C108</f>
        <v>0</v>
      </c>
      <c r="F108" s="192">
        <f t="shared" si="5"/>
        <v>0</v>
      </c>
      <c r="G108" s="31"/>
    </row>
    <row r="109" spans="1:7" ht="12.75" customHeight="1">
      <c r="A109" s="174">
        <v>32</v>
      </c>
      <c r="B109" s="264" t="s">
        <v>244</v>
      </c>
      <c r="C109" s="251">
        <v>697</v>
      </c>
      <c r="D109" s="174">
        <v>697</v>
      </c>
      <c r="E109" s="174">
        <f t="shared" si="8"/>
        <v>0</v>
      </c>
      <c r="F109" s="192">
        <f t="shared" si="5"/>
        <v>0</v>
      </c>
      <c r="G109" s="31"/>
    </row>
    <row r="110" spans="1:7" ht="12.75" customHeight="1">
      <c r="A110" s="174">
        <v>33</v>
      </c>
      <c r="B110" s="264" t="s">
        <v>245</v>
      </c>
      <c r="C110" s="251">
        <v>488</v>
      </c>
      <c r="D110" s="174">
        <v>488</v>
      </c>
      <c r="E110" s="174">
        <f t="shared" si="8"/>
        <v>0</v>
      </c>
      <c r="F110" s="192">
        <f t="shared" si="5"/>
        <v>0</v>
      </c>
      <c r="G110" s="31"/>
    </row>
    <row r="111" spans="1:7" ht="12.75" customHeight="1">
      <c r="A111" s="174">
        <v>34</v>
      </c>
      <c r="B111" s="264" t="s">
        <v>246</v>
      </c>
      <c r="C111" s="251">
        <v>533</v>
      </c>
      <c r="D111" s="174">
        <v>533</v>
      </c>
      <c r="E111" s="174">
        <f t="shared" si="8"/>
        <v>0</v>
      </c>
      <c r="F111" s="192">
        <f t="shared" si="5"/>
        <v>0</v>
      </c>
      <c r="G111" s="31"/>
    </row>
    <row r="112" spans="1:7" ht="12.75" customHeight="1">
      <c r="A112" s="174">
        <v>35</v>
      </c>
      <c r="B112" s="264" t="s">
        <v>247</v>
      </c>
      <c r="C112" s="251">
        <v>1184</v>
      </c>
      <c r="D112" s="174">
        <v>1184</v>
      </c>
      <c r="E112" s="174">
        <f t="shared" si="8"/>
        <v>0</v>
      </c>
      <c r="F112" s="192">
        <f t="shared" si="5"/>
        <v>0</v>
      </c>
      <c r="G112" s="31"/>
    </row>
    <row r="113" spans="1:7" s="176" customFormat="1" ht="12.75" customHeight="1">
      <c r="A113" s="230"/>
      <c r="B113" s="231" t="s">
        <v>27</v>
      </c>
      <c r="C113" s="272">
        <v>35109</v>
      </c>
      <c r="D113" s="201">
        <v>35031</v>
      </c>
      <c r="E113" s="201">
        <f t="shared" si="8"/>
        <v>-78</v>
      </c>
      <c r="F113" s="262">
        <f t="shared" si="5"/>
        <v>-0.002221652567717679</v>
      </c>
      <c r="G113" s="232"/>
    </row>
    <row r="114" spans="1:7" ht="12.75" customHeight="1">
      <c r="A114" s="40"/>
      <c r="B114" s="2"/>
      <c r="C114" s="37"/>
      <c r="D114" s="37"/>
      <c r="E114" s="41"/>
      <c r="F114" s="42"/>
      <c r="G114" s="31"/>
    </row>
    <row r="115" spans="1:7" ht="12.75" customHeight="1">
      <c r="A115" s="40"/>
      <c r="B115" s="2"/>
      <c r="C115" s="37"/>
      <c r="D115" s="37"/>
      <c r="E115" s="41"/>
      <c r="F115" s="42"/>
      <c r="G115" s="31"/>
    </row>
    <row r="116" spans="1:8" ht="12.75" customHeight="1">
      <c r="A116" s="319" t="s">
        <v>154</v>
      </c>
      <c r="B116" s="319"/>
      <c r="C116" s="319"/>
      <c r="D116" s="319"/>
      <c r="E116" s="319"/>
      <c r="F116" s="319"/>
      <c r="G116" s="319"/>
      <c r="H116" s="319"/>
    </row>
    <row r="117" spans="1:7" ht="45.75" customHeight="1">
      <c r="A117" s="16" t="s">
        <v>20</v>
      </c>
      <c r="B117" s="16" t="s">
        <v>21</v>
      </c>
      <c r="C117" s="16" t="s">
        <v>22</v>
      </c>
      <c r="D117" s="16" t="s">
        <v>23</v>
      </c>
      <c r="E117" s="29" t="s">
        <v>24</v>
      </c>
      <c r="F117" s="16" t="s">
        <v>25</v>
      </c>
      <c r="G117" s="31"/>
    </row>
    <row r="118" spans="1:7" ht="15" customHeight="1">
      <c r="A118" s="16">
        <v>1</v>
      </c>
      <c r="B118" s="16">
        <v>2</v>
      </c>
      <c r="C118" s="16">
        <v>3</v>
      </c>
      <c r="D118" s="16">
        <v>4</v>
      </c>
      <c r="E118" s="16" t="s">
        <v>26</v>
      </c>
      <c r="F118" s="16">
        <v>6</v>
      </c>
      <c r="G118" s="31"/>
    </row>
    <row r="119" spans="1:7" ht="12.75" customHeight="1">
      <c r="A119" s="174">
        <v>1</v>
      </c>
      <c r="B119" s="264" t="s">
        <v>213</v>
      </c>
      <c r="C119" s="18">
        <v>214</v>
      </c>
      <c r="D119" s="18">
        <v>214</v>
      </c>
      <c r="E119" s="174">
        <f>D119-C119</f>
        <v>0</v>
      </c>
      <c r="F119" s="140">
        <f>E119/C119</f>
        <v>0</v>
      </c>
      <c r="G119" s="31"/>
    </row>
    <row r="120" spans="1:7" ht="12.75" customHeight="1">
      <c r="A120" s="174">
        <v>2</v>
      </c>
      <c r="B120" s="264" t="s">
        <v>214</v>
      </c>
      <c r="C120" s="18">
        <v>110</v>
      </c>
      <c r="D120" s="18">
        <v>110</v>
      </c>
      <c r="E120" s="174">
        <f>D120-C120</f>
        <v>0</v>
      </c>
      <c r="F120" s="140">
        <f>E120/C120</f>
        <v>0</v>
      </c>
      <c r="G120" s="31"/>
    </row>
    <row r="121" spans="1:7" ht="12.75" customHeight="1">
      <c r="A121" s="174">
        <v>3</v>
      </c>
      <c r="B121" s="264" t="s">
        <v>215</v>
      </c>
      <c r="C121" s="18">
        <v>176</v>
      </c>
      <c r="D121" s="18">
        <v>176</v>
      </c>
      <c r="E121" s="174">
        <f>D121-C121</f>
        <v>0</v>
      </c>
      <c r="F121" s="140">
        <v>0</v>
      </c>
      <c r="G121" s="31"/>
    </row>
    <row r="122" spans="1:7" ht="12.75" customHeight="1">
      <c r="A122" s="174">
        <v>4</v>
      </c>
      <c r="B122" s="264" t="s">
        <v>216</v>
      </c>
      <c r="C122" s="18">
        <v>240</v>
      </c>
      <c r="D122" s="18">
        <v>240</v>
      </c>
      <c r="E122" s="174">
        <f>D122-C122</f>
        <v>0</v>
      </c>
      <c r="F122" s="140">
        <f>E122/C122</f>
        <v>0</v>
      </c>
      <c r="G122" s="31"/>
    </row>
    <row r="123" spans="1:7" ht="12.75" customHeight="1">
      <c r="A123" s="174">
        <v>5</v>
      </c>
      <c r="B123" s="264" t="s">
        <v>217</v>
      </c>
      <c r="C123" s="18">
        <v>137</v>
      </c>
      <c r="D123" s="18">
        <v>137</v>
      </c>
      <c r="E123" s="174">
        <f>D123-C123</f>
        <v>0</v>
      </c>
      <c r="F123" s="140">
        <v>0</v>
      </c>
      <c r="G123" s="31"/>
    </row>
    <row r="124" spans="1:7" ht="12.75" customHeight="1">
      <c r="A124" s="174">
        <v>6</v>
      </c>
      <c r="B124" s="264" t="s">
        <v>218</v>
      </c>
      <c r="C124" s="18">
        <v>61</v>
      </c>
      <c r="D124" s="18">
        <v>61</v>
      </c>
      <c r="E124" s="174">
        <f aca="true" t="shared" si="9" ref="E124:E132">D124-C124</f>
        <v>0</v>
      </c>
      <c r="F124" s="140">
        <f aca="true" t="shared" si="10" ref="F124:F140">E124/C124</f>
        <v>0</v>
      </c>
      <c r="G124" s="31"/>
    </row>
    <row r="125" spans="1:7" ht="12.75" customHeight="1">
      <c r="A125" s="174">
        <v>7</v>
      </c>
      <c r="B125" s="264" t="s">
        <v>219</v>
      </c>
      <c r="C125" s="18">
        <v>111</v>
      </c>
      <c r="D125" s="18">
        <v>111</v>
      </c>
      <c r="E125" s="174">
        <f t="shared" si="9"/>
        <v>0</v>
      </c>
      <c r="F125" s="140">
        <f t="shared" si="10"/>
        <v>0</v>
      </c>
      <c r="G125" s="31"/>
    </row>
    <row r="126" spans="1:7" ht="12.75" customHeight="1">
      <c r="A126" s="174">
        <v>8</v>
      </c>
      <c r="B126" s="264" t="s">
        <v>220</v>
      </c>
      <c r="C126" s="18">
        <v>126</v>
      </c>
      <c r="D126" s="18">
        <v>126</v>
      </c>
      <c r="E126" s="174">
        <f t="shared" si="9"/>
        <v>0</v>
      </c>
      <c r="F126" s="140">
        <f t="shared" si="10"/>
        <v>0</v>
      </c>
      <c r="G126" s="31"/>
    </row>
    <row r="127" spans="1:7" ht="12.75" customHeight="1">
      <c r="A127" s="174">
        <v>9</v>
      </c>
      <c r="B127" s="264" t="s">
        <v>221</v>
      </c>
      <c r="C127" s="18">
        <v>37</v>
      </c>
      <c r="D127" s="18">
        <v>37</v>
      </c>
      <c r="E127" s="174">
        <f t="shared" si="9"/>
        <v>0</v>
      </c>
      <c r="F127" s="140">
        <f t="shared" si="10"/>
        <v>0</v>
      </c>
      <c r="G127" s="31"/>
    </row>
    <row r="128" spans="1:7" ht="12.75" customHeight="1">
      <c r="A128" s="174">
        <v>10</v>
      </c>
      <c r="B128" s="264" t="s">
        <v>222</v>
      </c>
      <c r="C128" s="18">
        <v>98</v>
      </c>
      <c r="D128" s="18">
        <v>98</v>
      </c>
      <c r="E128" s="174">
        <f t="shared" si="9"/>
        <v>0</v>
      </c>
      <c r="F128" s="140">
        <f t="shared" si="10"/>
        <v>0</v>
      </c>
      <c r="G128" s="31"/>
    </row>
    <row r="129" spans="1:7" ht="12.75" customHeight="1">
      <c r="A129" s="174">
        <v>11</v>
      </c>
      <c r="B129" s="264" t="s">
        <v>223</v>
      </c>
      <c r="C129" s="18">
        <v>91</v>
      </c>
      <c r="D129" s="18">
        <v>91</v>
      </c>
      <c r="E129" s="174">
        <f t="shared" si="9"/>
        <v>0</v>
      </c>
      <c r="F129" s="140">
        <f t="shared" si="10"/>
        <v>0</v>
      </c>
      <c r="G129" s="31"/>
    </row>
    <row r="130" spans="1:7" ht="12.75" customHeight="1">
      <c r="A130" s="174">
        <v>12</v>
      </c>
      <c r="B130" s="264" t="s">
        <v>224</v>
      </c>
      <c r="C130" s="18">
        <v>33</v>
      </c>
      <c r="D130" s="18">
        <v>33</v>
      </c>
      <c r="E130" s="174">
        <f t="shared" si="9"/>
        <v>0</v>
      </c>
      <c r="F130" s="140">
        <f t="shared" si="10"/>
        <v>0</v>
      </c>
      <c r="G130" s="31"/>
    </row>
    <row r="131" spans="1:7" ht="12.75" customHeight="1">
      <c r="A131" s="174">
        <v>13</v>
      </c>
      <c r="B131" s="264" t="s">
        <v>225</v>
      </c>
      <c r="C131" s="18">
        <v>95</v>
      </c>
      <c r="D131" s="18">
        <v>95</v>
      </c>
      <c r="E131" s="174">
        <f t="shared" si="9"/>
        <v>0</v>
      </c>
      <c r="F131" s="140">
        <f t="shared" si="10"/>
        <v>0</v>
      </c>
      <c r="G131" s="31"/>
    </row>
    <row r="132" spans="1:7" ht="12.75" customHeight="1">
      <c r="A132" s="174">
        <v>14</v>
      </c>
      <c r="B132" s="264" t="s">
        <v>226</v>
      </c>
      <c r="C132" s="18">
        <v>81</v>
      </c>
      <c r="D132" s="18">
        <v>81</v>
      </c>
      <c r="E132" s="174">
        <f t="shared" si="9"/>
        <v>0</v>
      </c>
      <c r="F132" s="140">
        <f t="shared" si="10"/>
        <v>0</v>
      </c>
      <c r="G132" s="31"/>
    </row>
    <row r="133" spans="1:7" ht="12.75" customHeight="1">
      <c r="A133" s="174">
        <v>15</v>
      </c>
      <c r="B133" s="264" t="s">
        <v>227</v>
      </c>
      <c r="C133" s="18">
        <v>330</v>
      </c>
      <c r="D133" s="18">
        <v>330</v>
      </c>
      <c r="E133" s="174">
        <f aca="true" t="shared" si="11" ref="E133:E150">D133-C133</f>
        <v>0</v>
      </c>
      <c r="F133" s="140">
        <f t="shared" si="10"/>
        <v>0</v>
      </c>
      <c r="G133" s="31"/>
    </row>
    <row r="134" spans="1:7" ht="12.75" customHeight="1">
      <c r="A134" s="174">
        <v>16</v>
      </c>
      <c r="B134" s="264" t="s">
        <v>228</v>
      </c>
      <c r="C134" s="18">
        <v>200</v>
      </c>
      <c r="D134" s="18">
        <v>200</v>
      </c>
      <c r="E134" s="174">
        <f t="shared" si="11"/>
        <v>0</v>
      </c>
      <c r="F134" s="140">
        <f t="shared" si="10"/>
        <v>0</v>
      </c>
      <c r="G134" s="31"/>
    </row>
    <row r="135" spans="1:7" ht="12.75" customHeight="1">
      <c r="A135" s="174">
        <v>17</v>
      </c>
      <c r="B135" s="264" t="s">
        <v>229</v>
      </c>
      <c r="C135" s="18">
        <v>247</v>
      </c>
      <c r="D135" s="18">
        <v>157</v>
      </c>
      <c r="E135" s="174">
        <f t="shared" si="11"/>
        <v>-90</v>
      </c>
      <c r="F135" s="140">
        <f t="shared" si="10"/>
        <v>-0.3643724696356275</v>
      </c>
      <c r="G135" s="31"/>
    </row>
    <row r="136" spans="1:7" ht="12.75" customHeight="1">
      <c r="A136" s="174">
        <v>18</v>
      </c>
      <c r="B136" s="264" t="s">
        <v>230</v>
      </c>
      <c r="C136" s="18">
        <v>120</v>
      </c>
      <c r="D136" s="18">
        <v>120</v>
      </c>
      <c r="E136" s="174">
        <f t="shared" si="11"/>
        <v>0</v>
      </c>
      <c r="F136" s="140">
        <f t="shared" si="10"/>
        <v>0</v>
      </c>
      <c r="G136" s="31"/>
    </row>
    <row r="137" spans="1:7" ht="12.75" customHeight="1">
      <c r="A137" s="174">
        <v>19</v>
      </c>
      <c r="B137" s="264" t="s">
        <v>231</v>
      </c>
      <c r="C137" s="18">
        <v>113</v>
      </c>
      <c r="D137" s="18">
        <v>113</v>
      </c>
      <c r="E137" s="174">
        <f t="shared" si="11"/>
        <v>0</v>
      </c>
      <c r="F137" s="140">
        <f t="shared" si="10"/>
        <v>0</v>
      </c>
      <c r="G137" s="31"/>
    </row>
    <row r="138" spans="1:7" ht="12.75" customHeight="1">
      <c r="A138" s="174">
        <v>20</v>
      </c>
      <c r="B138" s="264" t="s">
        <v>232</v>
      </c>
      <c r="C138" s="174">
        <v>15</v>
      </c>
      <c r="D138" s="174">
        <v>15</v>
      </c>
      <c r="E138" s="174">
        <f t="shared" si="11"/>
        <v>0</v>
      </c>
      <c r="F138" s="140">
        <f t="shared" si="10"/>
        <v>0</v>
      </c>
      <c r="G138" s="31"/>
    </row>
    <row r="139" spans="1:8" ht="12.75" customHeight="1">
      <c r="A139" s="174">
        <v>21</v>
      </c>
      <c r="B139" s="264" t="s">
        <v>233</v>
      </c>
      <c r="C139" s="174">
        <v>210</v>
      </c>
      <c r="D139" s="174">
        <v>210</v>
      </c>
      <c r="E139" s="174">
        <f t="shared" si="11"/>
        <v>0</v>
      </c>
      <c r="F139" s="140">
        <f t="shared" si="10"/>
        <v>0</v>
      </c>
      <c r="G139" s="31"/>
      <c r="H139" s="10" t="s">
        <v>12</v>
      </c>
    </row>
    <row r="140" spans="1:7" ht="12.75" customHeight="1">
      <c r="A140" s="174">
        <v>22</v>
      </c>
      <c r="B140" s="264" t="s">
        <v>234</v>
      </c>
      <c r="C140" s="174">
        <v>143</v>
      </c>
      <c r="D140" s="174">
        <v>143</v>
      </c>
      <c r="E140" s="174">
        <f t="shared" si="11"/>
        <v>0</v>
      </c>
      <c r="F140" s="140">
        <f t="shared" si="10"/>
        <v>0</v>
      </c>
      <c r="G140" s="31"/>
    </row>
    <row r="141" spans="1:7" ht="12.75" customHeight="1">
      <c r="A141" s="174">
        <v>23</v>
      </c>
      <c r="B141" s="264" t="s">
        <v>235</v>
      </c>
      <c r="C141" s="174">
        <v>102</v>
      </c>
      <c r="D141" s="174">
        <v>102</v>
      </c>
      <c r="E141" s="174">
        <f t="shared" si="11"/>
        <v>0</v>
      </c>
      <c r="F141" s="140">
        <v>0</v>
      </c>
      <c r="G141" s="31"/>
    </row>
    <row r="142" spans="1:7" ht="12.75" customHeight="1">
      <c r="A142" s="174">
        <v>24</v>
      </c>
      <c r="B142" s="264" t="s">
        <v>236</v>
      </c>
      <c r="C142" s="174">
        <v>278</v>
      </c>
      <c r="D142" s="174">
        <v>278</v>
      </c>
      <c r="E142" s="174">
        <f t="shared" si="11"/>
        <v>0</v>
      </c>
      <c r="F142" s="140">
        <v>0</v>
      </c>
      <c r="G142" s="31"/>
    </row>
    <row r="143" spans="1:7" ht="12.75" customHeight="1">
      <c r="A143" s="174">
        <v>25</v>
      </c>
      <c r="B143" s="264" t="s">
        <v>237</v>
      </c>
      <c r="C143" s="174">
        <v>90</v>
      </c>
      <c r="D143" s="174">
        <v>90</v>
      </c>
      <c r="E143" s="174">
        <f t="shared" si="11"/>
        <v>0</v>
      </c>
      <c r="F143" s="140">
        <v>0</v>
      </c>
      <c r="G143" s="31"/>
    </row>
    <row r="144" spans="1:7" ht="12.75" customHeight="1">
      <c r="A144" s="174">
        <v>26</v>
      </c>
      <c r="B144" s="264" t="s">
        <v>238</v>
      </c>
      <c r="C144" s="174">
        <v>163</v>
      </c>
      <c r="D144" s="174">
        <v>163</v>
      </c>
      <c r="E144" s="174">
        <f t="shared" si="11"/>
        <v>0</v>
      </c>
      <c r="F144" s="140">
        <v>0</v>
      </c>
      <c r="G144" s="31"/>
    </row>
    <row r="145" spans="1:7" ht="12.75" customHeight="1">
      <c r="A145" s="174">
        <v>27</v>
      </c>
      <c r="B145" s="264" t="s">
        <v>239</v>
      </c>
      <c r="C145" s="174">
        <v>132</v>
      </c>
      <c r="D145" s="174">
        <v>132</v>
      </c>
      <c r="E145" s="174">
        <f t="shared" si="11"/>
        <v>0</v>
      </c>
      <c r="F145" s="140">
        <v>0</v>
      </c>
      <c r="G145" s="31"/>
    </row>
    <row r="146" spans="1:7" ht="12.75" customHeight="1">
      <c r="A146" s="174">
        <v>28</v>
      </c>
      <c r="B146" s="264" t="s">
        <v>240</v>
      </c>
      <c r="C146" s="174">
        <v>188</v>
      </c>
      <c r="D146" s="174">
        <v>188</v>
      </c>
      <c r="E146" s="174">
        <f t="shared" si="11"/>
        <v>0</v>
      </c>
      <c r="F146" s="140">
        <v>0</v>
      </c>
      <c r="G146" s="31"/>
    </row>
    <row r="147" spans="1:8" ht="12.75" customHeight="1">
      <c r="A147" s="174">
        <v>29</v>
      </c>
      <c r="B147" s="264" t="s">
        <v>241</v>
      </c>
      <c r="C147" s="174">
        <v>71</v>
      </c>
      <c r="D147" s="174">
        <v>71</v>
      </c>
      <c r="E147" s="174">
        <f t="shared" si="11"/>
        <v>0</v>
      </c>
      <c r="F147" s="140">
        <v>0</v>
      </c>
      <c r="G147" s="31"/>
      <c r="H147" s="10" t="s">
        <v>12</v>
      </c>
    </row>
    <row r="148" spans="1:7" ht="12.75" customHeight="1">
      <c r="A148" s="174">
        <v>30</v>
      </c>
      <c r="B148" s="264" t="s">
        <v>242</v>
      </c>
      <c r="C148" s="174">
        <v>215</v>
      </c>
      <c r="D148" s="174">
        <v>215</v>
      </c>
      <c r="E148" s="174">
        <f t="shared" si="11"/>
        <v>0</v>
      </c>
      <c r="F148" s="140">
        <v>0</v>
      </c>
      <c r="G148" s="31"/>
    </row>
    <row r="149" spans="1:7" ht="12.75" customHeight="1">
      <c r="A149" s="174">
        <v>31</v>
      </c>
      <c r="B149" s="264" t="s">
        <v>243</v>
      </c>
      <c r="C149" s="174">
        <v>212</v>
      </c>
      <c r="D149" s="174">
        <v>212</v>
      </c>
      <c r="E149" s="174">
        <f t="shared" si="11"/>
        <v>0</v>
      </c>
      <c r="F149" s="140">
        <v>0</v>
      </c>
      <c r="G149" s="31"/>
    </row>
    <row r="150" spans="1:7" ht="12.75" customHeight="1">
      <c r="A150" s="174">
        <v>32</v>
      </c>
      <c r="B150" s="264" t="s">
        <v>244</v>
      </c>
      <c r="C150" s="174">
        <v>55</v>
      </c>
      <c r="D150" s="174">
        <v>55</v>
      </c>
      <c r="E150" s="174">
        <f t="shared" si="11"/>
        <v>0</v>
      </c>
      <c r="F150" s="140">
        <v>0</v>
      </c>
      <c r="G150" s="31"/>
    </row>
    <row r="151" spans="1:7" ht="12.75" customHeight="1">
      <c r="A151" s="174">
        <v>33</v>
      </c>
      <c r="B151" s="264" t="s">
        <v>245</v>
      </c>
      <c r="C151" s="174">
        <v>52</v>
      </c>
      <c r="D151" s="174">
        <v>52</v>
      </c>
      <c r="E151" s="174">
        <f>D151-C151</f>
        <v>0</v>
      </c>
      <c r="F151" s="192">
        <v>0</v>
      </c>
      <c r="G151" s="31"/>
    </row>
    <row r="152" spans="1:7" ht="12.75" customHeight="1">
      <c r="A152" s="174">
        <v>34</v>
      </c>
      <c r="B152" s="264" t="s">
        <v>246</v>
      </c>
      <c r="C152" s="174">
        <v>60</v>
      </c>
      <c r="D152" s="174">
        <v>60</v>
      </c>
      <c r="E152" s="174">
        <f>D152-C152</f>
        <v>0</v>
      </c>
      <c r="F152" s="192">
        <v>0</v>
      </c>
      <c r="G152" s="31"/>
    </row>
    <row r="153" spans="1:7" ht="12.75" customHeight="1">
      <c r="A153" s="174">
        <v>35</v>
      </c>
      <c r="B153" s="264" t="s">
        <v>247</v>
      </c>
      <c r="C153" s="174">
        <v>218</v>
      </c>
      <c r="D153" s="174">
        <v>218</v>
      </c>
      <c r="E153" s="174">
        <f>D153-C153</f>
        <v>0</v>
      </c>
      <c r="F153" s="140">
        <f>E153/C153</f>
        <v>0</v>
      </c>
      <c r="G153" s="31"/>
    </row>
    <row r="154" spans="1:7" ht="17.25" customHeight="1">
      <c r="A154" s="34"/>
      <c r="B154" s="1" t="s">
        <v>27</v>
      </c>
      <c r="C154" s="43">
        <v>4824</v>
      </c>
      <c r="D154" s="43">
        <v>4734</v>
      </c>
      <c r="E154" s="201">
        <f>D154-C154</f>
        <v>-90</v>
      </c>
      <c r="F154" s="139">
        <f>E154/C154</f>
        <v>-0.018656716417910446</v>
      </c>
      <c r="G154" s="31"/>
    </row>
    <row r="155" spans="1:7" ht="12.75" customHeight="1">
      <c r="A155" s="40"/>
      <c r="B155" s="2"/>
      <c r="C155" s="37"/>
      <c r="D155" s="37"/>
      <c r="E155" s="41"/>
      <c r="F155" s="42"/>
      <c r="G155" s="31"/>
    </row>
    <row r="156" spans="1:7" ht="12.75" customHeight="1">
      <c r="A156" s="40"/>
      <c r="B156" s="2"/>
      <c r="C156" s="37"/>
      <c r="D156" s="37"/>
      <c r="E156" s="41"/>
      <c r="F156" s="42"/>
      <c r="G156" s="31"/>
    </row>
    <row r="157" spans="1:7" ht="12.75" customHeight="1">
      <c r="A157" s="342" t="s">
        <v>155</v>
      </c>
      <c r="B157" s="342"/>
      <c r="C157" s="342"/>
      <c r="D157" s="342"/>
      <c r="E157" s="342"/>
      <c r="F157" s="342"/>
      <c r="G157" s="342"/>
    </row>
    <row r="158" spans="1:7" ht="54.75" customHeight="1">
      <c r="A158" s="16" t="s">
        <v>20</v>
      </c>
      <c r="B158" s="16" t="s">
        <v>21</v>
      </c>
      <c r="C158" s="201" t="s">
        <v>202</v>
      </c>
      <c r="D158" s="128" t="s">
        <v>98</v>
      </c>
      <c r="E158" s="29" t="s">
        <v>6</v>
      </c>
      <c r="F158" s="16" t="s">
        <v>28</v>
      </c>
      <c r="G158" s="31"/>
    </row>
    <row r="159" spans="1:7" ht="12.75" customHeight="1">
      <c r="A159" s="16">
        <v>1</v>
      </c>
      <c r="B159" s="16">
        <v>2</v>
      </c>
      <c r="C159" s="16">
        <v>3</v>
      </c>
      <c r="D159" s="16">
        <v>4</v>
      </c>
      <c r="E159" s="16" t="s">
        <v>29</v>
      </c>
      <c r="F159" s="16">
        <v>6</v>
      </c>
      <c r="G159" s="31"/>
    </row>
    <row r="160" spans="1:8" ht="12.75" customHeight="1">
      <c r="A160" s="174">
        <v>1</v>
      </c>
      <c r="B160" s="264" t="s">
        <v>213</v>
      </c>
      <c r="C160" s="251">
        <v>305802</v>
      </c>
      <c r="D160" s="202">
        <v>265411.3601694915</v>
      </c>
      <c r="E160" s="202">
        <f>D160-C160</f>
        <v>-40390.6398305085</v>
      </c>
      <c r="F160" s="192">
        <f>E160/C160</f>
        <v>-0.13208101919054976</v>
      </c>
      <c r="G160" s="232"/>
      <c r="H160" s="176"/>
    </row>
    <row r="161" spans="1:8" ht="12.75" customHeight="1">
      <c r="A161" s="174">
        <v>2</v>
      </c>
      <c r="B161" s="264" t="s">
        <v>214</v>
      </c>
      <c r="C161" s="251">
        <v>90248</v>
      </c>
      <c r="D161" s="202">
        <v>90087.68018018018</v>
      </c>
      <c r="E161" s="202">
        <f>D161-C161</f>
        <v>-160.31981981982244</v>
      </c>
      <c r="F161" s="192">
        <f>E161/C161</f>
        <v>-0.0017764362625190856</v>
      </c>
      <c r="G161" s="232"/>
      <c r="H161" s="176"/>
    </row>
    <row r="162" spans="1:8" ht="12.75" customHeight="1">
      <c r="A162" s="174">
        <v>3</v>
      </c>
      <c r="B162" s="264" t="s">
        <v>215</v>
      </c>
      <c r="C162" s="251">
        <v>151351</v>
      </c>
      <c r="D162" s="202">
        <v>136432.60344827588</v>
      </c>
      <c r="E162" s="202">
        <f>D162-C162</f>
        <v>-14918.396551724116</v>
      </c>
      <c r="F162" s="192">
        <f>E162/C162</f>
        <v>-0.09856820603579834</v>
      </c>
      <c r="G162" s="232"/>
      <c r="H162" s="176"/>
    </row>
    <row r="163" spans="1:8" ht="12.75" customHeight="1">
      <c r="A163" s="174">
        <v>4</v>
      </c>
      <c r="B163" s="264" t="s">
        <v>216</v>
      </c>
      <c r="C163" s="251">
        <v>295186</v>
      </c>
      <c r="D163" s="202">
        <v>239617.59728506787</v>
      </c>
      <c r="E163" s="202">
        <f>D163-C163</f>
        <v>-55568.402714932134</v>
      </c>
      <c r="F163" s="192">
        <f>E163/C163</f>
        <v>-0.18824877438270152</v>
      </c>
      <c r="G163" s="232"/>
      <c r="H163" s="176"/>
    </row>
    <row r="164" spans="1:8" ht="12.75" customHeight="1">
      <c r="A164" s="174">
        <v>5</v>
      </c>
      <c r="B164" s="264" t="s">
        <v>217</v>
      </c>
      <c r="C164" s="251">
        <v>227622</v>
      </c>
      <c r="D164" s="202">
        <v>189267.13513513515</v>
      </c>
      <c r="E164" s="202">
        <f>D164-C164</f>
        <v>-38354.86486486485</v>
      </c>
      <c r="F164" s="192">
        <f>E164/C164</f>
        <v>-0.16850245083895604</v>
      </c>
      <c r="G164" s="232"/>
      <c r="H164" s="176"/>
    </row>
    <row r="165" spans="1:7" s="176" customFormat="1" ht="12.75" customHeight="1">
      <c r="A165" s="174">
        <v>6</v>
      </c>
      <c r="B165" s="264" t="s">
        <v>218</v>
      </c>
      <c r="C165" s="251">
        <v>67797</v>
      </c>
      <c r="D165" s="202">
        <v>61211.02272727273</v>
      </c>
      <c r="E165" s="202">
        <f aca="true" t="shared" si="12" ref="E165:E171">D165-C165</f>
        <v>-6585.977272727272</v>
      </c>
      <c r="F165" s="192">
        <f aca="true" t="shared" si="13" ref="F165:F171">E165/C165</f>
        <v>-0.0971426062027416</v>
      </c>
      <c r="G165" s="232"/>
    </row>
    <row r="166" spans="1:8" ht="12.75" customHeight="1">
      <c r="A166" s="174">
        <v>7</v>
      </c>
      <c r="B166" s="264" t="s">
        <v>219</v>
      </c>
      <c r="C166" s="251">
        <v>172077</v>
      </c>
      <c r="D166" s="202">
        <v>147291.45945945947</v>
      </c>
      <c r="E166" s="202">
        <f t="shared" si="12"/>
        <v>-24785.540540540533</v>
      </c>
      <c r="F166" s="192">
        <f t="shared" si="13"/>
        <v>-0.14403749798369644</v>
      </c>
      <c r="G166" s="232"/>
      <c r="H166" s="176"/>
    </row>
    <row r="167" spans="1:8" ht="12.75" customHeight="1">
      <c r="A167" s="174">
        <v>8</v>
      </c>
      <c r="B167" s="264" t="s">
        <v>220</v>
      </c>
      <c r="C167" s="251">
        <v>107401</v>
      </c>
      <c r="D167" s="202">
        <v>91388.55603448275</v>
      </c>
      <c r="E167" s="202">
        <f t="shared" si="12"/>
        <v>-16012.443965517246</v>
      </c>
      <c r="F167" s="192">
        <f t="shared" si="13"/>
        <v>-0.14909026885706136</v>
      </c>
      <c r="G167" s="232"/>
      <c r="H167" s="176"/>
    </row>
    <row r="168" spans="1:8" ht="12.75" customHeight="1">
      <c r="A168" s="174">
        <v>9</v>
      </c>
      <c r="B168" s="264" t="s">
        <v>221</v>
      </c>
      <c r="C168" s="251">
        <v>173445</v>
      </c>
      <c r="D168" s="202">
        <v>137200.14611872146</v>
      </c>
      <c r="E168" s="202">
        <f t="shared" si="12"/>
        <v>-36244.85388127854</v>
      </c>
      <c r="F168" s="192">
        <f t="shared" si="13"/>
        <v>-0.20897030114029544</v>
      </c>
      <c r="G168" s="232"/>
      <c r="H168" s="176"/>
    </row>
    <row r="169" spans="1:8" ht="12.75" customHeight="1">
      <c r="A169" s="174">
        <v>10</v>
      </c>
      <c r="B169" s="264" t="s">
        <v>222</v>
      </c>
      <c r="C169" s="251">
        <v>63492</v>
      </c>
      <c r="D169" s="202">
        <v>58055.02702702703</v>
      </c>
      <c r="E169" s="202">
        <f t="shared" si="12"/>
        <v>-5436.972972972973</v>
      </c>
      <c r="F169" s="192">
        <f t="shared" si="13"/>
        <v>-0.08563240995673428</v>
      </c>
      <c r="G169" s="232"/>
      <c r="H169" s="176"/>
    </row>
    <row r="170" spans="1:8" ht="12.75" customHeight="1">
      <c r="A170" s="174">
        <v>11</v>
      </c>
      <c r="B170" s="264" t="s">
        <v>223</v>
      </c>
      <c r="C170" s="251">
        <v>72271</v>
      </c>
      <c r="D170" s="202">
        <v>62241.38738738739</v>
      </c>
      <c r="E170" s="202">
        <f t="shared" si="12"/>
        <v>-10029.612612612611</v>
      </c>
      <c r="F170" s="192">
        <f t="shared" si="13"/>
        <v>-0.13877783083965367</v>
      </c>
      <c r="G170" s="232"/>
      <c r="H170" s="176"/>
    </row>
    <row r="171" spans="1:8" ht="12.75" customHeight="1">
      <c r="A171" s="174">
        <v>12</v>
      </c>
      <c r="B171" s="264" t="s">
        <v>224</v>
      </c>
      <c r="C171" s="251">
        <v>89675</v>
      </c>
      <c r="D171" s="202">
        <v>69017.02620087337</v>
      </c>
      <c r="E171" s="202">
        <f t="shared" si="12"/>
        <v>-20657.97379912663</v>
      </c>
      <c r="F171" s="192">
        <f t="shared" si="13"/>
        <v>-0.23036491551855734</v>
      </c>
      <c r="G171" s="232"/>
      <c r="H171" s="176"/>
    </row>
    <row r="172" spans="1:8" ht="12.75" customHeight="1">
      <c r="A172" s="174">
        <v>13</v>
      </c>
      <c r="B172" s="264" t="s">
        <v>225</v>
      </c>
      <c r="C172" s="251">
        <v>321182</v>
      </c>
      <c r="D172" s="202">
        <v>243943.72972972973</v>
      </c>
      <c r="E172" s="202">
        <f aca="true" t="shared" si="14" ref="E172:E178">D172-C172</f>
        <v>-77238.27027027027</v>
      </c>
      <c r="F172" s="192">
        <f aca="true" t="shared" si="15" ref="F172:F178">E172/C172</f>
        <v>-0.24048131673091974</v>
      </c>
      <c r="G172" s="232"/>
      <c r="H172" s="176"/>
    </row>
    <row r="173" spans="1:8" ht="12.75" customHeight="1">
      <c r="A173" s="174">
        <v>14</v>
      </c>
      <c r="B173" s="264" t="s">
        <v>226</v>
      </c>
      <c r="C173" s="251">
        <v>157533</v>
      </c>
      <c r="D173" s="202">
        <v>134188.01826484018</v>
      </c>
      <c r="E173" s="202">
        <f t="shared" si="14"/>
        <v>-23344.981735159818</v>
      </c>
      <c r="F173" s="192">
        <f t="shared" si="15"/>
        <v>-0.14819105670024577</v>
      </c>
      <c r="G173" s="232"/>
      <c r="H173" s="176"/>
    </row>
    <row r="174" spans="1:8" ht="12.75" customHeight="1">
      <c r="A174" s="174">
        <v>15</v>
      </c>
      <c r="B174" s="264" t="s">
        <v>227</v>
      </c>
      <c r="C174" s="251">
        <v>232607</v>
      </c>
      <c r="D174" s="202">
        <v>197478.2488687783</v>
      </c>
      <c r="E174" s="202">
        <f t="shared" si="14"/>
        <v>-35128.75113122171</v>
      </c>
      <c r="F174" s="192">
        <f t="shared" si="15"/>
        <v>-0.1510219001630291</v>
      </c>
      <c r="G174" s="232"/>
      <c r="H174" s="176"/>
    </row>
    <row r="175" spans="1:8" ht="12.75" customHeight="1">
      <c r="A175" s="174">
        <v>16</v>
      </c>
      <c r="B175" s="264" t="s">
        <v>228</v>
      </c>
      <c r="C175" s="251">
        <v>187461</v>
      </c>
      <c r="D175" s="202">
        <v>153723.65</v>
      </c>
      <c r="E175" s="202">
        <f t="shared" si="14"/>
        <v>-33737.350000000006</v>
      </c>
      <c r="F175" s="192">
        <f t="shared" si="15"/>
        <v>-0.17996996708648735</v>
      </c>
      <c r="G175" s="232"/>
      <c r="H175" s="176"/>
    </row>
    <row r="176" spans="1:8" ht="12.75" customHeight="1">
      <c r="A176" s="174">
        <v>17</v>
      </c>
      <c r="B176" s="264" t="s">
        <v>229</v>
      </c>
      <c r="C176" s="251">
        <v>366496</v>
      </c>
      <c r="D176" s="202">
        <v>237490.59641255607</v>
      </c>
      <c r="E176" s="202">
        <f t="shared" si="14"/>
        <v>-129005.40358744393</v>
      </c>
      <c r="F176" s="192">
        <f t="shared" si="15"/>
        <v>-0.35199675736554814</v>
      </c>
      <c r="G176" s="232"/>
      <c r="H176" s="176"/>
    </row>
    <row r="177" spans="1:8" ht="12.75" customHeight="1">
      <c r="A177" s="174">
        <v>18</v>
      </c>
      <c r="B177" s="264" t="s">
        <v>230</v>
      </c>
      <c r="C177" s="251">
        <v>203376</v>
      </c>
      <c r="D177" s="202">
        <v>184690.21658986172</v>
      </c>
      <c r="E177" s="202">
        <f t="shared" si="14"/>
        <v>-18685.783410138276</v>
      </c>
      <c r="F177" s="192">
        <f t="shared" si="15"/>
        <v>-0.09187801613827726</v>
      </c>
      <c r="G177" s="232"/>
      <c r="H177" s="176"/>
    </row>
    <row r="178" spans="1:8" ht="12.75" customHeight="1">
      <c r="A178" s="174">
        <v>19</v>
      </c>
      <c r="B178" s="264" t="s">
        <v>231</v>
      </c>
      <c r="C178" s="251">
        <v>262808</v>
      </c>
      <c r="D178" s="202">
        <v>196451.43693693692</v>
      </c>
      <c r="E178" s="202">
        <f t="shared" si="14"/>
        <v>-66356.56306306308</v>
      </c>
      <c r="F178" s="192">
        <f t="shared" si="15"/>
        <v>-0.2524906512094878</v>
      </c>
      <c r="G178" s="232"/>
      <c r="H178" s="176"/>
    </row>
    <row r="179" spans="1:8" ht="12.75" customHeight="1">
      <c r="A179" s="174">
        <v>20</v>
      </c>
      <c r="B179" s="264" t="s">
        <v>232</v>
      </c>
      <c r="C179" s="251">
        <v>121735</v>
      </c>
      <c r="D179" s="202">
        <v>102162.47297297297</v>
      </c>
      <c r="E179" s="202">
        <f aca="true" t="shared" si="16" ref="E179:E192">D179-C179</f>
        <v>-19572.527027027027</v>
      </c>
      <c r="F179" s="192">
        <f aca="true" t="shared" si="17" ref="F179:F192">E179/C179</f>
        <v>-0.16077978417897093</v>
      </c>
      <c r="G179" s="232"/>
      <c r="H179" s="176"/>
    </row>
    <row r="180" spans="1:8" s="205" customFormat="1" ht="12.75" customHeight="1">
      <c r="A180" s="174">
        <v>21</v>
      </c>
      <c r="B180" s="264" t="s">
        <v>233</v>
      </c>
      <c r="C180" s="251">
        <v>428438</v>
      </c>
      <c r="D180" s="202">
        <v>349288.91441441444</v>
      </c>
      <c r="E180" s="202">
        <f t="shared" si="16"/>
        <v>-79149.08558558556</v>
      </c>
      <c r="F180" s="192">
        <f t="shared" si="17"/>
        <v>-0.18473871501964242</v>
      </c>
      <c r="G180" s="232"/>
      <c r="H180" s="176"/>
    </row>
    <row r="181" spans="1:8" s="205" customFormat="1" ht="12.75" customHeight="1">
      <c r="A181" s="174">
        <v>22</v>
      </c>
      <c r="B181" s="264" t="s">
        <v>234</v>
      </c>
      <c r="C181" s="251">
        <v>114655</v>
      </c>
      <c r="D181" s="202">
        <v>98373.83783783784</v>
      </c>
      <c r="E181" s="202">
        <f t="shared" si="16"/>
        <v>-16281.16216216216</v>
      </c>
      <c r="F181" s="192">
        <f t="shared" si="17"/>
        <v>-0.14200132713062805</v>
      </c>
      <c r="G181" s="232"/>
      <c r="H181" s="176"/>
    </row>
    <row r="182" spans="1:8" s="205" customFormat="1" ht="12.75" customHeight="1">
      <c r="A182" s="174">
        <v>23</v>
      </c>
      <c r="B182" s="264" t="s">
        <v>235</v>
      </c>
      <c r="C182" s="251">
        <v>156648</v>
      </c>
      <c r="D182" s="202">
        <v>123846.81531531531</v>
      </c>
      <c r="E182" s="202">
        <f t="shared" si="16"/>
        <v>-32801.18468468469</v>
      </c>
      <c r="F182" s="192">
        <f t="shared" si="17"/>
        <v>-0.2093942130425201</v>
      </c>
      <c r="G182" s="232"/>
      <c r="H182" s="176"/>
    </row>
    <row r="183" spans="1:8" s="205" customFormat="1" ht="12.75" customHeight="1">
      <c r="A183" s="174">
        <v>24</v>
      </c>
      <c r="B183" s="264" t="s">
        <v>236</v>
      </c>
      <c r="C183" s="251">
        <v>454334</v>
      </c>
      <c r="D183" s="202">
        <v>386006.15765765763</v>
      </c>
      <c r="E183" s="202">
        <f t="shared" si="16"/>
        <v>-68327.84234234237</v>
      </c>
      <c r="F183" s="192">
        <f t="shared" si="17"/>
        <v>-0.15039121514643933</v>
      </c>
      <c r="G183" s="232"/>
      <c r="H183" s="176"/>
    </row>
    <row r="184" spans="1:8" s="205" customFormat="1" ht="12.75" customHeight="1">
      <c r="A184" s="174">
        <v>25</v>
      </c>
      <c r="B184" s="264" t="s">
        <v>237</v>
      </c>
      <c r="C184" s="251">
        <v>104856</v>
      </c>
      <c r="D184" s="202">
        <v>96890.99565217391</v>
      </c>
      <c r="E184" s="202">
        <f t="shared" si="16"/>
        <v>-7965.004347826092</v>
      </c>
      <c r="F184" s="192">
        <f t="shared" si="17"/>
        <v>-0.07596135984422533</v>
      </c>
      <c r="G184" s="232"/>
      <c r="H184" s="176"/>
    </row>
    <row r="185" spans="1:8" s="205" customFormat="1" ht="12.75" customHeight="1">
      <c r="A185" s="174">
        <v>26</v>
      </c>
      <c r="B185" s="264" t="s">
        <v>238</v>
      </c>
      <c r="C185" s="251">
        <v>77492</v>
      </c>
      <c r="D185" s="202">
        <v>72786.68018018018</v>
      </c>
      <c r="E185" s="202">
        <f t="shared" si="16"/>
        <v>-4705.319819819822</v>
      </c>
      <c r="F185" s="192">
        <f t="shared" si="17"/>
        <v>-0.060720072005107914</v>
      </c>
      <c r="G185" s="232"/>
      <c r="H185" s="176"/>
    </row>
    <row r="186" spans="1:8" s="205" customFormat="1" ht="12.75" customHeight="1">
      <c r="A186" s="174">
        <v>27</v>
      </c>
      <c r="B186" s="264" t="s">
        <v>239</v>
      </c>
      <c r="C186" s="251">
        <v>181929</v>
      </c>
      <c r="D186" s="202">
        <v>163198.6981981982</v>
      </c>
      <c r="E186" s="202">
        <f t="shared" si="16"/>
        <v>-18730.301801801805</v>
      </c>
      <c r="F186" s="192">
        <f t="shared" si="17"/>
        <v>-0.10295390950206841</v>
      </c>
      <c r="G186" s="232"/>
      <c r="H186" s="176"/>
    </row>
    <row r="187" spans="1:8" s="205" customFormat="1" ht="12.75" customHeight="1">
      <c r="A187" s="174">
        <v>28</v>
      </c>
      <c r="B187" s="264" t="s">
        <v>240</v>
      </c>
      <c r="C187" s="251">
        <v>168153</v>
      </c>
      <c r="D187" s="202">
        <v>158823.65454545454</v>
      </c>
      <c r="E187" s="202">
        <f t="shared" si="16"/>
        <v>-9329.345454545459</v>
      </c>
      <c r="F187" s="192">
        <f t="shared" si="17"/>
        <v>-0.05548129057789905</v>
      </c>
      <c r="G187" s="232"/>
      <c r="H187" s="176"/>
    </row>
    <row r="188" spans="1:8" ht="12.75" customHeight="1">
      <c r="A188" s="174">
        <v>29</v>
      </c>
      <c r="B188" s="264" t="s">
        <v>241</v>
      </c>
      <c r="C188" s="251">
        <v>35783</v>
      </c>
      <c r="D188" s="202">
        <v>33300.228070175435</v>
      </c>
      <c r="E188" s="202">
        <f t="shared" si="16"/>
        <v>-2482.7719298245647</v>
      </c>
      <c r="F188" s="192">
        <f t="shared" si="17"/>
        <v>-0.06938411899015076</v>
      </c>
      <c r="G188" s="232"/>
      <c r="H188" s="176"/>
    </row>
    <row r="189" spans="1:8" ht="12.75" customHeight="1">
      <c r="A189" s="174">
        <v>30</v>
      </c>
      <c r="B189" s="264" t="s">
        <v>242</v>
      </c>
      <c r="C189" s="251">
        <v>325000</v>
      </c>
      <c r="D189" s="202">
        <v>292197.87837837834</v>
      </c>
      <c r="E189" s="202">
        <f t="shared" si="16"/>
        <v>-32802.121621621656</v>
      </c>
      <c r="F189" s="192">
        <f t="shared" si="17"/>
        <v>-0.1009296049896051</v>
      </c>
      <c r="G189" s="232"/>
      <c r="H189" s="176"/>
    </row>
    <row r="190" spans="1:8" ht="12.75" customHeight="1">
      <c r="A190" s="174">
        <v>31</v>
      </c>
      <c r="B190" s="264" t="s">
        <v>243</v>
      </c>
      <c r="C190" s="251">
        <v>312891</v>
      </c>
      <c r="D190" s="202">
        <v>261583.7747747748</v>
      </c>
      <c r="E190" s="202">
        <f t="shared" si="16"/>
        <v>-51307.22522522521</v>
      </c>
      <c r="F190" s="192">
        <f t="shared" si="17"/>
        <v>-0.16397795150779412</v>
      </c>
      <c r="G190" s="232"/>
      <c r="H190" s="176"/>
    </row>
    <row r="191" spans="1:8" ht="12.75" customHeight="1">
      <c r="A191" s="174">
        <v>32</v>
      </c>
      <c r="B191" s="264" t="s">
        <v>244</v>
      </c>
      <c r="C191" s="251">
        <v>157172</v>
      </c>
      <c r="D191" s="202">
        <v>133309.59545454546</v>
      </c>
      <c r="E191" s="202">
        <f t="shared" si="16"/>
        <v>-23862.40454545454</v>
      </c>
      <c r="F191" s="192">
        <f t="shared" si="17"/>
        <v>-0.15182350892941834</v>
      </c>
      <c r="G191" s="232"/>
      <c r="H191" s="176"/>
    </row>
    <row r="192" spans="1:8" ht="12.75" customHeight="1">
      <c r="A192" s="174">
        <v>33</v>
      </c>
      <c r="B192" s="264" t="s">
        <v>245</v>
      </c>
      <c r="C192" s="251">
        <v>55679</v>
      </c>
      <c r="D192" s="202">
        <v>47327.82882882883</v>
      </c>
      <c r="E192" s="202">
        <f t="shared" si="16"/>
        <v>-8351.171171171169</v>
      </c>
      <c r="F192" s="192">
        <f t="shared" si="17"/>
        <v>-0.14998780817132434</v>
      </c>
      <c r="G192" s="232"/>
      <c r="H192" s="176"/>
    </row>
    <row r="193" spans="1:8" ht="12.75" customHeight="1">
      <c r="A193" s="174">
        <v>34</v>
      </c>
      <c r="B193" s="264" t="s">
        <v>246</v>
      </c>
      <c r="C193" s="251">
        <v>80732</v>
      </c>
      <c r="D193" s="202">
        <v>75124.68161434977</v>
      </c>
      <c r="E193" s="202">
        <f>D193-C193</f>
        <v>-5607.318385650229</v>
      </c>
      <c r="F193" s="192">
        <f>E193/C193</f>
        <v>-0.0694559578066966</v>
      </c>
      <c r="G193" s="232"/>
      <c r="H193" s="176"/>
    </row>
    <row r="194" spans="1:8" ht="12.75" customHeight="1">
      <c r="A194" s="174">
        <v>35</v>
      </c>
      <c r="B194" s="264" t="s">
        <v>247</v>
      </c>
      <c r="C194" s="251">
        <v>176345</v>
      </c>
      <c r="D194" s="202">
        <v>154161.47085201793</v>
      </c>
      <c r="E194" s="202">
        <f>D194-C194</f>
        <v>-22183.529147982073</v>
      </c>
      <c r="F194" s="192">
        <f>E194/C194</f>
        <v>-0.1257961901272056</v>
      </c>
      <c r="G194" s="232"/>
      <c r="H194" s="176"/>
    </row>
    <row r="195" spans="1:8" ht="12.75" customHeight="1">
      <c r="A195" s="34"/>
      <c r="B195" s="1" t="s">
        <v>27</v>
      </c>
      <c r="C195" s="204">
        <v>6499672</v>
      </c>
      <c r="D195" s="203">
        <v>5464881.018018018</v>
      </c>
      <c r="E195" s="252">
        <f>D195-C195</f>
        <v>-1034790.9819819815</v>
      </c>
      <c r="F195" s="139">
        <f>E195/C195</f>
        <v>-0.15920664642492444</v>
      </c>
      <c r="G195" s="31" t="s">
        <v>12</v>
      </c>
      <c r="H195" s="10" t="s">
        <v>12</v>
      </c>
    </row>
    <row r="196" spans="1:7" ht="12.75" customHeight="1">
      <c r="A196" s="25"/>
      <c r="B196" s="36"/>
      <c r="C196" s="37"/>
      <c r="D196" s="37"/>
      <c r="E196" s="37"/>
      <c r="F196" s="38"/>
      <c r="G196" s="31"/>
    </row>
    <row r="197" spans="1:7" ht="20.25" customHeight="1">
      <c r="A197" s="343" t="s">
        <v>204</v>
      </c>
      <c r="B197" s="343"/>
      <c r="C197" s="343"/>
      <c r="D197" s="343"/>
      <c r="E197" s="343"/>
      <c r="F197" s="343"/>
      <c r="G197" s="31"/>
    </row>
    <row r="198" spans="1:7" ht="63" customHeight="1">
      <c r="A198" s="16" t="s">
        <v>20</v>
      </c>
      <c r="B198" s="16" t="s">
        <v>21</v>
      </c>
      <c r="C198" s="201" t="s">
        <v>202</v>
      </c>
      <c r="D198" s="16" t="s">
        <v>98</v>
      </c>
      <c r="E198" s="29" t="s">
        <v>6</v>
      </c>
      <c r="F198" s="16" t="s">
        <v>28</v>
      </c>
      <c r="G198" s="31"/>
    </row>
    <row r="199" spans="1:7" ht="12.75" customHeight="1">
      <c r="A199" s="16">
        <v>1</v>
      </c>
      <c r="B199" s="16">
        <v>2</v>
      </c>
      <c r="C199" s="16">
        <v>3</v>
      </c>
      <c r="D199" s="16">
        <v>4</v>
      </c>
      <c r="E199" s="16" t="s">
        <v>29</v>
      </c>
      <c r="F199" s="16">
        <v>6</v>
      </c>
      <c r="G199" s="31"/>
    </row>
    <row r="200" spans="1:7" ht="12.75" customHeight="1">
      <c r="A200" s="174">
        <v>1</v>
      </c>
      <c r="B200" s="264" t="s">
        <v>213</v>
      </c>
      <c r="C200" s="251">
        <v>195925</v>
      </c>
      <c r="D200" s="202">
        <v>164710.90677966102</v>
      </c>
      <c r="E200" s="202">
        <f>D200-C200</f>
        <v>-31214.093220338982</v>
      </c>
      <c r="F200" s="192">
        <f aca="true" t="shared" si="18" ref="F200:F216">E200/C200</f>
        <v>-0.15931654061676143</v>
      </c>
      <c r="G200" s="31"/>
    </row>
    <row r="201" spans="1:7" ht="12.75" customHeight="1">
      <c r="A201" s="174">
        <v>2</v>
      </c>
      <c r="B201" s="264" t="s">
        <v>214</v>
      </c>
      <c r="C201" s="251">
        <v>64419</v>
      </c>
      <c r="D201" s="202">
        <v>63560.833333333336</v>
      </c>
      <c r="E201" s="202">
        <f aca="true" t="shared" si="19" ref="E201:E216">D201-C201</f>
        <v>-858.1666666666642</v>
      </c>
      <c r="F201" s="192">
        <f t="shared" si="18"/>
        <v>-0.01332163906093954</v>
      </c>
      <c r="G201" s="31"/>
    </row>
    <row r="202" spans="1:7" ht="12.75" customHeight="1">
      <c r="A202" s="174">
        <v>3</v>
      </c>
      <c r="B202" s="264" t="s">
        <v>215</v>
      </c>
      <c r="C202" s="251">
        <v>106670</v>
      </c>
      <c r="D202" s="202">
        <v>93032.78879310345</v>
      </c>
      <c r="E202" s="202">
        <f t="shared" si="19"/>
        <v>-13637.21120689655</v>
      </c>
      <c r="F202" s="192">
        <f t="shared" si="18"/>
        <v>-0.12784485991278288</v>
      </c>
      <c r="G202" s="31"/>
    </row>
    <row r="203" spans="1:7" ht="12.75" customHeight="1">
      <c r="A203" s="174">
        <v>4</v>
      </c>
      <c r="B203" s="264" t="s">
        <v>216</v>
      </c>
      <c r="C203" s="251">
        <v>185397</v>
      </c>
      <c r="D203" s="202">
        <v>147149.7556561086</v>
      </c>
      <c r="E203" s="202">
        <f t="shared" si="19"/>
        <v>-38247.24434389139</v>
      </c>
      <c r="F203" s="192">
        <f t="shared" si="18"/>
        <v>-0.20629915448411457</v>
      </c>
      <c r="G203" s="31"/>
    </row>
    <row r="204" spans="1:7" ht="12.75" customHeight="1">
      <c r="A204" s="174">
        <v>5</v>
      </c>
      <c r="B204" s="264" t="s">
        <v>217</v>
      </c>
      <c r="C204" s="251">
        <v>135551</v>
      </c>
      <c r="D204" s="202">
        <v>109911.67117117117</v>
      </c>
      <c r="E204" s="202">
        <f t="shared" si="19"/>
        <v>-25639.32882882883</v>
      </c>
      <c r="F204" s="192">
        <f t="shared" si="18"/>
        <v>-0.18914894636578727</v>
      </c>
      <c r="G204" s="31" t="s">
        <v>12</v>
      </c>
    </row>
    <row r="205" spans="1:7" s="176" customFormat="1" ht="12.75" customHeight="1">
      <c r="A205" s="174">
        <v>6</v>
      </c>
      <c r="B205" s="264" t="s">
        <v>218</v>
      </c>
      <c r="C205" s="251">
        <v>47123</v>
      </c>
      <c r="D205" s="202">
        <v>42494.12272727273</v>
      </c>
      <c r="E205" s="202">
        <f t="shared" si="19"/>
        <v>-4628.8772727272735</v>
      </c>
      <c r="F205" s="192">
        <f t="shared" si="18"/>
        <v>-0.09822968131755774</v>
      </c>
      <c r="G205" s="232"/>
    </row>
    <row r="206" spans="1:7" ht="12.75" customHeight="1">
      <c r="A206" s="174">
        <v>7</v>
      </c>
      <c r="B206" s="264" t="s">
        <v>219</v>
      </c>
      <c r="C206" s="251">
        <v>112603</v>
      </c>
      <c r="D206" s="202">
        <v>94661.7972972973</v>
      </c>
      <c r="E206" s="202">
        <f t="shared" si="19"/>
        <v>-17941.202702702707</v>
      </c>
      <c r="F206" s="192">
        <f t="shared" si="18"/>
        <v>-0.1593314805351785</v>
      </c>
      <c r="G206" s="31"/>
    </row>
    <row r="207" spans="1:7" ht="12.75" customHeight="1">
      <c r="A207" s="174">
        <v>8</v>
      </c>
      <c r="B207" s="264" t="s">
        <v>220</v>
      </c>
      <c r="C207" s="251">
        <v>72652</v>
      </c>
      <c r="D207" s="202">
        <v>60515.73275862069</v>
      </c>
      <c r="E207" s="202">
        <f t="shared" si="19"/>
        <v>-12136.267241379312</v>
      </c>
      <c r="F207" s="192">
        <f t="shared" si="18"/>
        <v>-0.16704656776660398</v>
      </c>
      <c r="G207" s="31"/>
    </row>
    <row r="208" spans="1:7" ht="12.75" customHeight="1">
      <c r="A208" s="174">
        <v>9</v>
      </c>
      <c r="B208" s="264" t="s">
        <v>221</v>
      </c>
      <c r="C208" s="251">
        <v>99098</v>
      </c>
      <c r="D208" s="202">
        <v>80810.63470319635</v>
      </c>
      <c r="E208" s="202">
        <f t="shared" si="19"/>
        <v>-18287.365296803648</v>
      </c>
      <c r="F208" s="192">
        <f t="shared" si="18"/>
        <v>-0.18453818741855182</v>
      </c>
      <c r="G208" s="31"/>
    </row>
    <row r="209" spans="1:9" ht="12.75" customHeight="1">
      <c r="A209" s="174">
        <v>10</v>
      </c>
      <c r="B209" s="264" t="s">
        <v>222</v>
      </c>
      <c r="C209" s="251">
        <v>36065</v>
      </c>
      <c r="D209" s="202">
        <v>31835.126126126128</v>
      </c>
      <c r="E209" s="202">
        <f t="shared" si="19"/>
        <v>-4229.873873873872</v>
      </c>
      <c r="F209" s="192">
        <f t="shared" si="18"/>
        <v>-0.1172847323963364</v>
      </c>
      <c r="G209" s="31"/>
      <c r="I209" s="10" t="s">
        <v>12</v>
      </c>
    </row>
    <row r="210" spans="1:7" ht="12.75" customHeight="1">
      <c r="A210" s="174">
        <v>11</v>
      </c>
      <c r="B210" s="264" t="s">
        <v>223</v>
      </c>
      <c r="C210" s="251">
        <v>48712</v>
      </c>
      <c r="D210" s="202">
        <v>41865.6036036036</v>
      </c>
      <c r="E210" s="202">
        <f t="shared" si="19"/>
        <v>-6846.396396396398</v>
      </c>
      <c r="F210" s="192">
        <f t="shared" si="18"/>
        <v>-0.14054845615857278</v>
      </c>
      <c r="G210" s="31"/>
    </row>
    <row r="211" spans="1:7" s="176" customFormat="1" ht="12.75" customHeight="1">
      <c r="A211" s="174">
        <v>12</v>
      </c>
      <c r="B211" s="264" t="s">
        <v>224</v>
      </c>
      <c r="C211" s="251">
        <v>47401</v>
      </c>
      <c r="D211" s="202">
        <v>35108.262008733625</v>
      </c>
      <c r="E211" s="202">
        <f t="shared" si="19"/>
        <v>-12292.737991266375</v>
      </c>
      <c r="F211" s="192">
        <f t="shared" si="18"/>
        <v>-0.2593349927483887</v>
      </c>
      <c r="G211" s="232"/>
    </row>
    <row r="212" spans="1:7" ht="12.75" customHeight="1">
      <c r="A212" s="174">
        <v>13</v>
      </c>
      <c r="B212" s="264" t="s">
        <v>225</v>
      </c>
      <c r="C212" s="251">
        <v>202392</v>
      </c>
      <c r="D212" s="202">
        <v>142786.95495495494</v>
      </c>
      <c r="E212" s="202">
        <f t="shared" si="19"/>
        <v>-59605.04504504506</v>
      </c>
      <c r="F212" s="192">
        <f t="shared" si="18"/>
        <v>-0.2945029697075233</v>
      </c>
      <c r="G212" s="31"/>
    </row>
    <row r="213" spans="1:7" ht="12.75" customHeight="1">
      <c r="A213" s="174">
        <v>14</v>
      </c>
      <c r="B213" s="264" t="s">
        <v>226</v>
      </c>
      <c r="C213" s="251">
        <v>94345</v>
      </c>
      <c r="D213" s="202">
        <v>76878.29680365296</v>
      </c>
      <c r="E213" s="202">
        <f t="shared" si="19"/>
        <v>-17466.703196347036</v>
      </c>
      <c r="F213" s="192">
        <f t="shared" si="18"/>
        <v>-0.18513650110071583</v>
      </c>
      <c r="G213" s="31"/>
    </row>
    <row r="214" spans="1:7" ht="12.75" customHeight="1">
      <c r="A214" s="174">
        <v>15</v>
      </c>
      <c r="B214" s="264" t="s">
        <v>227</v>
      </c>
      <c r="C214" s="251">
        <v>159322</v>
      </c>
      <c r="D214" s="202">
        <v>129728.54298642534</v>
      </c>
      <c r="E214" s="202">
        <f t="shared" si="19"/>
        <v>-29593.45701357466</v>
      </c>
      <c r="F214" s="192">
        <f t="shared" si="18"/>
        <v>-0.18574620588226776</v>
      </c>
      <c r="G214" s="31"/>
    </row>
    <row r="215" spans="1:7" ht="12.75" customHeight="1">
      <c r="A215" s="174">
        <v>16</v>
      </c>
      <c r="B215" s="264" t="s">
        <v>228</v>
      </c>
      <c r="C215" s="251">
        <v>124020</v>
      </c>
      <c r="D215" s="202">
        <v>92510.7590909091</v>
      </c>
      <c r="E215" s="202">
        <f t="shared" si="19"/>
        <v>-31509.240909090906</v>
      </c>
      <c r="F215" s="192">
        <f t="shared" si="18"/>
        <v>-0.2540658031695767</v>
      </c>
      <c r="G215" s="31"/>
    </row>
    <row r="216" spans="1:7" ht="12.75" customHeight="1">
      <c r="A216" s="174">
        <v>17</v>
      </c>
      <c r="B216" s="264" t="s">
        <v>229</v>
      </c>
      <c r="C216" s="251">
        <v>333182</v>
      </c>
      <c r="D216" s="202">
        <v>200831.14798206277</v>
      </c>
      <c r="E216" s="202">
        <f t="shared" si="19"/>
        <v>-132350.85201793723</v>
      </c>
      <c r="F216" s="192">
        <f t="shared" si="18"/>
        <v>-0.3972328997903165</v>
      </c>
      <c r="G216" s="31"/>
    </row>
    <row r="217" spans="1:7" ht="12.75" customHeight="1">
      <c r="A217" s="174">
        <v>18</v>
      </c>
      <c r="B217" s="264" t="s">
        <v>230</v>
      </c>
      <c r="C217" s="251">
        <v>160037</v>
      </c>
      <c r="D217" s="202">
        <v>144246.61290322582</v>
      </c>
      <c r="E217" s="202">
        <f aca="true" t="shared" si="20" ref="E217:E231">D217-C217</f>
        <v>-15790.387096774182</v>
      </c>
      <c r="F217" s="192">
        <f aca="true" t="shared" si="21" ref="F217:F231">E217/C217</f>
        <v>-0.09866710258736532</v>
      </c>
      <c r="G217" s="31"/>
    </row>
    <row r="218" spans="1:7" ht="12.75" customHeight="1">
      <c r="A218" s="174">
        <v>19</v>
      </c>
      <c r="B218" s="264" t="s">
        <v>231</v>
      </c>
      <c r="C218" s="251">
        <v>155854</v>
      </c>
      <c r="D218" s="202">
        <v>102796.28828828828</v>
      </c>
      <c r="E218" s="202">
        <f t="shared" si="20"/>
        <v>-53057.711711711716</v>
      </c>
      <c r="F218" s="192">
        <f t="shared" si="21"/>
        <v>-0.3404321461862494</v>
      </c>
      <c r="G218" s="31"/>
    </row>
    <row r="219" spans="1:7" ht="12.75" customHeight="1">
      <c r="A219" s="174">
        <v>20</v>
      </c>
      <c r="B219" s="264" t="s">
        <v>232</v>
      </c>
      <c r="C219" s="251">
        <v>60655</v>
      </c>
      <c r="D219" s="202">
        <v>48867.17567567567</v>
      </c>
      <c r="E219" s="202">
        <f t="shared" si="20"/>
        <v>-11787.824324324327</v>
      </c>
      <c r="F219" s="192">
        <f t="shared" si="21"/>
        <v>-0.19434217004903678</v>
      </c>
      <c r="G219" s="31"/>
    </row>
    <row r="220" spans="1:7" ht="12.75" customHeight="1">
      <c r="A220" s="174">
        <v>21</v>
      </c>
      <c r="B220" s="264" t="s">
        <v>233</v>
      </c>
      <c r="C220" s="251">
        <v>256002</v>
      </c>
      <c r="D220" s="202">
        <v>198608.1981981982</v>
      </c>
      <c r="E220" s="202">
        <f t="shared" si="20"/>
        <v>-57393.801801801805</v>
      </c>
      <c r="F220" s="192">
        <f t="shared" si="21"/>
        <v>-0.22419278678214155</v>
      </c>
      <c r="G220" s="31"/>
    </row>
    <row r="221" spans="1:7" ht="12.75" customHeight="1">
      <c r="A221" s="174">
        <v>22</v>
      </c>
      <c r="B221" s="264" t="s">
        <v>234</v>
      </c>
      <c r="C221" s="251">
        <v>73578</v>
      </c>
      <c r="D221" s="202">
        <v>60551.617117117115</v>
      </c>
      <c r="E221" s="202">
        <f t="shared" si="20"/>
        <v>-13026.382882882885</v>
      </c>
      <c r="F221" s="192">
        <f t="shared" si="21"/>
        <v>-0.1770418179738901</v>
      </c>
      <c r="G221" s="31"/>
    </row>
    <row r="222" spans="1:7" ht="12.75" customHeight="1">
      <c r="A222" s="174">
        <v>23</v>
      </c>
      <c r="B222" s="264" t="s">
        <v>235</v>
      </c>
      <c r="C222" s="251">
        <v>89610</v>
      </c>
      <c r="D222" s="202">
        <v>69017.37899543378</v>
      </c>
      <c r="E222" s="202">
        <f t="shared" si="20"/>
        <v>-20592.621004566216</v>
      </c>
      <c r="F222" s="192">
        <f t="shared" si="21"/>
        <v>-0.2298027118018772</v>
      </c>
      <c r="G222" s="31"/>
    </row>
    <row r="223" spans="1:7" ht="12.75" customHeight="1">
      <c r="A223" s="174">
        <v>24</v>
      </c>
      <c r="B223" s="264" t="s">
        <v>236</v>
      </c>
      <c r="C223" s="251">
        <v>328415</v>
      </c>
      <c r="D223" s="202">
        <v>260471.37387387388</v>
      </c>
      <c r="E223" s="202">
        <f t="shared" si="20"/>
        <v>-67943.62612612612</v>
      </c>
      <c r="F223" s="192">
        <f t="shared" si="21"/>
        <v>-0.2068834435885271</v>
      </c>
      <c r="G223" s="31"/>
    </row>
    <row r="224" spans="1:7" ht="12.75" customHeight="1">
      <c r="A224" s="174">
        <v>25</v>
      </c>
      <c r="B224" s="264" t="s">
        <v>237</v>
      </c>
      <c r="C224" s="251">
        <v>73372</v>
      </c>
      <c r="D224" s="202">
        <v>56897.25652173913</v>
      </c>
      <c r="E224" s="202">
        <f t="shared" si="20"/>
        <v>-16474.74347826087</v>
      </c>
      <c r="F224" s="192">
        <f t="shared" si="21"/>
        <v>-0.22453720054327084</v>
      </c>
      <c r="G224" s="31"/>
    </row>
    <row r="225" spans="1:7" ht="12.75" customHeight="1">
      <c r="A225" s="174">
        <v>26</v>
      </c>
      <c r="B225" s="264" t="s">
        <v>238</v>
      </c>
      <c r="C225" s="251">
        <v>58489</v>
      </c>
      <c r="D225" s="202">
        <v>51230.63063063063</v>
      </c>
      <c r="E225" s="202">
        <f t="shared" si="20"/>
        <v>-7258.369369369371</v>
      </c>
      <c r="F225" s="192">
        <f t="shared" si="21"/>
        <v>-0.12409802474600987</v>
      </c>
      <c r="G225" s="31"/>
    </row>
    <row r="226" spans="1:7" ht="12.75" customHeight="1">
      <c r="A226" s="174">
        <v>27</v>
      </c>
      <c r="B226" s="264" t="s">
        <v>239</v>
      </c>
      <c r="C226" s="251">
        <v>119912</v>
      </c>
      <c r="D226" s="202">
        <v>106012.15765765766</v>
      </c>
      <c r="E226" s="202">
        <f t="shared" si="20"/>
        <v>-13899.842342342337</v>
      </c>
      <c r="F226" s="192">
        <f t="shared" si="21"/>
        <v>-0.11591702533810075</v>
      </c>
      <c r="G226" s="31"/>
    </row>
    <row r="227" spans="1:7" ht="12.75" customHeight="1">
      <c r="A227" s="174">
        <v>28</v>
      </c>
      <c r="B227" s="264" t="s">
        <v>240</v>
      </c>
      <c r="C227" s="251">
        <v>114376</v>
      </c>
      <c r="D227" s="202">
        <v>101599.91818181818</v>
      </c>
      <c r="E227" s="202">
        <f t="shared" si="20"/>
        <v>-12776.081818181818</v>
      </c>
      <c r="F227" s="192">
        <f t="shared" si="21"/>
        <v>-0.11170247095703485</v>
      </c>
      <c r="G227" s="31"/>
    </row>
    <row r="228" spans="1:7" ht="12.75" customHeight="1">
      <c r="A228" s="174">
        <v>29</v>
      </c>
      <c r="B228" s="264" t="s">
        <v>241</v>
      </c>
      <c r="C228" s="251">
        <v>26400</v>
      </c>
      <c r="D228" s="202">
        <v>23988.63157894737</v>
      </c>
      <c r="E228" s="202">
        <f t="shared" si="20"/>
        <v>-2411.36842105263</v>
      </c>
      <c r="F228" s="192">
        <f t="shared" si="21"/>
        <v>-0.09133971291866022</v>
      </c>
      <c r="G228" s="31"/>
    </row>
    <row r="229" spans="1:7" ht="12.75" customHeight="1">
      <c r="A229" s="174">
        <v>30</v>
      </c>
      <c r="B229" s="264" t="s">
        <v>242</v>
      </c>
      <c r="C229" s="251">
        <v>204378</v>
      </c>
      <c r="D229" s="202">
        <v>161699.38288288287</v>
      </c>
      <c r="E229" s="202">
        <f t="shared" si="20"/>
        <v>-42678.61711711713</v>
      </c>
      <c r="F229" s="192">
        <f t="shared" si="21"/>
        <v>-0.2088219726052566</v>
      </c>
      <c r="G229" s="31"/>
    </row>
    <row r="230" spans="1:7" ht="12.75" customHeight="1">
      <c r="A230" s="174">
        <v>31</v>
      </c>
      <c r="B230" s="264" t="s">
        <v>243</v>
      </c>
      <c r="C230" s="251">
        <v>201183</v>
      </c>
      <c r="D230" s="202">
        <v>164150.43243243243</v>
      </c>
      <c r="E230" s="202">
        <f t="shared" si="20"/>
        <v>-37032.567567567574</v>
      </c>
      <c r="F230" s="192">
        <f t="shared" si="21"/>
        <v>-0.18407403989187743</v>
      </c>
      <c r="G230" s="31"/>
    </row>
    <row r="231" spans="1:7" ht="12.75" customHeight="1">
      <c r="A231" s="174">
        <v>32</v>
      </c>
      <c r="B231" s="264" t="s">
        <v>244</v>
      </c>
      <c r="C231" s="251">
        <v>88820</v>
      </c>
      <c r="D231" s="202">
        <v>69549.87837837837</v>
      </c>
      <c r="E231" s="202">
        <f t="shared" si="20"/>
        <v>-19270.121621621627</v>
      </c>
      <c r="F231" s="192">
        <f t="shared" si="21"/>
        <v>-0.21695700992593592</v>
      </c>
      <c r="G231" s="31"/>
    </row>
    <row r="232" spans="1:7" ht="12.75" customHeight="1">
      <c r="A232" s="174">
        <v>33</v>
      </c>
      <c r="B232" s="264" t="s">
        <v>245</v>
      </c>
      <c r="C232" s="251">
        <v>50583</v>
      </c>
      <c r="D232" s="202">
        <v>41496.68018018018</v>
      </c>
      <c r="E232" s="202">
        <f>D232-C232</f>
        <v>-9086.319819819822</v>
      </c>
      <c r="F232" s="192">
        <f>E232/C232</f>
        <v>-0.1796318885756049</v>
      </c>
      <c r="G232" s="31"/>
    </row>
    <row r="233" spans="1:7" ht="12.75" customHeight="1">
      <c r="A233" s="174">
        <v>34</v>
      </c>
      <c r="B233" s="264" t="s">
        <v>246</v>
      </c>
      <c r="C233" s="251">
        <v>55809</v>
      </c>
      <c r="D233" s="202">
        <v>49206.973094170404</v>
      </c>
      <c r="E233" s="202">
        <f>D233-C233</f>
        <v>-6602.026905829596</v>
      </c>
      <c r="F233" s="192">
        <f>E233/C233</f>
        <v>-0.11829681423837725</v>
      </c>
      <c r="G233" s="31"/>
    </row>
    <row r="234" spans="1:7" ht="12.75" customHeight="1">
      <c r="A234" s="174">
        <v>35</v>
      </c>
      <c r="B234" s="264" t="s">
        <v>247</v>
      </c>
      <c r="C234" s="251">
        <v>106945</v>
      </c>
      <c r="D234" s="202">
        <v>89949.27027027027</v>
      </c>
      <c r="E234" s="202">
        <f>D234-C234</f>
        <v>-16995.729729729734</v>
      </c>
      <c r="F234" s="192">
        <f>E234/C234</f>
        <v>-0.1589202836011944</v>
      </c>
      <c r="G234" s="31"/>
    </row>
    <row r="235" spans="2:7" ht="12.75" customHeight="1">
      <c r="B235" s="1" t="s">
        <v>27</v>
      </c>
      <c r="C235" s="204">
        <v>4289295</v>
      </c>
      <c r="D235" s="203">
        <v>3421277.4054054054</v>
      </c>
      <c r="E235" s="252">
        <f>D235-C235</f>
        <v>-868017.5945945946</v>
      </c>
      <c r="F235" s="262">
        <f>E235/C235</f>
        <v>-0.20236835997398048</v>
      </c>
      <c r="G235" s="31"/>
    </row>
    <row r="236" spans="1:7" ht="12.75" customHeight="1">
      <c r="A236" s="40"/>
      <c r="B236" s="2"/>
      <c r="C236" s="44"/>
      <c r="D236" s="45"/>
      <c r="E236" s="46"/>
      <c r="F236" s="38"/>
      <c r="G236" s="31"/>
    </row>
    <row r="237" spans="1:7" ht="12.75" customHeight="1">
      <c r="A237" s="25"/>
      <c r="B237" s="32"/>
      <c r="C237" s="32"/>
      <c r="D237" s="32"/>
      <c r="E237" s="32"/>
      <c r="G237" s="31"/>
    </row>
    <row r="238" spans="1:7" ht="12.75" customHeight="1">
      <c r="A238" s="319" t="s">
        <v>156</v>
      </c>
      <c r="B238" s="319"/>
      <c r="C238" s="319"/>
      <c r="D238" s="319"/>
      <c r="E238" s="319"/>
      <c r="F238" s="319"/>
      <c r="G238" s="319"/>
    </row>
    <row r="239" spans="1:7" ht="69.75" customHeight="1">
      <c r="A239" s="16" t="s">
        <v>20</v>
      </c>
      <c r="B239" s="16" t="s">
        <v>21</v>
      </c>
      <c r="C239" s="16" t="s">
        <v>170</v>
      </c>
      <c r="D239" s="16" t="s">
        <v>98</v>
      </c>
      <c r="E239" s="29" t="s">
        <v>6</v>
      </c>
      <c r="F239" s="16" t="s">
        <v>28</v>
      </c>
      <c r="G239" s="31"/>
    </row>
    <row r="240" spans="1:7" ht="12.75" customHeight="1">
      <c r="A240" s="16">
        <v>1</v>
      </c>
      <c r="B240" s="16">
        <v>2</v>
      </c>
      <c r="C240" s="16">
        <v>3</v>
      </c>
      <c r="D240" s="16">
        <v>4</v>
      </c>
      <c r="E240" s="16" t="s">
        <v>29</v>
      </c>
      <c r="F240" s="16">
        <v>6</v>
      </c>
      <c r="G240" s="31"/>
    </row>
    <row r="241" spans="1:7" ht="12.75" customHeight="1">
      <c r="A241" s="174">
        <v>1</v>
      </c>
      <c r="B241" s="264" t="s">
        <v>213</v>
      </c>
      <c r="C241" s="206">
        <v>276759</v>
      </c>
      <c r="D241" s="202">
        <v>265411.3601694915</v>
      </c>
      <c r="E241" s="206">
        <f aca="true" t="shared" si="22" ref="E241:E255">D241-C241</f>
        <v>-11347.639830508502</v>
      </c>
      <c r="F241" s="140">
        <f aca="true" t="shared" si="23" ref="F241:F255">E241/C241</f>
        <v>-0.04100188189185718</v>
      </c>
      <c r="G241" s="31"/>
    </row>
    <row r="242" spans="1:7" ht="12.75" customHeight="1">
      <c r="A242" s="174">
        <v>2</v>
      </c>
      <c r="B242" s="264" t="s">
        <v>214</v>
      </c>
      <c r="C242" s="206">
        <v>84809</v>
      </c>
      <c r="D242" s="202">
        <v>90087.68018018018</v>
      </c>
      <c r="E242" s="206">
        <f t="shared" si="22"/>
        <v>5278.680180180178</v>
      </c>
      <c r="F242" s="140">
        <f t="shared" si="23"/>
        <v>0.062241981159784666</v>
      </c>
      <c r="G242" s="31"/>
    </row>
    <row r="243" spans="1:7" ht="12.75" customHeight="1">
      <c r="A243" s="174">
        <v>3</v>
      </c>
      <c r="B243" s="264" t="s">
        <v>215</v>
      </c>
      <c r="C243" s="206">
        <v>140280</v>
      </c>
      <c r="D243" s="202">
        <v>136432.60344827588</v>
      </c>
      <c r="E243" s="206">
        <f t="shared" si="22"/>
        <v>-3847.396551724116</v>
      </c>
      <c r="F243" s="140">
        <f t="shared" si="23"/>
        <v>-0.027426550839208124</v>
      </c>
      <c r="G243" s="31"/>
    </row>
    <row r="244" spans="1:7" ht="12.75" customHeight="1">
      <c r="A244" s="174">
        <v>4</v>
      </c>
      <c r="B244" s="264" t="s">
        <v>216</v>
      </c>
      <c r="C244" s="206">
        <v>267133</v>
      </c>
      <c r="D244" s="202">
        <v>239617.59728506787</v>
      </c>
      <c r="E244" s="206">
        <f t="shared" si="22"/>
        <v>-27515.402714932134</v>
      </c>
      <c r="F244" s="140">
        <f t="shared" si="23"/>
        <v>-0.10300263432422102</v>
      </c>
      <c r="G244" s="31"/>
    </row>
    <row r="245" spans="1:7" ht="12.75" customHeight="1">
      <c r="A245" s="174">
        <v>5</v>
      </c>
      <c r="B245" s="264" t="s">
        <v>217</v>
      </c>
      <c r="C245" s="206">
        <v>213154</v>
      </c>
      <c r="D245" s="202">
        <v>189267.13513513515</v>
      </c>
      <c r="E245" s="206">
        <f t="shared" si="22"/>
        <v>-23886.864864864852</v>
      </c>
      <c r="F245" s="140">
        <f t="shared" si="23"/>
        <v>-0.11206388275549534</v>
      </c>
      <c r="G245" s="31"/>
    </row>
    <row r="246" spans="1:7" ht="12.75" customHeight="1">
      <c r="A246" s="174">
        <v>6</v>
      </c>
      <c r="B246" s="264" t="s">
        <v>218</v>
      </c>
      <c r="C246" s="206">
        <v>61267</v>
      </c>
      <c r="D246" s="202">
        <v>61211.02272727273</v>
      </c>
      <c r="E246" s="206">
        <f>D246-C246</f>
        <v>-55.977272727272066</v>
      </c>
      <c r="F246" s="140">
        <f>E246/C246</f>
        <v>-0.0009136610692097224</v>
      </c>
      <c r="G246" s="31"/>
    </row>
    <row r="247" spans="1:7" ht="12.75" customHeight="1">
      <c r="A247" s="174">
        <v>7</v>
      </c>
      <c r="B247" s="264" t="s">
        <v>219</v>
      </c>
      <c r="C247" s="206">
        <v>156172</v>
      </c>
      <c r="D247" s="202">
        <v>147291.45945945947</v>
      </c>
      <c r="E247" s="206">
        <f>D247-C247</f>
        <v>-8880.540540540533</v>
      </c>
      <c r="F247" s="140">
        <f>E247/C247</f>
        <v>-0.05686384589132836</v>
      </c>
      <c r="G247" s="31"/>
    </row>
    <row r="248" spans="1:7" ht="12.75" customHeight="1">
      <c r="A248" s="174">
        <v>8</v>
      </c>
      <c r="B248" s="264" t="s">
        <v>220</v>
      </c>
      <c r="C248" s="206">
        <v>97098</v>
      </c>
      <c r="D248" s="202">
        <v>91388.55603448275</v>
      </c>
      <c r="E248" s="206">
        <f>D248-C248</f>
        <v>-5709.443965517246</v>
      </c>
      <c r="F248" s="140">
        <f>E248/C248</f>
        <v>-0.058800840032928035</v>
      </c>
      <c r="G248" s="31"/>
    </row>
    <row r="249" spans="1:7" ht="12.75" customHeight="1">
      <c r="A249" s="174">
        <v>9</v>
      </c>
      <c r="B249" s="264" t="s">
        <v>221</v>
      </c>
      <c r="C249" s="206">
        <v>153816</v>
      </c>
      <c r="D249" s="202">
        <v>137200.14611872146</v>
      </c>
      <c r="E249" s="206">
        <f>D249-C249</f>
        <v>-16615.85388127854</v>
      </c>
      <c r="F249" s="140">
        <f>E249/C249</f>
        <v>-0.10802422297601381</v>
      </c>
      <c r="G249" s="31"/>
    </row>
    <row r="250" spans="1:8" ht="12.75" customHeight="1">
      <c r="A250" s="174">
        <v>10</v>
      </c>
      <c r="B250" s="264" t="s">
        <v>222</v>
      </c>
      <c r="C250" s="206">
        <v>57280</v>
      </c>
      <c r="D250" s="202">
        <v>58055.02702702703</v>
      </c>
      <c r="E250" s="206">
        <f>D250-C250</f>
        <v>775.0270270270266</v>
      </c>
      <c r="F250" s="140">
        <f>E250/C250</f>
        <v>0.013530499773516527</v>
      </c>
      <c r="G250" s="31"/>
      <c r="H250" s="10" t="s">
        <v>12</v>
      </c>
    </row>
    <row r="251" spans="1:7" ht="12.75" customHeight="1">
      <c r="A251" s="174">
        <v>11</v>
      </c>
      <c r="B251" s="264" t="s">
        <v>223</v>
      </c>
      <c r="C251" s="206">
        <v>66379</v>
      </c>
      <c r="D251" s="202">
        <v>62241.38738738739</v>
      </c>
      <c r="E251" s="206">
        <f t="shared" si="22"/>
        <v>-4137.612612612611</v>
      </c>
      <c r="F251" s="140">
        <f t="shared" si="23"/>
        <v>-0.0623331567606112</v>
      </c>
      <c r="G251" s="31"/>
    </row>
    <row r="252" spans="1:7" ht="12.75" customHeight="1">
      <c r="A252" s="174">
        <v>12</v>
      </c>
      <c r="B252" s="264" t="s">
        <v>224</v>
      </c>
      <c r="C252" s="206">
        <v>90374</v>
      </c>
      <c r="D252" s="202">
        <v>69017.02620087337</v>
      </c>
      <c r="E252" s="206">
        <f t="shared" si="22"/>
        <v>-21356.97379912663</v>
      </c>
      <c r="F252" s="140">
        <f t="shared" si="23"/>
        <v>-0.2363176776409878</v>
      </c>
      <c r="G252" s="31"/>
    </row>
    <row r="253" spans="1:7" ht="12.75" customHeight="1">
      <c r="A253" s="174">
        <v>13</v>
      </c>
      <c r="B253" s="264" t="s">
        <v>225</v>
      </c>
      <c r="C253" s="206">
        <v>292339</v>
      </c>
      <c r="D253" s="202">
        <v>243943.72972972973</v>
      </c>
      <c r="E253" s="206">
        <f t="shared" si="22"/>
        <v>-48395.270270270266</v>
      </c>
      <c r="F253" s="140">
        <f t="shared" si="23"/>
        <v>-0.1655450359694405</v>
      </c>
      <c r="G253" s="31"/>
    </row>
    <row r="254" spans="1:7" ht="12.75" customHeight="1">
      <c r="A254" s="174">
        <v>14</v>
      </c>
      <c r="B254" s="264" t="s">
        <v>226</v>
      </c>
      <c r="C254" s="206">
        <v>142265</v>
      </c>
      <c r="D254" s="202">
        <v>134188.01826484018</v>
      </c>
      <c r="E254" s="206">
        <f t="shared" si="22"/>
        <v>-8076.981735159818</v>
      </c>
      <c r="F254" s="140">
        <f t="shared" si="23"/>
        <v>-0.05677420121013473</v>
      </c>
      <c r="G254" s="31"/>
    </row>
    <row r="255" spans="1:8" s="205" customFormat="1" ht="12.75" customHeight="1">
      <c r="A255" s="174">
        <v>15</v>
      </c>
      <c r="B255" s="264" t="s">
        <v>227</v>
      </c>
      <c r="C255" s="202">
        <v>210790</v>
      </c>
      <c r="D255" s="202">
        <v>197478.2488687783</v>
      </c>
      <c r="E255" s="202">
        <f t="shared" si="22"/>
        <v>-13311.75113122171</v>
      </c>
      <c r="F255" s="192">
        <f t="shared" si="23"/>
        <v>-0.0631517203435728</v>
      </c>
      <c r="G255" s="232"/>
      <c r="H255" s="176"/>
    </row>
    <row r="256" spans="1:8" ht="12.75" customHeight="1">
      <c r="A256" s="174">
        <v>16</v>
      </c>
      <c r="B256" s="264" t="s">
        <v>228</v>
      </c>
      <c r="C256" s="202">
        <v>178520</v>
      </c>
      <c r="D256" s="202">
        <v>153723.65</v>
      </c>
      <c r="E256" s="206">
        <f aca="true" t="shared" si="24" ref="E256:E273">D256-C256</f>
        <v>-24796.350000000006</v>
      </c>
      <c r="F256" s="140">
        <f aca="true" t="shared" si="25" ref="F256:F273">E256/C256</f>
        <v>-0.1388995630741654</v>
      </c>
      <c r="G256" s="232"/>
      <c r="H256" s="176"/>
    </row>
    <row r="257" spans="1:8" s="205" customFormat="1" ht="12.75" customHeight="1">
      <c r="A257" s="174">
        <v>17</v>
      </c>
      <c r="B257" s="264" t="s">
        <v>229</v>
      </c>
      <c r="C257" s="202">
        <v>324781</v>
      </c>
      <c r="D257" s="202">
        <v>237490.59641255607</v>
      </c>
      <c r="E257" s="206">
        <f t="shared" si="24"/>
        <v>-87290.40358744393</v>
      </c>
      <c r="F257" s="140">
        <f t="shared" si="25"/>
        <v>-0.26876696477763146</v>
      </c>
      <c r="G257" s="232"/>
      <c r="H257" s="176"/>
    </row>
    <row r="258" spans="1:8" ht="12.75" customHeight="1">
      <c r="A258" s="174">
        <v>18</v>
      </c>
      <c r="B258" s="264" t="s">
        <v>230</v>
      </c>
      <c r="C258" s="202">
        <v>186390</v>
      </c>
      <c r="D258" s="202">
        <v>184690.21658986172</v>
      </c>
      <c r="E258" s="206">
        <f t="shared" si="24"/>
        <v>-1699.783410138276</v>
      </c>
      <c r="F258" s="140">
        <f t="shared" si="25"/>
        <v>-0.009119498954548399</v>
      </c>
      <c r="G258" s="232"/>
      <c r="H258" s="176"/>
    </row>
    <row r="259" spans="1:8" s="205" customFormat="1" ht="12.75" customHeight="1">
      <c r="A259" s="174">
        <v>19</v>
      </c>
      <c r="B259" s="264" t="s">
        <v>231</v>
      </c>
      <c r="C259" s="202">
        <v>228888</v>
      </c>
      <c r="D259" s="202">
        <v>196451.43693693692</v>
      </c>
      <c r="E259" s="206">
        <f t="shared" si="24"/>
        <v>-32436.563063063077</v>
      </c>
      <c r="F259" s="140">
        <f t="shared" si="25"/>
        <v>-0.1417136899403336</v>
      </c>
      <c r="G259" s="232"/>
      <c r="H259" s="176"/>
    </row>
    <row r="260" spans="1:8" ht="12.75" customHeight="1">
      <c r="A260" s="174">
        <v>20</v>
      </c>
      <c r="B260" s="264" t="s">
        <v>232</v>
      </c>
      <c r="C260" s="202">
        <v>109859</v>
      </c>
      <c r="D260" s="202">
        <v>102162.47297297297</v>
      </c>
      <c r="E260" s="202">
        <f t="shared" si="24"/>
        <v>-7696.527027027027</v>
      </c>
      <c r="F260" s="192">
        <f t="shared" si="25"/>
        <v>-0.07005822943069777</v>
      </c>
      <c r="G260" s="232"/>
      <c r="H260" s="176"/>
    </row>
    <row r="261" spans="1:8" ht="12.75" customHeight="1">
      <c r="A261" s="174">
        <v>21</v>
      </c>
      <c r="B261" s="264" t="s">
        <v>233</v>
      </c>
      <c r="C261" s="202">
        <v>386328</v>
      </c>
      <c r="D261" s="202">
        <v>349288.91441441444</v>
      </c>
      <c r="E261" s="206">
        <f t="shared" si="24"/>
        <v>-37039.08558558556</v>
      </c>
      <c r="F261" s="140">
        <f t="shared" si="25"/>
        <v>-0.09587471160668024</v>
      </c>
      <c r="G261" s="232"/>
      <c r="H261" s="176"/>
    </row>
    <row r="262" spans="1:8" ht="12.75" customHeight="1">
      <c r="A262" s="174">
        <v>22</v>
      </c>
      <c r="B262" s="264" t="s">
        <v>234</v>
      </c>
      <c r="C262" s="202">
        <v>101858</v>
      </c>
      <c r="D262" s="202">
        <v>98373.83783783784</v>
      </c>
      <c r="E262" s="206">
        <f t="shared" si="24"/>
        <v>-3484.16216216216</v>
      </c>
      <c r="F262" s="140">
        <f t="shared" si="25"/>
        <v>-0.034206072789198294</v>
      </c>
      <c r="G262" s="232"/>
      <c r="H262" s="176"/>
    </row>
    <row r="263" spans="1:8" ht="12.75" customHeight="1">
      <c r="A263" s="174">
        <v>23</v>
      </c>
      <c r="B263" s="264" t="s">
        <v>235</v>
      </c>
      <c r="C263" s="202">
        <v>141727</v>
      </c>
      <c r="D263" s="202">
        <v>123846.81531531531</v>
      </c>
      <c r="E263" s="206">
        <f t="shared" si="24"/>
        <v>-17880.18468468469</v>
      </c>
      <c r="F263" s="140">
        <f t="shared" si="25"/>
        <v>-0.1261593393262024</v>
      </c>
      <c r="G263" s="232"/>
      <c r="H263" s="176"/>
    </row>
    <row r="264" spans="1:8" ht="12.75" customHeight="1">
      <c r="A264" s="174">
        <v>24</v>
      </c>
      <c r="B264" s="264" t="s">
        <v>236</v>
      </c>
      <c r="C264" s="202">
        <v>411010</v>
      </c>
      <c r="D264" s="202">
        <v>386006.15765765763</v>
      </c>
      <c r="E264" s="206">
        <f t="shared" si="24"/>
        <v>-25003.842342342366</v>
      </c>
      <c r="F264" s="140">
        <f t="shared" si="25"/>
        <v>-0.06083511919987924</v>
      </c>
      <c r="G264" s="232"/>
      <c r="H264" s="176"/>
    </row>
    <row r="265" spans="1:8" ht="12.75" customHeight="1">
      <c r="A265" s="174">
        <v>25</v>
      </c>
      <c r="B265" s="264" t="s">
        <v>237</v>
      </c>
      <c r="C265" s="202">
        <v>106012</v>
      </c>
      <c r="D265" s="202">
        <v>96890.99565217391</v>
      </c>
      <c r="E265" s="202">
        <f t="shared" si="24"/>
        <v>-9121.004347826092</v>
      </c>
      <c r="F265" s="192">
        <f t="shared" si="25"/>
        <v>-0.08603747073752115</v>
      </c>
      <c r="G265" s="232"/>
      <c r="H265" s="176"/>
    </row>
    <row r="266" spans="1:8" ht="12.75" customHeight="1">
      <c r="A266" s="174">
        <v>26</v>
      </c>
      <c r="B266" s="264" t="s">
        <v>238</v>
      </c>
      <c r="C266" s="202">
        <v>74399</v>
      </c>
      <c r="D266" s="202">
        <v>72786.68018018018</v>
      </c>
      <c r="E266" s="206">
        <f t="shared" si="24"/>
        <v>-1612.3198198198224</v>
      </c>
      <c r="F266" s="140">
        <f t="shared" si="25"/>
        <v>-0.021671256600489557</v>
      </c>
      <c r="G266" s="232"/>
      <c r="H266" s="176"/>
    </row>
    <row r="267" spans="1:8" ht="12.75" customHeight="1">
      <c r="A267" s="174">
        <v>27</v>
      </c>
      <c r="B267" s="264" t="s">
        <v>239</v>
      </c>
      <c r="C267" s="202">
        <v>159296</v>
      </c>
      <c r="D267" s="202">
        <v>163198.6981981982</v>
      </c>
      <c r="E267" s="206">
        <f t="shared" si="24"/>
        <v>3902.6981981981953</v>
      </c>
      <c r="F267" s="140">
        <f t="shared" si="25"/>
        <v>0.02449966225265038</v>
      </c>
      <c r="G267" s="232"/>
      <c r="H267" s="176"/>
    </row>
    <row r="268" spans="1:8" ht="12.75" customHeight="1">
      <c r="A268" s="174">
        <v>28</v>
      </c>
      <c r="B268" s="264" t="s">
        <v>240</v>
      </c>
      <c r="C268" s="202">
        <v>147196</v>
      </c>
      <c r="D268" s="202">
        <v>158823.65454545454</v>
      </c>
      <c r="E268" s="206">
        <f t="shared" si="24"/>
        <v>11627.654545454541</v>
      </c>
      <c r="F268" s="140">
        <f t="shared" si="25"/>
        <v>0.0789943649654511</v>
      </c>
      <c r="G268" s="232"/>
      <c r="H268" s="176"/>
    </row>
    <row r="269" spans="1:8" ht="12.75" customHeight="1">
      <c r="A269" s="174">
        <v>29</v>
      </c>
      <c r="B269" s="264" t="s">
        <v>241</v>
      </c>
      <c r="C269" s="202">
        <v>35240</v>
      </c>
      <c r="D269" s="202">
        <v>33300.228070175435</v>
      </c>
      <c r="E269" s="206">
        <f t="shared" si="24"/>
        <v>-1939.7719298245647</v>
      </c>
      <c r="F269" s="140">
        <f t="shared" si="25"/>
        <v>-0.055044606408188555</v>
      </c>
      <c r="G269" s="232"/>
      <c r="H269" s="176"/>
    </row>
    <row r="270" spans="1:8" ht="12.75" customHeight="1">
      <c r="A270" s="174">
        <v>30</v>
      </c>
      <c r="B270" s="264" t="s">
        <v>242</v>
      </c>
      <c r="C270" s="202">
        <v>281935</v>
      </c>
      <c r="D270" s="202">
        <v>292197.87837837834</v>
      </c>
      <c r="E270" s="202">
        <f t="shared" si="24"/>
        <v>10262.878378378344</v>
      </c>
      <c r="F270" s="192">
        <f t="shared" si="25"/>
        <v>0.03640157617315461</v>
      </c>
      <c r="G270" s="232"/>
      <c r="H270" s="176"/>
    </row>
    <row r="271" spans="1:8" s="205" customFormat="1" ht="12.75" customHeight="1">
      <c r="A271" s="174">
        <v>31</v>
      </c>
      <c r="B271" s="264" t="s">
        <v>243</v>
      </c>
      <c r="C271" s="202">
        <v>288274</v>
      </c>
      <c r="D271" s="202">
        <v>261583.7747747748</v>
      </c>
      <c r="E271" s="206">
        <f t="shared" si="24"/>
        <v>-26690.225225225207</v>
      </c>
      <c r="F271" s="140">
        <f t="shared" si="25"/>
        <v>-0.09258630755886832</v>
      </c>
      <c r="G271" s="232"/>
      <c r="H271" s="176"/>
    </row>
    <row r="272" spans="1:7" ht="12.75" customHeight="1">
      <c r="A272" s="174">
        <v>32</v>
      </c>
      <c r="B272" s="264" t="s">
        <v>244</v>
      </c>
      <c r="C272" s="206">
        <v>145377</v>
      </c>
      <c r="D272" s="202">
        <v>133309.59545454546</v>
      </c>
      <c r="E272" s="206">
        <f t="shared" si="24"/>
        <v>-12067.404545454541</v>
      </c>
      <c r="F272" s="140">
        <f t="shared" si="25"/>
        <v>-0.08300765970858211</v>
      </c>
      <c r="G272" s="31"/>
    </row>
    <row r="273" spans="1:7" ht="12.75" customHeight="1">
      <c r="A273" s="174">
        <v>33</v>
      </c>
      <c r="B273" s="264" t="s">
        <v>245</v>
      </c>
      <c r="C273" s="206">
        <v>50350</v>
      </c>
      <c r="D273" s="202">
        <v>47327.82882882883</v>
      </c>
      <c r="E273" s="206">
        <f t="shared" si="24"/>
        <v>-3022.1711711711687</v>
      </c>
      <c r="F273" s="140">
        <f t="shared" si="25"/>
        <v>-0.06002326059922877</v>
      </c>
      <c r="G273" s="31"/>
    </row>
    <row r="274" spans="1:7" ht="12.75" customHeight="1">
      <c r="A274" s="174">
        <v>34</v>
      </c>
      <c r="B274" s="264" t="s">
        <v>246</v>
      </c>
      <c r="C274" s="206">
        <v>71785</v>
      </c>
      <c r="D274" s="202">
        <v>75124.68161434977</v>
      </c>
      <c r="E274" s="206">
        <f>D274-C274</f>
        <v>3339.681614349771</v>
      </c>
      <c r="F274" s="140">
        <f>E274/C274</f>
        <v>0.04652339088040358</v>
      </c>
      <c r="G274" s="31"/>
    </row>
    <row r="275" spans="1:7" ht="12.75" customHeight="1">
      <c r="A275" s="174">
        <v>35</v>
      </c>
      <c r="B275" s="264" t="s">
        <v>247</v>
      </c>
      <c r="C275" s="206">
        <v>160860</v>
      </c>
      <c r="D275" s="202">
        <v>154161.47085201793</v>
      </c>
      <c r="E275" s="206">
        <f>D275-C275</f>
        <v>-6698.5291479820735</v>
      </c>
      <c r="F275" s="140">
        <f>E275/C275</f>
        <v>-0.04164198152419541</v>
      </c>
      <c r="G275" s="31"/>
    </row>
    <row r="276" spans="1:7" ht="12.75" customHeight="1">
      <c r="A276" s="34"/>
      <c r="B276" s="1" t="s">
        <v>27</v>
      </c>
      <c r="C276" s="203">
        <v>5900000</v>
      </c>
      <c r="D276" s="203">
        <v>5464881.018018018</v>
      </c>
      <c r="E276" s="203">
        <f>D276-C276</f>
        <v>-435118.98198198155</v>
      </c>
      <c r="F276" s="139">
        <f>E276/C276</f>
        <v>-0.07374897999694602</v>
      </c>
      <c r="G276" s="31"/>
    </row>
    <row r="277" spans="1:7" ht="12.75" customHeight="1">
      <c r="A277" s="25"/>
      <c r="B277" s="36"/>
      <c r="C277" s="37"/>
      <c r="D277" s="37"/>
      <c r="E277" s="37"/>
      <c r="F277" s="38"/>
      <c r="G277" s="31"/>
    </row>
    <row r="278" spans="1:7" ht="12.75" customHeight="1">
      <c r="A278" s="319" t="s">
        <v>157</v>
      </c>
      <c r="B278" s="319"/>
      <c r="C278" s="319"/>
      <c r="D278" s="319"/>
      <c r="E278" s="319"/>
      <c r="F278" s="319"/>
      <c r="G278" s="31"/>
    </row>
    <row r="279" spans="1:7" ht="70.5" customHeight="1">
      <c r="A279" s="16" t="s">
        <v>20</v>
      </c>
      <c r="B279" s="16" t="s">
        <v>21</v>
      </c>
      <c r="C279" s="16" t="s">
        <v>170</v>
      </c>
      <c r="D279" s="16" t="s">
        <v>98</v>
      </c>
      <c r="E279" s="29" t="s">
        <v>6</v>
      </c>
      <c r="F279" s="16" t="s">
        <v>28</v>
      </c>
      <c r="G279" s="31"/>
    </row>
    <row r="280" spans="1:7" ht="12.75" customHeight="1">
      <c r="A280" s="16">
        <v>1</v>
      </c>
      <c r="B280" s="16">
        <v>2</v>
      </c>
      <c r="C280" s="16">
        <v>3</v>
      </c>
      <c r="D280" s="16">
        <v>4</v>
      </c>
      <c r="E280" s="16" t="s">
        <v>29</v>
      </c>
      <c r="F280" s="16">
        <v>6</v>
      </c>
      <c r="G280" s="31"/>
    </row>
    <row r="281" spans="1:7" ht="12.75" customHeight="1">
      <c r="A281" s="174">
        <v>1</v>
      </c>
      <c r="B281" s="264" t="s">
        <v>213</v>
      </c>
      <c r="C281" s="251">
        <v>186104</v>
      </c>
      <c r="D281" s="202">
        <v>164710.90677966102</v>
      </c>
      <c r="E281" s="202">
        <f>D281-C281</f>
        <v>-21393.093220338982</v>
      </c>
      <c r="F281" s="192">
        <f aca="true" t="shared" si="26" ref="F281:F315">E281/C281</f>
        <v>-0.11495235578138559</v>
      </c>
      <c r="G281" s="31"/>
    </row>
    <row r="282" spans="1:7" ht="12.75" customHeight="1">
      <c r="A282" s="174">
        <v>2</v>
      </c>
      <c r="B282" s="264" t="s">
        <v>214</v>
      </c>
      <c r="C282" s="251">
        <v>63411</v>
      </c>
      <c r="D282" s="202">
        <v>63560.833333333336</v>
      </c>
      <c r="E282" s="202">
        <f aca="true" t="shared" si="27" ref="E282:E316">D282-C282</f>
        <v>149.83333333333576</v>
      </c>
      <c r="F282" s="192">
        <f t="shared" si="26"/>
        <v>0.0023628918221339475</v>
      </c>
      <c r="G282" s="31"/>
    </row>
    <row r="283" spans="1:7" ht="12.75" customHeight="1">
      <c r="A283" s="174">
        <v>3</v>
      </c>
      <c r="B283" s="264" t="s">
        <v>215</v>
      </c>
      <c r="C283" s="251">
        <v>100183</v>
      </c>
      <c r="D283" s="202">
        <v>93032.78879310345</v>
      </c>
      <c r="E283" s="202">
        <f t="shared" si="27"/>
        <v>-7150.211206896551</v>
      </c>
      <c r="F283" s="192">
        <f t="shared" si="26"/>
        <v>-0.07137150221990309</v>
      </c>
      <c r="G283" s="31"/>
    </row>
    <row r="284" spans="1:7" ht="12.75" customHeight="1">
      <c r="A284" s="174">
        <v>4</v>
      </c>
      <c r="B284" s="264" t="s">
        <v>216</v>
      </c>
      <c r="C284" s="251">
        <v>167304</v>
      </c>
      <c r="D284" s="202">
        <v>147149.7556561086</v>
      </c>
      <c r="E284" s="202">
        <f t="shared" si="27"/>
        <v>-20154.24434389139</v>
      </c>
      <c r="F284" s="192">
        <f t="shared" si="26"/>
        <v>-0.12046480863512761</v>
      </c>
      <c r="G284" s="31"/>
    </row>
    <row r="285" spans="1:7" ht="12.75" customHeight="1">
      <c r="A285" s="174">
        <v>5</v>
      </c>
      <c r="B285" s="264" t="s">
        <v>217</v>
      </c>
      <c r="C285" s="251">
        <v>126987</v>
      </c>
      <c r="D285" s="202">
        <v>109911.67117117117</v>
      </c>
      <c r="E285" s="202">
        <f t="shared" si="27"/>
        <v>-17075.32882882883</v>
      </c>
      <c r="F285" s="192">
        <f t="shared" si="26"/>
        <v>-0.13446517225250484</v>
      </c>
      <c r="G285" s="31"/>
    </row>
    <row r="286" spans="1:7" ht="12.75" customHeight="1">
      <c r="A286" s="174">
        <v>6</v>
      </c>
      <c r="B286" s="264" t="s">
        <v>218</v>
      </c>
      <c r="C286" s="251">
        <v>43547</v>
      </c>
      <c r="D286" s="202">
        <v>42494.12272727273</v>
      </c>
      <c r="E286" s="202">
        <f t="shared" si="27"/>
        <v>-1052.8772727272735</v>
      </c>
      <c r="F286" s="192">
        <f t="shared" si="26"/>
        <v>-0.024177951930724816</v>
      </c>
      <c r="G286" s="31"/>
    </row>
    <row r="287" spans="1:7" ht="12.75" customHeight="1">
      <c r="A287" s="174">
        <v>7</v>
      </c>
      <c r="B287" s="264" t="s">
        <v>219</v>
      </c>
      <c r="C287" s="251">
        <v>104789</v>
      </c>
      <c r="D287" s="202">
        <v>94661.7972972973</v>
      </c>
      <c r="E287" s="202">
        <f t="shared" si="27"/>
        <v>-10127.202702702707</v>
      </c>
      <c r="F287" s="192">
        <f t="shared" si="26"/>
        <v>-0.09664375748125001</v>
      </c>
      <c r="G287" s="31"/>
    </row>
    <row r="288" spans="1:7" ht="12.75" customHeight="1">
      <c r="A288" s="174">
        <v>8</v>
      </c>
      <c r="B288" s="264" t="s">
        <v>220</v>
      </c>
      <c r="C288" s="251">
        <v>67379</v>
      </c>
      <c r="D288" s="202">
        <v>60515.73275862069</v>
      </c>
      <c r="E288" s="202">
        <f t="shared" si="27"/>
        <v>-6863.267241379312</v>
      </c>
      <c r="F288" s="192">
        <f t="shared" si="26"/>
        <v>-0.10186062781251297</v>
      </c>
      <c r="G288" s="31"/>
    </row>
    <row r="289" spans="1:7" ht="12.75" customHeight="1">
      <c r="A289" s="174">
        <v>9</v>
      </c>
      <c r="B289" s="264" t="s">
        <v>221</v>
      </c>
      <c r="C289" s="251">
        <v>89732</v>
      </c>
      <c r="D289" s="202">
        <v>80810.63470319635</v>
      </c>
      <c r="E289" s="202">
        <f t="shared" si="27"/>
        <v>-8921.365296803648</v>
      </c>
      <c r="F289" s="192">
        <f t="shared" si="26"/>
        <v>-0.09942233870641073</v>
      </c>
      <c r="G289" s="31"/>
    </row>
    <row r="290" spans="1:7" ht="12.75" customHeight="1">
      <c r="A290" s="174">
        <v>10</v>
      </c>
      <c r="B290" s="264" t="s">
        <v>222</v>
      </c>
      <c r="C290" s="251">
        <v>33446</v>
      </c>
      <c r="D290" s="202">
        <v>31835.126126126128</v>
      </c>
      <c r="E290" s="202">
        <f t="shared" si="27"/>
        <v>-1610.873873873872</v>
      </c>
      <c r="F290" s="192">
        <f t="shared" si="26"/>
        <v>-0.04816342384362471</v>
      </c>
      <c r="G290" s="31"/>
    </row>
    <row r="291" spans="1:7" ht="12.75" customHeight="1">
      <c r="A291" s="174">
        <v>11</v>
      </c>
      <c r="B291" s="264" t="s">
        <v>223</v>
      </c>
      <c r="C291" s="251">
        <v>47112</v>
      </c>
      <c r="D291" s="202">
        <v>41865.6036036036</v>
      </c>
      <c r="E291" s="202">
        <f t="shared" si="27"/>
        <v>-5246.396396396398</v>
      </c>
      <c r="F291" s="192">
        <f t="shared" si="26"/>
        <v>-0.11136008652564947</v>
      </c>
      <c r="G291" s="31"/>
    </row>
    <row r="292" spans="1:7" ht="12.75" customHeight="1">
      <c r="A292" s="174">
        <v>12</v>
      </c>
      <c r="B292" s="264" t="s">
        <v>224</v>
      </c>
      <c r="C292" s="251">
        <v>52778</v>
      </c>
      <c r="D292" s="202">
        <v>35108.262008733625</v>
      </c>
      <c r="E292" s="202">
        <f t="shared" si="27"/>
        <v>-17669.737991266375</v>
      </c>
      <c r="F292" s="192">
        <f t="shared" si="26"/>
        <v>-0.334793625966622</v>
      </c>
      <c r="G292" s="31"/>
    </row>
    <row r="293" spans="1:7" ht="12.75" customHeight="1">
      <c r="A293" s="174">
        <v>13</v>
      </c>
      <c r="B293" s="264" t="s">
        <v>225</v>
      </c>
      <c r="C293" s="251">
        <v>194758</v>
      </c>
      <c r="D293" s="202">
        <v>142786.95495495494</v>
      </c>
      <c r="E293" s="202">
        <f t="shared" si="27"/>
        <v>-51971.04504504506</v>
      </c>
      <c r="F293" s="192">
        <f t="shared" si="26"/>
        <v>-0.26684934659960086</v>
      </c>
      <c r="G293" s="31"/>
    </row>
    <row r="294" spans="1:8" s="205" customFormat="1" ht="12.75" customHeight="1">
      <c r="A294" s="174">
        <v>14</v>
      </c>
      <c r="B294" s="264" t="s">
        <v>226</v>
      </c>
      <c r="C294" s="251">
        <v>87143</v>
      </c>
      <c r="D294" s="202">
        <v>76878.29680365296</v>
      </c>
      <c r="E294" s="202">
        <f t="shared" si="27"/>
        <v>-10264.703196347036</v>
      </c>
      <c r="F294" s="192">
        <f t="shared" si="26"/>
        <v>-0.11779148292286284</v>
      </c>
      <c r="G294" s="232"/>
      <c r="H294" s="176"/>
    </row>
    <row r="295" spans="1:8" ht="12.75" customHeight="1">
      <c r="A295" s="174">
        <v>15</v>
      </c>
      <c r="B295" s="264" t="s">
        <v>227</v>
      </c>
      <c r="C295" s="251">
        <v>150705</v>
      </c>
      <c r="D295" s="202">
        <v>129728.54298642534</v>
      </c>
      <c r="E295" s="202">
        <f t="shared" si="27"/>
        <v>-20976.45701357466</v>
      </c>
      <c r="F295" s="192">
        <f t="shared" si="26"/>
        <v>-0.13918885911930368</v>
      </c>
      <c r="G295" s="232"/>
      <c r="H295" s="176"/>
    </row>
    <row r="296" spans="1:8" s="205" customFormat="1" ht="12.75" customHeight="1">
      <c r="A296" s="174">
        <v>16</v>
      </c>
      <c r="B296" s="264" t="s">
        <v>228</v>
      </c>
      <c r="C296" s="251">
        <v>115944</v>
      </c>
      <c r="D296" s="202">
        <v>92510.7590909091</v>
      </c>
      <c r="E296" s="202">
        <f t="shared" si="27"/>
        <v>-23433.240909090906</v>
      </c>
      <c r="F296" s="192">
        <f t="shared" si="26"/>
        <v>-0.20210826700037005</v>
      </c>
      <c r="G296" s="232"/>
      <c r="H296" s="176"/>
    </row>
    <row r="297" spans="1:8" ht="12.75" customHeight="1">
      <c r="A297" s="174">
        <v>17</v>
      </c>
      <c r="B297" s="264" t="s">
        <v>229</v>
      </c>
      <c r="C297" s="251">
        <v>302242</v>
      </c>
      <c r="D297" s="202">
        <v>200831.14798206277</v>
      </c>
      <c r="E297" s="202">
        <f t="shared" si="27"/>
        <v>-101410.85201793723</v>
      </c>
      <c r="F297" s="192">
        <f t="shared" si="26"/>
        <v>-0.33552865590466324</v>
      </c>
      <c r="G297" s="232"/>
      <c r="H297" s="176"/>
    </row>
    <row r="298" spans="1:8" s="205" customFormat="1" ht="12.75" customHeight="1">
      <c r="A298" s="174">
        <v>18</v>
      </c>
      <c r="B298" s="264" t="s">
        <v>230</v>
      </c>
      <c r="C298" s="251">
        <v>150379</v>
      </c>
      <c r="D298" s="202">
        <v>144246.61290322582</v>
      </c>
      <c r="E298" s="202">
        <f t="shared" si="27"/>
        <v>-6132.387096774182</v>
      </c>
      <c r="F298" s="192">
        <f t="shared" si="26"/>
        <v>-0.0407795443298212</v>
      </c>
      <c r="G298" s="232"/>
      <c r="H298" s="176"/>
    </row>
    <row r="299" spans="1:8" ht="12.75" customHeight="1">
      <c r="A299" s="174">
        <v>19</v>
      </c>
      <c r="B299" s="264" t="s">
        <v>231</v>
      </c>
      <c r="C299" s="251">
        <v>133786</v>
      </c>
      <c r="D299" s="202">
        <v>102796.28828828828</v>
      </c>
      <c r="E299" s="202">
        <f aca="true" t="shared" si="28" ref="E299:E306">D299-C299</f>
        <v>-30989.711711711716</v>
      </c>
      <c r="F299" s="192">
        <f aca="true" t="shared" si="29" ref="F299:F306">E299/C299</f>
        <v>-0.2316364321506863</v>
      </c>
      <c r="G299" s="232"/>
      <c r="H299" s="176"/>
    </row>
    <row r="300" spans="1:8" ht="12.75" customHeight="1">
      <c r="A300" s="174">
        <v>20</v>
      </c>
      <c r="B300" s="264" t="s">
        <v>232</v>
      </c>
      <c r="C300" s="251">
        <v>56478</v>
      </c>
      <c r="D300" s="202">
        <v>48867.17567567567</v>
      </c>
      <c r="E300" s="202">
        <f t="shared" si="28"/>
        <v>-7610.824324324327</v>
      </c>
      <c r="F300" s="192">
        <f t="shared" si="29"/>
        <v>-0.1347573271773846</v>
      </c>
      <c r="G300" s="232"/>
      <c r="H300" s="176" t="s">
        <v>12</v>
      </c>
    </row>
    <row r="301" spans="1:8" ht="12.75" customHeight="1">
      <c r="A301" s="174">
        <v>21</v>
      </c>
      <c r="B301" s="264" t="s">
        <v>233</v>
      </c>
      <c r="C301" s="251">
        <v>233796</v>
      </c>
      <c r="D301" s="202">
        <v>198608.1981981982</v>
      </c>
      <c r="E301" s="202">
        <f t="shared" si="28"/>
        <v>-35187.801801801805</v>
      </c>
      <c r="F301" s="192">
        <f t="shared" si="29"/>
        <v>-0.1505064321109078</v>
      </c>
      <c r="G301" s="232"/>
      <c r="H301" s="176"/>
    </row>
    <row r="302" spans="1:8" ht="12.75" customHeight="1">
      <c r="A302" s="174">
        <v>22</v>
      </c>
      <c r="B302" s="264" t="s">
        <v>234</v>
      </c>
      <c r="C302" s="251">
        <v>67342</v>
      </c>
      <c r="D302" s="202">
        <v>60551.617117117115</v>
      </c>
      <c r="E302" s="202">
        <f t="shared" si="28"/>
        <v>-6790.382882882885</v>
      </c>
      <c r="F302" s="192">
        <f t="shared" si="29"/>
        <v>-0.10083429186663426</v>
      </c>
      <c r="G302" s="232"/>
      <c r="H302" s="176"/>
    </row>
    <row r="303" spans="1:8" ht="12.75" customHeight="1">
      <c r="A303" s="174">
        <v>23</v>
      </c>
      <c r="B303" s="264" t="s">
        <v>235</v>
      </c>
      <c r="C303" s="251">
        <v>82247</v>
      </c>
      <c r="D303" s="202">
        <v>69017.37899543378</v>
      </c>
      <c r="E303" s="202">
        <f t="shared" si="28"/>
        <v>-13229.621004566216</v>
      </c>
      <c r="F303" s="192">
        <f t="shared" si="29"/>
        <v>-0.16085232293659604</v>
      </c>
      <c r="G303" s="232"/>
      <c r="H303" s="176"/>
    </row>
    <row r="304" spans="1:8" ht="12.75" customHeight="1">
      <c r="A304" s="174">
        <v>24</v>
      </c>
      <c r="B304" s="264" t="s">
        <v>236</v>
      </c>
      <c r="C304" s="251">
        <v>271281</v>
      </c>
      <c r="D304" s="202">
        <v>260471.37387387388</v>
      </c>
      <c r="E304" s="202">
        <f t="shared" si="28"/>
        <v>-10809.626126126124</v>
      </c>
      <c r="F304" s="192">
        <f t="shared" si="29"/>
        <v>-0.03984660232794086</v>
      </c>
      <c r="G304" s="232"/>
      <c r="H304" s="176"/>
    </row>
    <row r="305" spans="1:8" ht="12.75" customHeight="1">
      <c r="A305" s="174">
        <v>25</v>
      </c>
      <c r="B305" s="264" t="s">
        <v>237</v>
      </c>
      <c r="C305" s="251">
        <v>76244</v>
      </c>
      <c r="D305" s="202">
        <v>56897.25652173913</v>
      </c>
      <c r="E305" s="202">
        <f t="shared" si="28"/>
        <v>-19346.74347826087</v>
      </c>
      <c r="F305" s="192">
        <f t="shared" si="29"/>
        <v>-0.2537477503575477</v>
      </c>
      <c r="G305" s="232"/>
      <c r="H305" s="176"/>
    </row>
    <row r="306" spans="1:8" ht="12.75" customHeight="1">
      <c r="A306" s="174">
        <v>26</v>
      </c>
      <c r="B306" s="264" t="s">
        <v>238</v>
      </c>
      <c r="C306" s="251">
        <v>53009</v>
      </c>
      <c r="D306" s="202">
        <v>51230.63063063063</v>
      </c>
      <c r="E306" s="202">
        <f t="shared" si="28"/>
        <v>-1778.3693693693713</v>
      </c>
      <c r="F306" s="192">
        <f t="shared" si="29"/>
        <v>-0.033548442139436155</v>
      </c>
      <c r="G306" s="232"/>
      <c r="H306" s="176"/>
    </row>
    <row r="307" spans="1:8" ht="12.75" customHeight="1">
      <c r="A307" s="174">
        <v>27</v>
      </c>
      <c r="B307" s="264" t="s">
        <v>239</v>
      </c>
      <c r="C307" s="251">
        <v>113769</v>
      </c>
      <c r="D307" s="202">
        <v>106012.15765765766</v>
      </c>
      <c r="E307" s="202">
        <f aca="true" t="shared" si="30" ref="E307:E314">D307-C307</f>
        <v>-7756.842342342337</v>
      </c>
      <c r="F307" s="192">
        <f aca="true" t="shared" si="31" ref="F307:F314">E307/C307</f>
        <v>-0.06818063217873355</v>
      </c>
      <c r="G307" s="232"/>
      <c r="H307" s="176"/>
    </row>
    <row r="308" spans="1:8" ht="12.75" customHeight="1">
      <c r="A308" s="174">
        <v>28</v>
      </c>
      <c r="B308" s="264" t="s">
        <v>240</v>
      </c>
      <c r="C308" s="251">
        <v>98444</v>
      </c>
      <c r="D308" s="202">
        <v>101599.91818181818</v>
      </c>
      <c r="E308" s="202">
        <f t="shared" si="30"/>
        <v>3155.9181818181823</v>
      </c>
      <c r="F308" s="192">
        <f t="shared" si="31"/>
        <v>0.03205800436611863</v>
      </c>
      <c r="G308" s="232"/>
      <c r="H308" s="176"/>
    </row>
    <row r="309" spans="1:8" ht="12.75" customHeight="1">
      <c r="A309" s="174">
        <v>29</v>
      </c>
      <c r="B309" s="264" t="s">
        <v>241</v>
      </c>
      <c r="C309" s="251">
        <v>28688</v>
      </c>
      <c r="D309" s="202">
        <v>23988.63157894737</v>
      </c>
      <c r="E309" s="202">
        <f t="shared" si="30"/>
        <v>-4699.36842105263</v>
      </c>
      <c r="F309" s="192">
        <f t="shared" si="31"/>
        <v>-0.16380955176563824</v>
      </c>
      <c r="G309" s="232"/>
      <c r="H309" s="176"/>
    </row>
    <row r="310" spans="1:8" s="205" customFormat="1" ht="12.75" customHeight="1">
      <c r="A310" s="174">
        <v>30</v>
      </c>
      <c r="B310" s="264" t="s">
        <v>242</v>
      </c>
      <c r="C310" s="251">
        <v>177139</v>
      </c>
      <c r="D310" s="202">
        <v>161699.38288288287</v>
      </c>
      <c r="E310" s="202">
        <f t="shared" si="30"/>
        <v>-15439.61711711713</v>
      </c>
      <c r="F310" s="192">
        <f t="shared" si="31"/>
        <v>-0.08716102674801783</v>
      </c>
      <c r="G310" s="232"/>
      <c r="H310" s="176"/>
    </row>
    <row r="311" spans="1:7" ht="12.75" customHeight="1">
      <c r="A311" s="174">
        <v>31</v>
      </c>
      <c r="B311" s="264" t="s">
        <v>243</v>
      </c>
      <c r="C311" s="251">
        <v>196514</v>
      </c>
      <c r="D311" s="202">
        <v>164150.43243243243</v>
      </c>
      <c r="E311" s="202">
        <f t="shared" si="30"/>
        <v>-32363.567567567574</v>
      </c>
      <c r="F311" s="192">
        <f t="shared" si="31"/>
        <v>-0.16468835588084094</v>
      </c>
      <c r="G311" s="31"/>
    </row>
    <row r="312" spans="1:7" ht="12.75" customHeight="1">
      <c r="A312" s="174">
        <v>32</v>
      </c>
      <c r="B312" s="264" t="s">
        <v>244</v>
      </c>
      <c r="C312" s="251">
        <v>82662</v>
      </c>
      <c r="D312" s="202">
        <v>69549.87837837837</v>
      </c>
      <c r="E312" s="202">
        <f t="shared" si="30"/>
        <v>-13112.121621621627</v>
      </c>
      <c r="F312" s="192">
        <f t="shared" si="31"/>
        <v>-0.15862332899786633</v>
      </c>
      <c r="G312" s="31"/>
    </row>
    <row r="313" spans="1:7" ht="12.75" customHeight="1">
      <c r="A313" s="174">
        <v>33</v>
      </c>
      <c r="B313" s="264" t="s">
        <v>245</v>
      </c>
      <c r="C313" s="251">
        <v>38075</v>
      </c>
      <c r="D313" s="202">
        <v>41496.68018018018</v>
      </c>
      <c r="E313" s="202">
        <f t="shared" si="30"/>
        <v>3421.6801801801776</v>
      </c>
      <c r="F313" s="192">
        <f t="shared" si="31"/>
        <v>0.0898668464919285</v>
      </c>
      <c r="G313" s="31"/>
    </row>
    <row r="314" spans="1:7" ht="12.75" customHeight="1">
      <c r="A314" s="174">
        <v>34</v>
      </c>
      <c r="B314" s="264" t="s">
        <v>246</v>
      </c>
      <c r="C314" s="251">
        <v>54553</v>
      </c>
      <c r="D314" s="202">
        <v>49206.973094170404</v>
      </c>
      <c r="E314" s="202">
        <f t="shared" si="30"/>
        <v>-5346.026905829596</v>
      </c>
      <c r="F314" s="192">
        <f t="shared" si="31"/>
        <v>-0.0979969370305867</v>
      </c>
      <c r="G314" s="31"/>
    </row>
    <row r="315" spans="1:8" ht="12.75" customHeight="1">
      <c r="A315" s="174">
        <v>35</v>
      </c>
      <c r="B315" s="264" t="s">
        <v>247</v>
      </c>
      <c r="C315" s="251">
        <v>102030</v>
      </c>
      <c r="D315" s="202">
        <v>89949.27027027027</v>
      </c>
      <c r="E315" s="202">
        <f t="shared" si="27"/>
        <v>-12080.729729729734</v>
      </c>
      <c r="F315" s="192">
        <f t="shared" si="26"/>
        <v>-0.11840370214377863</v>
      </c>
      <c r="G315" s="31"/>
      <c r="H315" s="10" t="s">
        <v>12</v>
      </c>
    </row>
    <row r="316" spans="1:7" ht="12.75" customHeight="1">
      <c r="A316" s="174"/>
      <c r="B316" s="1" t="s">
        <v>27</v>
      </c>
      <c r="C316" s="204">
        <v>3950000</v>
      </c>
      <c r="D316" s="203">
        <v>3421277.4054054054</v>
      </c>
      <c r="E316" s="252">
        <f t="shared" si="27"/>
        <v>-528722.5945945946</v>
      </c>
      <c r="F316" s="139">
        <f>E316/C316</f>
        <v>-0.13385382141635305</v>
      </c>
      <c r="G316" s="31"/>
    </row>
    <row r="317" spans="1:7" ht="12.75" customHeight="1">
      <c r="A317" s="40"/>
      <c r="B317" s="2"/>
      <c r="C317" s="141"/>
      <c r="D317" s="171"/>
      <c r="E317" s="171"/>
      <c r="F317" s="142"/>
      <c r="G317" s="31"/>
    </row>
    <row r="318" spans="1:8" ht="14.25">
      <c r="A318" s="47" t="s">
        <v>171</v>
      </c>
      <c r="B318" s="48"/>
      <c r="C318" s="48"/>
      <c r="D318" s="48"/>
      <c r="E318" s="48"/>
      <c r="F318" s="48"/>
      <c r="G318" s="48"/>
      <c r="H318" s="48"/>
    </row>
    <row r="319" spans="1:6" ht="46.5" customHeight="1">
      <c r="A319" s="49" t="s">
        <v>30</v>
      </c>
      <c r="B319" s="49" t="s">
        <v>31</v>
      </c>
      <c r="C319" s="50" t="s">
        <v>172</v>
      </c>
      <c r="D319" s="50" t="s">
        <v>173</v>
      </c>
      <c r="E319" s="49" t="s">
        <v>32</v>
      </c>
      <c r="F319" s="51"/>
    </row>
    <row r="320" spans="1:6" ht="13.5" customHeight="1">
      <c r="A320" s="49">
        <v>1</v>
      </c>
      <c r="B320" s="49">
        <v>2</v>
      </c>
      <c r="C320" s="50">
        <v>3</v>
      </c>
      <c r="D320" s="50">
        <v>4</v>
      </c>
      <c r="E320" s="49">
        <v>5</v>
      </c>
      <c r="F320" s="51"/>
    </row>
    <row r="321" spans="1:7" ht="12.75" customHeight="1">
      <c r="A321" s="174">
        <v>1</v>
      </c>
      <c r="B321" s="264" t="s">
        <v>213</v>
      </c>
      <c r="C321" s="202">
        <v>106921353</v>
      </c>
      <c r="D321" s="202">
        <v>101508855</v>
      </c>
      <c r="E321" s="192">
        <f aca="true" t="shared" si="32" ref="E321:E356">D321/C321</f>
        <v>0.9493786989395842</v>
      </c>
      <c r="F321" s="141"/>
      <c r="G321" s="31"/>
    </row>
    <row r="322" spans="1:7" ht="12.75" customHeight="1">
      <c r="A322" s="174">
        <v>2</v>
      </c>
      <c r="B322" s="264" t="s">
        <v>214</v>
      </c>
      <c r="C322" s="202">
        <v>34238820</v>
      </c>
      <c r="D322" s="202">
        <v>34109970</v>
      </c>
      <c r="E322" s="192">
        <f t="shared" si="32"/>
        <v>0.9962367277844272</v>
      </c>
      <c r="F322" s="141" t="s">
        <v>12</v>
      </c>
      <c r="G322" s="31"/>
    </row>
    <row r="323" spans="1:7" ht="12.75" customHeight="1">
      <c r="A323" s="174">
        <v>3</v>
      </c>
      <c r="B323" s="264" t="s">
        <v>215</v>
      </c>
      <c r="C323" s="202">
        <v>55846935</v>
      </c>
      <c r="D323" s="202">
        <v>53385628</v>
      </c>
      <c r="E323" s="192">
        <f t="shared" si="32"/>
        <v>0.955927626108756</v>
      </c>
      <c r="F323" s="141"/>
      <c r="G323" s="31"/>
    </row>
    <row r="324" spans="1:7" ht="12.75" customHeight="1">
      <c r="A324" s="174">
        <v>4</v>
      </c>
      <c r="B324" s="264" t="s">
        <v>216</v>
      </c>
      <c r="C324" s="202">
        <v>100354947</v>
      </c>
      <c r="D324" s="202">
        <v>85475585</v>
      </c>
      <c r="E324" s="192">
        <f t="shared" si="32"/>
        <v>0.8517326505089978</v>
      </c>
      <c r="F324" s="141"/>
      <c r="G324" s="31"/>
    </row>
    <row r="325" spans="1:7" ht="12.75" customHeight="1">
      <c r="A325" s="174">
        <v>5</v>
      </c>
      <c r="B325" s="264" t="s">
        <v>217</v>
      </c>
      <c r="C325" s="202">
        <v>78869663</v>
      </c>
      <c r="D325" s="202">
        <v>66439131</v>
      </c>
      <c r="E325" s="192">
        <f t="shared" si="32"/>
        <v>0.8423914655245832</v>
      </c>
      <c r="F325" s="141"/>
      <c r="G325" s="31"/>
    </row>
    <row r="326" spans="1:7" ht="12.75" customHeight="1">
      <c r="A326" s="174">
        <v>6</v>
      </c>
      <c r="B326" s="264" t="s">
        <v>218</v>
      </c>
      <c r="C326" s="202">
        <v>24212034</v>
      </c>
      <c r="D326" s="202">
        <v>22815132</v>
      </c>
      <c r="E326" s="192">
        <f t="shared" si="32"/>
        <v>0.9423054667773885</v>
      </c>
      <c r="F326" s="141"/>
      <c r="G326" s="31"/>
    </row>
    <row r="327" spans="1:7" ht="12.75" customHeight="1">
      <c r="A327" s="174">
        <v>7</v>
      </c>
      <c r="B327" s="264" t="s">
        <v>219</v>
      </c>
      <c r="C327" s="202">
        <v>60281991</v>
      </c>
      <c r="D327" s="202">
        <v>53713623</v>
      </c>
      <c r="E327" s="192">
        <f t="shared" si="32"/>
        <v>0.891039298950826</v>
      </c>
      <c r="F327" s="141"/>
      <c r="G327" s="31"/>
    </row>
    <row r="328" spans="1:7" ht="12.75" customHeight="1">
      <c r="A328" s="174">
        <v>8</v>
      </c>
      <c r="B328" s="264" t="s">
        <v>220</v>
      </c>
      <c r="C328" s="202">
        <v>37994187</v>
      </c>
      <c r="D328" s="202">
        <v>35241795</v>
      </c>
      <c r="E328" s="192">
        <f t="shared" si="32"/>
        <v>0.9275575497904456</v>
      </c>
      <c r="F328" s="141"/>
      <c r="G328" s="31"/>
    </row>
    <row r="329" spans="1:7" ht="12.75" customHeight="1">
      <c r="A329" s="174">
        <v>9</v>
      </c>
      <c r="B329" s="264" t="s">
        <v>221</v>
      </c>
      <c r="C329" s="202">
        <v>56476916</v>
      </c>
      <c r="D329" s="202">
        <v>47845481</v>
      </c>
      <c r="E329" s="192">
        <f t="shared" si="32"/>
        <v>0.847168797248065</v>
      </c>
      <c r="F329" s="141"/>
      <c r="G329" s="31"/>
    </row>
    <row r="330" spans="1:7" ht="12.75" customHeight="1">
      <c r="A330" s="174">
        <v>10</v>
      </c>
      <c r="B330" s="264" t="s">
        <v>222</v>
      </c>
      <c r="C330" s="202">
        <v>20957706</v>
      </c>
      <c r="D330" s="202">
        <v>19958464</v>
      </c>
      <c r="E330" s="192">
        <f t="shared" si="32"/>
        <v>0.9523210221576732</v>
      </c>
      <c r="F330" s="141"/>
      <c r="G330" s="31"/>
    </row>
    <row r="331" spans="1:7" ht="12.75" customHeight="1">
      <c r="A331" s="174">
        <v>11</v>
      </c>
      <c r="B331" s="264" t="s">
        <v>223</v>
      </c>
      <c r="C331" s="202">
        <v>26216421</v>
      </c>
      <c r="D331" s="202">
        <v>23111752</v>
      </c>
      <c r="E331" s="192">
        <f t="shared" si="32"/>
        <v>0.8815754064980876</v>
      </c>
      <c r="F331" s="141"/>
      <c r="G331" s="31"/>
    </row>
    <row r="332" spans="1:7" ht="12.75" customHeight="1">
      <c r="A332" s="174">
        <v>12</v>
      </c>
      <c r="B332" s="264" t="s">
        <v>224</v>
      </c>
      <c r="C332" s="202">
        <v>33068112</v>
      </c>
      <c r="D332" s="202">
        <v>23844691</v>
      </c>
      <c r="E332" s="192">
        <f t="shared" si="32"/>
        <v>0.7210780887641847</v>
      </c>
      <c r="F332" s="141"/>
      <c r="G332" s="31"/>
    </row>
    <row r="333" spans="1:7" ht="12.75" customHeight="1">
      <c r="A333" s="174">
        <v>13</v>
      </c>
      <c r="B333" s="264" t="s">
        <v>225</v>
      </c>
      <c r="C333" s="202">
        <v>112924007</v>
      </c>
      <c r="D333" s="202">
        <v>85969165</v>
      </c>
      <c r="E333" s="192">
        <f t="shared" si="32"/>
        <v>0.7613010491205825</v>
      </c>
      <c r="F333" s="141"/>
      <c r="G333" s="31"/>
    </row>
    <row r="334" spans="1:7" ht="12.75" customHeight="1">
      <c r="A334" s="174">
        <v>14</v>
      </c>
      <c r="B334" s="264" t="s">
        <v>226</v>
      </c>
      <c r="C334" s="202">
        <v>52993248</v>
      </c>
      <c r="D334" s="202">
        <v>46223523</v>
      </c>
      <c r="E334" s="192">
        <f t="shared" si="32"/>
        <v>0.872253065145205</v>
      </c>
      <c r="F334" s="141"/>
      <c r="G334" s="31"/>
    </row>
    <row r="335" spans="1:7" ht="12.75" customHeight="1">
      <c r="A335" s="174">
        <v>15</v>
      </c>
      <c r="B335" s="264" t="s">
        <v>227</v>
      </c>
      <c r="C335" s="202">
        <v>83505345</v>
      </c>
      <c r="D335" s="202">
        <v>72312701</v>
      </c>
      <c r="E335" s="192">
        <f t="shared" si="32"/>
        <v>0.8659649391305431</v>
      </c>
      <c r="F335" s="141"/>
      <c r="G335" s="31"/>
    </row>
    <row r="336" spans="1:7" ht="12.75" customHeight="1">
      <c r="A336" s="174">
        <v>16</v>
      </c>
      <c r="B336" s="264" t="s">
        <v>228</v>
      </c>
      <c r="C336" s="202">
        <v>68021184</v>
      </c>
      <c r="D336" s="202">
        <v>54171570</v>
      </c>
      <c r="E336" s="192">
        <f t="shared" si="32"/>
        <v>0.7963926355648264</v>
      </c>
      <c r="F336" s="141"/>
      <c r="G336" s="31"/>
    </row>
    <row r="337" spans="1:7" ht="12.75" customHeight="1">
      <c r="A337" s="174">
        <v>17</v>
      </c>
      <c r="B337" s="264" t="s">
        <v>229</v>
      </c>
      <c r="C337" s="202">
        <v>144842313</v>
      </c>
      <c r="D337" s="202">
        <v>97745749</v>
      </c>
      <c r="E337" s="192">
        <f t="shared" si="32"/>
        <v>0.6748425026877333</v>
      </c>
      <c r="F337" s="141"/>
      <c r="G337" s="31" t="s">
        <v>12</v>
      </c>
    </row>
    <row r="338" spans="1:7" ht="12.75" customHeight="1">
      <c r="A338" s="174">
        <v>18</v>
      </c>
      <c r="B338" s="264" t="s">
        <v>230</v>
      </c>
      <c r="C338" s="202">
        <v>77793639</v>
      </c>
      <c r="D338" s="202">
        <v>71379248</v>
      </c>
      <c r="E338" s="192">
        <f t="shared" si="32"/>
        <v>0.91754607340068</v>
      </c>
      <c r="F338" s="141"/>
      <c r="G338" s="31"/>
    </row>
    <row r="339" spans="1:7" ht="12.75" customHeight="1">
      <c r="A339" s="174">
        <v>19</v>
      </c>
      <c r="B339" s="264" t="s">
        <v>231</v>
      </c>
      <c r="C339" s="202">
        <v>83777694</v>
      </c>
      <c r="D339" s="202">
        <v>66432995</v>
      </c>
      <c r="E339" s="192">
        <f t="shared" si="32"/>
        <v>0.7929675767872054</v>
      </c>
      <c r="F339" s="141"/>
      <c r="G339" s="31" t="s">
        <v>12</v>
      </c>
    </row>
    <row r="340" spans="1:7" ht="12.75" customHeight="1">
      <c r="A340" s="174">
        <v>20</v>
      </c>
      <c r="B340" s="264" t="s">
        <v>232</v>
      </c>
      <c r="C340" s="202">
        <v>38423847</v>
      </c>
      <c r="D340" s="202">
        <v>33528582</v>
      </c>
      <c r="E340" s="192">
        <f t="shared" si="32"/>
        <v>0.8725982590967531</v>
      </c>
      <c r="F340" s="141"/>
      <c r="G340" s="31"/>
    </row>
    <row r="341" spans="1:7" ht="12.75" customHeight="1">
      <c r="A341" s="174">
        <v>21</v>
      </c>
      <c r="B341" s="264" t="s">
        <v>233</v>
      </c>
      <c r="C341" s="202">
        <v>143248644</v>
      </c>
      <c r="D341" s="202">
        <v>121633159</v>
      </c>
      <c r="E341" s="192">
        <f t="shared" si="32"/>
        <v>0.8491051335885594</v>
      </c>
      <c r="F341" s="141"/>
      <c r="G341" s="31"/>
    </row>
    <row r="342" spans="1:7" ht="12.75" customHeight="1">
      <c r="A342" s="174">
        <v>22</v>
      </c>
      <c r="B342" s="264" t="s">
        <v>234</v>
      </c>
      <c r="C342" s="202">
        <v>39085200</v>
      </c>
      <c r="D342" s="202">
        <v>35281451</v>
      </c>
      <c r="E342" s="192">
        <f t="shared" si="32"/>
        <v>0.9026805798614309</v>
      </c>
      <c r="F342" s="141"/>
      <c r="G342" s="31"/>
    </row>
    <row r="343" spans="1:7" ht="12.75" customHeight="1">
      <c r="A343" s="174">
        <v>23</v>
      </c>
      <c r="B343" s="264" t="s">
        <v>235</v>
      </c>
      <c r="C343" s="202">
        <v>52012544</v>
      </c>
      <c r="D343" s="202">
        <v>42798922</v>
      </c>
      <c r="E343" s="192">
        <f t="shared" si="32"/>
        <v>0.8228576937132704</v>
      </c>
      <c r="F343" s="141"/>
      <c r="G343" s="31"/>
    </row>
    <row r="344" spans="1:7" ht="12.75" customHeight="1">
      <c r="A344" s="174">
        <v>24</v>
      </c>
      <c r="B344" s="264" t="s">
        <v>236</v>
      </c>
      <c r="C344" s="202">
        <v>157609221</v>
      </c>
      <c r="D344" s="202">
        <v>143518012</v>
      </c>
      <c r="E344" s="192">
        <f t="shared" si="32"/>
        <v>0.9105940064255504</v>
      </c>
      <c r="F344" s="141"/>
      <c r="G344" s="31"/>
    </row>
    <row r="345" spans="1:7" ht="12.75" customHeight="1">
      <c r="A345" s="174">
        <v>25</v>
      </c>
      <c r="B345" s="264" t="s">
        <v>237</v>
      </c>
      <c r="C345" s="202">
        <v>42101136</v>
      </c>
      <c r="D345" s="202">
        <v>35371298</v>
      </c>
      <c r="E345" s="192">
        <f t="shared" si="32"/>
        <v>0.8401506790695624</v>
      </c>
      <c r="F345" s="141"/>
      <c r="G345" s="31"/>
    </row>
    <row r="346" spans="1:7" ht="12.75" customHeight="1">
      <c r="A346" s="174">
        <v>26</v>
      </c>
      <c r="B346" s="264" t="s">
        <v>238</v>
      </c>
      <c r="C346" s="202">
        <v>29431248</v>
      </c>
      <c r="D346" s="202">
        <v>27531843</v>
      </c>
      <c r="E346" s="192">
        <f t="shared" si="32"/>
        <v>0.9354629813863143</v>
      </c>
      <c r="F346" s="141"/>
      <c r="G346" s="31"/>
    </row>
    <row r="347" spans="1:7" ht="12.75" customHeight="1">
      <c r="A347" s="174">
        <v>27</v>
      </c>
      <c r="B347" s="264" t="s">
        <v>239</v>
      </c>
      <c r="C347" s="202">
        <v>63128590</v>
      </c>
      <c r="D347" s="202">
        <v>59801164</v>
      </c>
      <c r="E347" s="192">
        <f t="shared" si="32"/>
        <v>0.9472912986017904</v>
      </c>
      <c r="F347" s="141"/>
      <c r="G347" s="31"/>
    </row>
    <row r="348" spans="1:7" ht="12.75" customHeight="1">
      <c r="A348" s="174">
        <v>28</v>
      </c>
      <c r="B348" s="264" t="s">
        <v>240</v>
      </c>
      <c r="C348" s="202">
        <v>56742840</v>
      </c>
      <c r="D348" s="202">
        <v>57293186</v>
      </c>
      <c r="E348" s="192">
        <f t="shared" si="32"/>
        <v>1.0096989505636307</v>
      </c>
      <c r="F348" s="141"/>
      <c r="G348" s="31"/>
    </row>
    <row r="349" spans="1:7" ht="12.75" customHeight="1">
      <c r="A349" s="174">
        <v>29</v>
      </c>
      <c r="B349" s="264" t="s">
        <v>241</v>
      </c>
      <c r="C349" s="202">
        <v>14767368</v>
      </c>
      <c r="D349" s="202">
        <v>13061860</v>
      </c>
      <c r="E349" s="192">
        <f t="shared" si="32"/>
        <v>0.8845083294463848</v>
      </c>
      <c r="F349" s="141"/>
      <c r="G349" s="31"/>
    </row>
    <row r="350" spans="1:7" ht="12.75" customHeight="1">
      <c r="A350" s="174">
        <v>30</v>
      </c>
      <c r="B350" s="264" t="s">
        <v>242</v>
      </c>
      <c r="C350" s="202">
        <v>106046094</v>
      </c>
      <c r="D350" s="202">
        <v>100765192</v>
      </c>
      <c r="E350" s="192">
        <f t="shared" si="32"/>
        <v>0.9502018245009571</v>
      </c>
      <c r="F350" s="141"/>
      <c r="G350" s="31"/>
    </row>
    <row r="351" spans="1:7" ht="12.75" customHeight="1">
      <c r="A351" s="174">
        <v>31</v>
      </c>
      <c r="B351" s="264" t="s">
        <v>243</v>
      </c>
      <c r="C351" s="202">
        <v>112357104</v>
      </c>
      <c r="D351" s="202">
        <v>94645839</v>
      </c>
      <c r="E351" s="192">
        <f t="shared" si="32"/>
        <v>0.8423663091209613</v>
      </c>
      <c r="F351" s="141"/>
      <c r="G351" s="31"/>
    </row>
    <row r="352" spans="1:8" ht="12.75" customHeight="1">
      <c r="A352" s="174">
        <v>32</v>
      </c>
      <c r="B352" s="264" t="s">
        <v>244</v>
      </c>
      <c r="C352" s="202">
        <v>52677009</v>
      </c>
      <c r="D352" s="202">
        <v>44768184</v>
      </c>
      <c r="E352" s="192">
        <f t="shared" si="32"/>
        <v>0.8498619198367926</v>
      </c>
      <c r="F352" s="141"/>
      <c r="G352" s="31"/>
      <c r="H352" s="10" t="s">
        <v>12</v>
      </c>
    </row>
    <row r="353" spans="1:7" ht="12.75" customHeight="1">
      <c r="A353" s="174">
        <v>33</v>
      </c>
      <c r="B353" s="264" t="s">
        <v>245</v>
      </c>
      <c r="C353" s="202">
        <v>20426175</v>
      </c>
      <c r="D353" s="202">
        <v>19719041</v>
      </c>
      <c r="E353" s="192">
        <f t="shared" si="32"/>
        <v>0.9653809878746266</v>
      </c>
      <c r="F353" s="141" t="s">
        <v>12</v>
      </c>
      <c r="G353" s="31"/>
    </row>
    <row r="354" spans="1:7" ht="12.75" customHeight="1">
      <c r="A354" s="174">
        <v>34</v>
      </c>
      <c r="B354" s="264" t="s">
        <v>246</v>
      </c>
      <c r="C354" s="202">
        <v>29184078</v>
      </c>
      <c r="D354" s="202">
        <v>27725959</v>
      </c>
      <c r="E354" s="192">
        <f t="shared" si="32"/>
        <v>0.9500371743798108</v>
      </c>
      <c r="F354" s="141"/>
      <c r="G354" s="31"/>
    </row>
    <row r="355" spans="1:7" ht="12.75" customHeight="1">
      <c r="A355" s="174">
        <v>35</v>
      </c>
      <c r="B355" s="264" t="s">
        <v>247</v>
      </c>
      <c r="C355" s="202">
        <v>60727590</v>
      </c>
      <c r="D355" s="202">
        <v>54343815</v>
      </c>
      <c r="E355" s="192">
        <f t="shared" si="32"/>
        <v>0.8948785057994233</v>
      </c>
      <c r="F355" s="141"/>
      <c r="G355" s="31"/>
    </row>
    <row r="356" spans="1:7" ht="16.5" customHeight="1">
      <c r="A356" s="34"/>
      <c r="B356" s="1" t="s">
        <v>27</v>
      </c>
      <c r="C356" s="203">
        <v>2277265203</v>
      </c>
      <c r="D356" s="204">
        <v>1973472565</v>
      </c>
      <c r="E356" s="139">
        <f t="shared" si="32"/>
        <v>0.8665976024225054</v>
      </c>
      <c r="F356" s="42"/>
      <c r="G356" s="31"/>
    </row>
    <row r="357" spans="1:7" ht="16.5" customHeight="1">
      <c r="A357" s="40"/>
      <c r="B357" s="2"/>
      <c r="C357" s="141"/>
      <c r="D357" s="141"/>
      <c r="E357" s="142"/>
      <c r="F357" s="42"/>
      <c r="G357" s="31"/>
    </row>
    <row r="358" ht="15.75" customHeight="1">
      <c r="A358" s="9" t="s">
        <v>96</v>
      </c>
    </row>
    <row r="359" ht="14.25">
      <c r="A359" s="9"/>
    </row>
    <row r="360" ht="14.25">
      <c r="A360" s="9" t="s">
        <v>33</v>
      </c>
    </row>
    <row r="361" spans="1:7" ht="33.75" customHeight="1">
      <c r="A361" s="174" t="s">
        <v>20</v>
      </c>
      <c r="B361" s="174"/>
      <c r="C361" s="175" t="s">
        <v>34</v>
      </c>
      <c r="D361" s="175" t="s">
        <v>35</v>
      </c>
      <c r="E361" s="175" t="s">
        <v>6</v>
      </c>
      <c r="F361" s="175" t="s">
        <v>28</v>
      </c>
      <c r="G361" s="176"/>
    </row>
    <row r="362" spans="1:7" ht="16.5" customHeight="1">
      <c r="A362" s="174">
        <v>1</v>
      </c>
      <c r="B362" s="174">
        <v>2</v>
      </c>
      <c r="C362" s="175">
        <v>3</v>
      </c>
      <c r="D362" s="175">
        <v>4</v>
      </c>
      <c r="E362" s="175" t="s">
        <v>36</v>
      </c>
      <c r="F362" s="175">
        <v>6</v>
      </c>
      <c r="G362" s="176"/>
    </row>
    <row r="363" spans="1:7" ht="27" customHeight="1">
      <c r="A363" s="177">
        <v>1</v>
      </c>
      <c r="B363" s="178" t="s">
        <v>184</v>
      </c>
      <c r="C363" s="162">
        <f>D406</f>
        <v>1936.905224000002</v>
      </c>
      <c r="D363" s="162">
        <f>D406</f>
        <v>1936.905224000002</v>
      </c>
      <c r="E363" s="179">
        <f>D363-C363</f>
        <v>0</v>
      </c>
      <c r="F363" s="180">
        <v>0</v>
      </c>
      <c r="G363" s="176"/>
    </row>
    <row r="364" spans="1:8" ht="28.5">
      <c r="A364" s="177">
        <v>2</v>
      </c>
      <c r="B364" s="178" t="s">
        <v>174</v>
      </c>
      <c r="C364" s="162">
        <f>C406</f>
        <v>273444.78044999996</v>
      </c>
      <c r="D364" s="162">
        <f>C406</f>
        <v>273444.78044999996</v>
      </c>
      <c r="E364" s="179">
        <f>D364-C364</f>
        <v>0</v>
      </c>
      <c r="F364" s="181">
        <v>0</v>
      </c>
      <c r="G364" s="176"/>
      <c r="H364" s="10" t="s">
        <v>12</v>
      </c>
    </row>
    <row r="365" ht="14.25">
      <c r="A365" s="54"/>
    </row>
    <row r="366" spans="1:7" ht="14.25">
      <c r="A366" s="9" t="s">
        <v>205</v>
      </c>
      <c r="B366" s="48"/>
      <c r="C366" s="58"/>
      <c r="D366" s="48"/>
      <c r="E366" s="48"/>
      <c r="F366" s="48"/>
      <c r="G366" s="48" t="s">
        <v>12</v>
      </c>
    </row>
    <row r="367" spans="1:8" ht="6" customHeight="1">
      <c r="A367" s="9"/>
      <c r="B367" s="48"/>
      <c r="C367" s="58"/>
      <c r="D367" s="48"/>
      <c r="E367" s="48"/>
      <c r="F367" s="48"/>
      <c r="G367" s="48"/>
      <c r="H367" s="10" t="s">
        <v>12</v>
      </c>
    </row>
    <row r="368" spans="1:5" ht="14.25">
      <c r="A368" s="48"/>
      <c r="B368" s="48"/>
      <c r="C368" s="48"/>
      <c r="D368" s="48"/>
      <c r="E368" s="59" t="s">
        <v>97</v>
      </c>
    </row>
    <row r="369" spans="1:8" ht="43.5" customHeight="1">
      <c r="A369" s="60" t="s">
        <v>37</v>
      </c>
      <c r="B369" s="60" t="s">
        <v>38</v>
      </c>
      <c r="C369" s="61" t="s">
        <v>133</v>
      </c>
      <c r="D369" s="62" t="s">
        <v>185</v>
      </c>
      <c r="E369" s="61" t="s">
        <v>132</v>
      </c>
      <c r="F369" s="233"/>
      <c r="G369" s="233"/>
      <c r="H369" s="176"/>
    </row>
    <row r="370" spans="1:8" ht="15.75" customHeight="1">
      <c r="A370" s="60">
        <v>1</v>
      </c>
      <c r="B370" s="60">
        <v>2</v>
      </c>
      <c r="C370" s="61">
        <v>3</v>
      </c>
      <c r="D370" s="62">
        <v>4</v>
      </c>
      <c r="E370" s="61">
        <v>5</v>
      </c>
      <c r="F370" s="233"/>
      <c r="G370" s="233"/>
      <c r="H370" s="176"/>
    </row>
    <row r="371" spans="1:8" ht="12.75" customHeight="1">
      <c r="A371" s="174">
        <v>1</v>
      </c>
      <c r="B371" s="264" t="s">
        <v>213</v>
      </c>
      <c r="C371" s="162">
        <v>12841.6365</v>
      </c>
      <c r="D371" s="162">
        <v>84.37176985801943</v>
      </c>
      <c r="E371" s="146">
        <f aca="true" t="shared" si="33" ref="E371:E406">D371/C371</f>
        <v>0.00657017272354808</v>
      </c>
      <c r="F371" s="234"/>
      <c r="G371" s="235"/>
      <c r="H371" s="194"/>
    </row>
    <row r="372" spans="1:8" ht="12.75" customHeight="1">
      <c r="A372" s="174">
        <v>2</v>
      </c>
      <c r="B372" s="264" t="s">
        <v>214</v>
      </c>
      <c r="C372" s="162">
        <v>4156.279049999999</v>
      </c>
      <c r="D372" s="162">
        <v>29.322060411981028</v>
      </c>
      <c r="E372" s="146">
        <f t="shared" si="33"/>
        <v>0.007054882518530856</v>
      </c>
      <c r="F372" s="234"/>
      <c r="G372" s="235"/>
      <c r="H372" s="194"/>
    </row>
    <row r="373" spans="1:8" ht="12.75" customHeight="1">
      <c r="A373" s="174">
        <v>3</v>
      </c>
      <c r="B373" s="264" t="s">
        <v>215</v>
      </c>
      <c r="C373" s="162">
        <v>6756.80625</v>
      </c>
      <c r="D373" s="162">
        <v>12.694790732942238</v>
      </c>
      <c r="E373" s="146">
        <f t="shared" si="33"/>
        <v>0.0018788152661536267</v>
      </c>
      <c r="F373" s="234"/>
      <c r="G373" s="235"/>
      <c r="H373" s="194"/>
    </row>
    <row r="374" spans="1:8" ht="12.75" customHeight="1">
      <c r="A374" s="174">
        <v>4</v>
      </c>
      <c r="B374" s="264" t="s">
        <v>216</v>
      </c>
      <c r="C374" s="162">
        <v>11967.8559</v>
      </c>
      <c r="D374" s="162">
        <v>-157.4878906456188</v>
      </c>
      <c r="E374" s="146">
        <f t="shared" si="33"/>
        <v>-0.013159240214917593</v>
      </c>
      <c r="F374" s="234"/>
      <c r="G374" s="235" t="s">
        <v>12</v>
      </c>
      <c r="H374" s="194"/>
    </row>
    <row r="375" spans="1:8" ht="12.75" customHeight="1">
      <c r="A375" s="174">
        <v>5</v>
      </c>
      <c r="B375" s="264" t="s">
        <v>217</v>
      </c>
      <c r="C375" s="162">
        <v>9368.52075</v>
      </c>
      <c r="D375" s="162">
        <v>36.29839404825225</v>
      </c>
      <c r="E375" s="146">
        <f t="shared" si="33"/>
        <v>0.0038745064473761507</v>
      </c>
      <c r="F375" s="234"/>
      <c r="G375" s="235"/>
      <c r="H375" s="194"/>
    </row>
    <row r="376" spans="1:8" ht="12.75" customHeight="1">
      <c r="A376" s="174">
        <v>6</v>
      </c>
      <c r="B376" s="264" t="s">
        <v>218</v>
      </c>
      <c r="C376" s="162">
        <v>2924.17125</v>
      </c>
      <c r="D376" s="162">
        <v>12.276496914500285</v>
      </c>
      <c r="E376" s="146">
        <f t="shared" si="33"/>
        <v>0.004198282475590404</v>
      </c>
      <c r="F376" s="234"/>
      <c r="G376" s="235"/>
      <c r="H376" s="194"/>
    </row>
    <row r="377" spans="1:8" ht="12.75" customHeight="1">
      <c r="A377" s="174">
        <v>7</v>
      </c>
      <c r="B377" s="264" t="s">
        <v>219</v>
      </c>
      <c r="C377" s="162">
        <v>7238.512049999999</v>
      </c>
      <c r="D377" s="162">
        <v>219.1213191473057</v>
      </c>
      <c r="E377" s="146">
        <f t="shared" si="33"/>
        <v>0.03027159692955208</v>
      </c>
      <c r="F377" s="234"/>
      <c r="G377" s="235"/>
      <c r="H377" s="194"/>
    </row>
    <row r="378" spans="1:8" ht="12.75" customHeight="1">
      <c r="A378" s="174">
        <v>8</v>
      </c>
      <c r="B378" s="264" t="s">
        <v>220</v>
      </c>
      <c r="C378" s="162">
        <v>4577.64615</v>
      </c>
      <c r="D378" s="162">
        <v>205.0109676801635</v>
      </c>
      <c r="E378" s="146">
        <f t="shared" si="33"/>
        <v>0.044785236989137646</v>
      </c>
      <c r="F378" s="234"/>
      <c r="G378" s="235"/>
      <c r="H378" s="194"/>
    </row>
    <row r="379" spans="1:8" ht="12.75" customHeight="1">
      <c r="A379" s="174">
        <v>9</v>
      </c>
      <c r="B379" s="264" t="s">
        <v>221</v>
      </c>
      <c r="C379" s="162">
        <v>6694.9626</v>
      </c>
      <c r="D379" s="162">
        <v>249.60652559933715</v>
      </c>
      <c r="E379" s="146">
        <f t="shared" si="33"/>
        <v>0.03728273636649399</v>
      </c>
      <c r="F379" s="234"/>
      <c r="G379" s="235"/>
      <c r="H379" s="194"/>
    </row>
    <row r="380" spans="1:8" ht="12.75" customHeight="1">
      <c r="A380" s="174">
        <v>10</v>
      </c>
      <c r="B380" s="264" t="s">
        <v>222</v>
      </c>
      <c r="C380" s="162">
        <v>2482.0719</v>
      </c>
      <c r="D380" s="162">
        <v>-57.126472817246395</v>
      </c>
      <c r="E380" s="146">
        <f t="shared" si="33"/>
        <v>-0.023015639803684332</v>
      </c>
      <c r="F380" s="234"/>
      <c r="G380" s="235"/>
      <c r="H380" s="194"/>
    </row>
    <row r="381" spans="1:8" ht="12.75" customHeight="1">
      <c r="A381" s="174">
        <v>11</v>
      </c>
      <c r="B381" s="264" t="s">
        <v>223</v>
      </c>
      <c r="C381" s="162">
        <v>3165.7857</v>
      </c>
      <c r="D381" s="162">
        <v>209.70412798458324</v>
      </c>
      <c r="E381" s="146">
        <f t="shared" si="33"/>
        <v>0.06624078439187568</v>
      </c>
      <c r="F381" s="234"/>
      <c r="G381" s="235"/>
      <c r="H381" s="194"/>
    </row>
    <row r="382" spans="1:8" ht="12.75" customHeight="1">
      <c r="A382" s="174">
        <v>12</v>
      </c>
      <c r="B382" s="264" t="s">
        <v>224</v>
      </c>
      <c r="C382" s="162">
        <v>3916.3971</v>
      </c>
      <c r="D382" s="162">
        <v>-9.991484128571074</v>
      </c>
      <c r="E382" s="146">
        <f t="shared" si="33"/>
        <v>-0.002551192811518289</v>
      </c>
      <c r="F382" s="234"/>
      <c r="G382" s="235"/>
      <c r="H382" s="194"/>
    </row>
    <row r="383" spans="1:8" ht="12.75" customHeight="1">
      <c r="A383" s="174">
        <v>13</v>
      </c>
      <c r="B383" s="264" t="s">
        <v>225</v>
      </c>
      <c r="C383" s="162">
        <v>13562.0856</v>
      </c>
      <c r="D383" s="162">
        <v>954.4859032985742</v>
      </c>
      <c r="E383" s="146">
        <f t="shared" si="33"/>
        <v>0.07037899121493335</v>
      </c>
      <c r="F383" s="234"/>
      <c r="G383" s="235"/>
      <c r="H383" s="194"/>
    </row>
    <row r="384" spans="1:8" ht="12.75" customHeight="1">
      <c r="A384" s="174">
        <v>14</v>
      </c>
      <c r="B384" s="264" t="s">
        <v>226</v>
      </c>
      <c r="C384" s="162">
        <v>6305.82645</v>
      </c>
      <c r="D384" s="162">
        <v>184.53708450226577</v>
      </c>
      <c r="E384" s="146">
        <f t="shared" si="33"/>
        <v>0.029264535896363877</v>
      </c>
      <c r="F384" s="234"/>
      <c r="G384" s="235"/>
      <c r="H384" s="194"/>
    </row>
    <row r="385" spans="1:8" ht="12.75" customHeight="1">
      <c r="A385" s="174">
        <v>15</v>
      </c>
      <c r="B385" s="264" t="s">
        <v>227</v>
      </c>
      <c r="C385" s="162">
        <v>10091.17725</v>
      </c>
      <c r="D385" s="162">
        <v>-61.06749854364625</v>
      </c>
      <c r="E385" s="146">
        <f t="shared" si="33"/>
        <v>-0.006051573273440049</v>
      </c>
      <c r="F385" s="234"/>
      <c r="G385" s="235"/>
      <c r="H385" s="194"/>
    </row>
    <row r="386" spans="1:8" ht="12.75" customHeight="1">
      <c r="A386" s="174">
        <v>16</v>
      </c>
      <c r="B386" s="264" t="s">
        <v>228</v>
      </c>
      <c r="C386" s="162">
        <v>8141.2716</v>
      </c>
      <c r="D386" s="162">
        <v>-603.0335668931029</v>
      </c>
      <c r="E386" s="146">
        <f t="shared" si="33"/>
        <v>-0.0740711766566175</v>
      </c>
      <c r="F386" s="234"/>
      <c r="G386" s="235"/>
      <c r="H386" s="194"/>
    </row>
    <row r="387" spans="1:8" ht="12.75" customHeight="1">
      <c r="A387" s="174">
        <v>17</v>
      </c>
      <c r="B387" s="264" t="s">
        <v>229</v>
      </c>
      <c r="C387" s="162">
        <v>17975.1264</v>
      </c>
      <c r="D387" s="162">
        <v>-2110.494905447291</v>
      </c>
      <c r="E387" s="146">
        <f t="shared" si="33"/>
        <v>-0.11741196464951094</v>
      </c>
      <c r="F387" s="234"/>
      <c r="G387" s="235"/>
      <c r="H387" s="194"/>
    </row>
    <row r="388" spans="1:8" ht="12.75" customHeight="1">
      <c r="A388" s="174">
        <v>18</v>
      </c>
      <c r="B388" s="264" t="s">
        <v>230</v>
      </c>
      <c r="C388" s="162">
        <v>9516.24135</v>
      </c>
      <c r="D388" s="162">
        <v>-193.5439838557295</v>
      </c>
      <c r="E388" s="146">
        <f t="shared" si="33"/>
        <v>-0.02033828028707253</v>
      </c>
      <c r="F388" s="234"/>
      <c r="G388" s="235"/>
      <c r="H388" s="194"/>
    </row>
    <row r="389" spans="1:8" ht="12.75" customHeight="1">
      <c r="A389" s="174">
        <v>19</v>
      </c>
      <c r="B389" s="264" t="s">
        <v>231</v>
      </c>
      <c r="C389" s="162">
        <v>9922.9977</v>
      </c>
      <c r="D389" s="162">
        <v>-90.11673357811696</v>
      </c>
      <c r="E389" s="146">
        <f t="shared" si="33"/>
        <v>-0.009081603795808293</v>
      </c>
      <c r="F389" s="234"/>
      <c r="G389" s="235"/>
      <c r="H389" s="194"/>
    </row>
    <row r="390" spans="1:8" ht="12.75" customHeight="1">
      <c r="A390" s="174">
        <v>20</v>
      </c>
      <c r="B390" s="264" t="s">
        <v>232</v>
      </c>
      <c r="C390" s="162">
        <v>4494.7056</v>
      </c>
      <c r="D390" s="162">
        <v>475.8251995895366</v>
      </c>
      <c r="E390" s="146">
        <f t="shared" si="33"/>
        <v>0.10586348516119423</v>
      </c>
      <c r="F390" s="234"/>
      <c r="G390" s="235"/>
      <c r="H390" s="194"/>
    </row>
    <row r="391" spans="1:8" ht="12.75" customHeight="1">
      <c r="A391" s="174">
        <v>21</v>
      </c>
      <c r="B391" s="264" t="s">
        <v>233</v>
      </c>
      <c r="C391" s="162">
        <v>17025.2082</v>
      </c>
      <c r="D391" s="162">
        <v>452.5655489887722</v>
      </c>
      <c r="E391" s="146">
        <f t="shared" si="33"/>
        <v>0.02658208602634135</v>
      </c>
      <c r="F391" s="234"/>
      <c r="G391" s="235"/>
      <c r="H391" s="194"/>
    </row>
    <row r="392" spans="1:8" ht="12.75" customHeight="1">
      <c r="A392" s="174">
        <v>22</v>
      </c>
      <c r="B392" s="264" t="s">
        <v>234</v>
      </c>
      <c r="C392" s="162">
        <v>4686.3201</v>
      </c>
      <c r="D392" s="162">
        <v>197.93331499070428</v>
      </c>
      <c r="E392" s="146">
        <f t="shared" si="33"/>
        <v>0.04223640527472809</v>
      </c>
      <c r="F392" s="234"/>
      <c r="G392" s="235"/>
      <c r="H392" s="194"/>
    </row>
    <row r="393" spans="1:8" ht="12.75" customHeight="1">
      <c r="A393" s="174">
        <v>23</v>
      </c>
      <c r="B393" s="264" t="s">
        <v>235</v>
      </c>
      <c r="C393" s="162">
        <v>6164.93475</v>
      </c>
      <c r="D393" s="162">
        <v>154.75293436233915</v>
      </c>
      <c r="E393" s="146">
        <f t="shared" si="33"/>
        <v>0.025102120401572642</v>
      </c>
      <c r="F393" s="234"/>
      <c r="G393" s="235"/>
      <c r="H393" s="194"/>
    </row>
    <row r="394" spans="1:8" ht="12.75" customHeight="1">
      <c r="A394" s="174">
        <v>24</v>
      </c>
      <c r="B394" s="264" t="s">
        <v>236</v>
      </c>
      <c r="C394" s="162">
        <v>18894.21765</v>
      </c>
      <c r="D394" s="162">
        <v>719.4229295372625</v>
      </c>
      <c r="E394" s="146">
        <f t="shared" si="33"/>
        <v>0.038076354515650584</v>
      </c>
      <c r="F394" s="234"/>
      <c r="G394" s="235"/>
      <c r="H394" s="194"/>
    </row>
    <row r="395" spans="1:8" ht="12.75" customHeight="1">
      <c r="A395" s="174">
        <v>25</v>
      </c>
      <c r="B395" s="264" t="s">
        <v>237</v>
      </c>
      <c r="C395" s="162">
        <v>5090.7318</v>
      </c>
      <c r="D395" s="162">
        <v>0.7750735398885809</v>
      </c>
      <c r="E395" s="146">
        <f t="shared" si="33"/>
        <v>0.00015225189036448177</v>
      </c>
      <c r="F395" s="234"/>
      <c r="G395" s="235"/>
      <c r="H395" s="194"/>
    </row>
    <row r="396" spans="1:8" ht="12.75" customHeight="1">
      <c r="A396" s="174">
        <v>26</v>
      </c>
      <c r="B396" s="264" t="s">
        <v>238</v>
      </c>
      <c r="C396" s="162">
        <v>3555.37875</v>
      </c>
      <c r="D396" s="162">
        <v>176.6414073330527</v>
      </c>
      <c r="E396" s="146">
        <f t="shared" si="33"/>
        <v>0.049682866370580836</v>
      </c>
      <c r="F396" s="234"/>
      <c r="G396" s="235"/>
      <c r="H396" s="194"/>
    </row>
    <row r="397" spans="1:8" ht="12.75" customHeight="1">
      <c r="A397" s="174">
        <v>27</v>
      </c>
      <c r="B397" s="264" t="s">
        <v>239</v>
      </c>
      <c r="C397" s="162">
        <v>7629.4197</v>
      </c>
      <c r="D397" s="162">
        <v>47.26615526101841</v>
      </c>
      <c r="E397" s="146">
        <f t="shared" si="33"/>
        <v>0.0061952490647510725</v>
      </c>
      <c r="F397" s="234"/>
      <c r="G397" s="235"/>
      <c r="H397" s="194"/>
    </row>
    <row r="398" spans="1:8" ht="12.75" customHeight="1">
      <c r="A398" s="174">
        <v>28</v>
      </c>
      <c r="B398" s="264" t="s">
        <v>240</v>
      </c>
      <c r="C398" s="162">
        <v>6811.3122</v>
      </c>
      <c r="D398" s="162">
        <v>442.5275037850424</v>
      </c>
      <c r="E398" s="146">
        <f t="shared" si="33"/>
        <v>0.06496949351184378</v>
      </c>
      <c r="F398" s="234"/>
      <c r="G398" s="235"/>
      <c r="H398" s="194"/>
    </row>
    <row r="399" spans="1:8" ht="12.75" customHeight="1">
      <c r="A399" s="174">
        <v>29</v>
      </c>
      <c r="B399" s="264" t="s">
        <v>241</v>
      </c>
      <c r="C399" s="162">
        <v>1808.0832</v>
      </c>
      <c r="D399" s="162">
        <v>34.941347804228826</v>
      </c>
      <c r="E399" s="146">
        <f t="shared" si="33"/>
        <v>0.019325077410281135</v>
      </c>
      <c r="F399" s="234"/>
      <c r="G399" s="235"/>
      <c r="H399" s="194"/>
    </row>
    <row r="400" spans="1:8" ht="12.75" customHeight="1">
      <c r="A400" s="174">
        <v>30</v>
      </c>
      <c r="B400" s="264" t="s">
        <v>242</v>
      </c>
      <c r="C400" s="162">
        <v>12650.564849999999</v>
      </c>
      <c r="D400" s="162">
        <v>91.51099996215271</v>
      </c>
      <c r="E400" s="146">
        <f t="shared" si="33"/>
        <v>0.007233748140673159</v>
      </c>
      <c r="F400" s="234"/>
      <c r="G400" s="235"/>
      <c r="H400" s="194"/>
    </row>
    <row r="401" spans="1:8" ht="12.75" customHeight="1">
      <c r="A401" s="174">
        <v>31</v>
      </c>
      <c r="B401" s="264" t="s">
        <v>243</v>
      </c>
      <c r="C401" s="162">
        <v>13524.0009</v>
      </c>
      <c r="D401" s="162">
        <v>-374.60994210454464</v>
      </c>
      <c r="E401" s="146">
        <f t="shared" si="33"/>
        <v>-0.027699638951114287</v>
      </c>
      <c r="F401" s="234"/>
      <c r="G401" s="235"/>
      <c r="H401" s="194"/>
    </row>
    <row r="402" spans="1:8" ht="12.75" customHeight="1">
      <c r="A402" s="174">
        <v>32</v>
      </c>
      <c r="B402" s="264" t="s">
        <v>244</v>
      </c>
      <c r="C402" s="162">
        <v>6222.447</v>
      </c>
      <c r="D402" s="162">
        <v>162.70198065918885</v>
      </c>
      <c r="E402" s="146">
        <f t="shared" si="33"/>
        <v>0.026147588024323685</v>
      </c>
      <c r="F402" s="234"/>
      <c r="G402" s="235"/>
      <c r="H402" s="194"/>
    </row>
    <row r="403" spans="1:8" ht="12.75" customHeight="1">
      <c r="A403" s="174">
        <v>33</v>
      </c>
      <c r="B403" s="264" t="s">
        <v>245</v>
      </c>
      <c r="C403" s="162">
        <v>2482.38375</v>
      </c>
      <c r="D403" s="162">
        <v>117.30240261698623</v>
      </c>
      <c r="E403" s="146">
        <f t="shared" si="33"/>
        <v>0.04725393590615723</v>
      </c>
      <c r="F403" s="234"/>
      <c r="G403" s="235"/>
      <c r="H403" s="194"/>
    </row>
    <row r="404" spans="1:8" ht="12.75" customHeight="1">
      <c r="A404" s="174">
        <v>34</v>
      </c>
      <c r="B404" s="264" t="s">
        <v>246</v>
      </c>
      <c r="C404" s="162">
        <v>3548.49495</v>
      </c>
      <c r="D404" s="162">
        <v>366.3079089262151</v>
      </c>
      <c r="E404" s="146">
        <f t="shared" si="33"/>
        <v>0.1032290912309781</v>
      </c>
      <c r="F404" s="234"/>
      <c r="G404" s="235"/>
      <c r="H404" s="194"/>
    </row>
    <row r="405" spans="1:8" ht="12.75" customHeight="1">
      <c r="A405" s="174">
        <v>35</v>
      </c>
      <c r="B405" s="264" t="s">
        <v>247</v>
      </c>
      <c r="C405" s="162">
        <v>7251.2055</v>
      </c>
      <c r="D405" s="162">
        <v>-43.52157584900533</v>
      </c>
      <c r="E405" s="146">
        <f t="shared" si="33"/>
        <v>-0.006001977995107893</v>
      </c>
      <c r="F405" s="234"/>
      <c r="G405" s="235"/>
      <c r="H405" s="194"/>
    </row>
    <row r="406" spans="1:8" ht="12.75" customHeight="1">
      <c r="A406" s="34"/>
      <c r="B406" s="1" t="s">
        <v>27</v>
      </c>
      <c r="C406" s="163">
        <v>273444.78044999996</v>
      </c>
      <c r="D406" s="163">
        <v>1936.905224000002</v>
      </c>
      <c r="E406" s="145">
        <f t="shared" si="33"/>
        <v>0.007083350506133247</v>
      </c>
      <c r="F406" s="234"/>
      <c r="G406" s="235"/>
      <c r="H406" s="194"/>
    </row>
    <row r="407" spans="1:8" ht="14.25">
      <c r="A407" s="40"/>
      <c r="B407" s="2"/>
      <c r="C407" s="65"/>
      <c r="D407" s="26"/>
      <c r="E407" s="66"/>
      <c r="F407" s="236"/>
      <c r="G407" s="237"/>
      <c r="H407" s="236"/>
    </row>
    <row r="408" spans="1:8" ht="14.25">
      <c r="A408" s="40"/>
      <c r="B408" s="2"/>
      <c r="C408" s="65"/>
      <c r="D408" s="26"/>
      <c r="E408" s="66"/>
      <c r="F408" s="26"/>
      <c r="G408" s="65"/>
      <c r="H408" s="26"/>
    </row>
    <row r="409" spans="1:7" ht="14.25">
      <c r="A409" s="9" t="s">
        <v>192</v>
      </c>
      <c r="B409" s="48"/>
      <c r="C409" s="58"/>
      <c r="D409" s="48"/>
      <c r="E409" s="48"/>
      <c r="F409" s="48"/>
      <c r="G409" s="48"/>
    </row>
    <row r="410" spans="1:5" ht="14.25">
      <c r="A410" s="48"/>
      <c r="B410" s="48"/>
      <c r="C410" s="48"/>
      <c r="D410" s="48"/>
      <c r="E410" s="59" t="s">
        <v>97</v>
      </c>
    </row>
    <row r="411" spans="1:7" ht="52.5" customHeight="1">
      <c r="A411" s="60" t="s">
        <v>37</v>
      </c>
      <c r="B411" s="60" t="s">
        <v>38</v>
      </c>
      <c r="C411" s="61" t="s">
        <v>133</v>
      </c>
      <c r="D411" s="197" t="s">
        <v>203</v>
      </c>
      <c r="E411" s="61" t="s">
        <v>131</v>
      </c>
      <c r="F411" s="63"/>
      <c r="G411" s="64"/>
    </row>
    <row r="412" spans="1:7" ht="12.75" customHeight="1">
      <c r="A412" s="60">
        <v>1</v>
      </c>
      <c r="B412" s="60">
        <v>2</v>
      </c>
      <c r="C412" s="61">
        <v>3</v>
      </c>
      <c r="D412" s="62">
        <v>4</v>
      </c>
      <c r="E412" s="61">
        <v>5</v>
      </c>
      <c r="F412" s="63"/>
      <c r="G412" s="64"/>
    </row>
    <row r="413" spans="1:7" ht="12.75" customHeight="1">
      <c r="A413" s="174">
        <v>1</v>
      </c>
      <c r="B413" s="264" t="s">
        <v>213</v>
      </c>
      <c r="C413" s="162">
        <v>12841.6365</v>
      </c>
      <c r="D413" s="253">
        <v>685.4975698580192</v>
      </c>
      <c r="E413" s="147">
        <f aca="true" t="shared" si="34" ref="E413:E448">D413/C413</f>
        <v>0.05338085763897921</v>
      </c>
      <c r="F413" s="141"/>
      <c r="G413" s="31"/>
    </row>
    <row r="414" spans="1:7" ht="12.75" customHeight="1">
      <c r="A414" s="174">
        <v>2</v>
      </c>
      <c r="B414" s="264" t="s">
        <v>214</v>
      </c>
      <c r="C414" s="162">
        <v>4156.279049999999</v>
      </c>
      <c r="D414" s="253">
        <v>181.7498104119809</v>
      </c>
      <c r="E414" s="147">
        <f t="shared" si="34"/>
        <v>0.04372897205060881</v>
      </c>
      <c r="F414" s="141"/>
      <c r="G414" s="31"/>
    </row>
    <row r="415" spans="1:7" ht="12.75" customHeight="1">
      <c r="A415" s="174">
        <v>3</v>
      </c>
      <c r="B415" s="264" t="s">
        <v>215</v>
      </c>
      <c r="C415" s="162">
        <v>6756.80625</v>
      </c>
      <c r="D415" s="253">
        <v>370.5904658004447</v>
      </c>
      <c r="E415" s="147">
        <f t="shared" si="34"/>
        <v>0.05484698718428469</v>
      </c>
      <c r="F415" s="141"/>
      <c r="G415" s="31"/>
    </row>
    <row r="416" spans="1:7" ht="12.75" customHeight="1">
      <c r="A416" s="174">
        <v>4</v>
      </c>
      <c r="B416" s="264" t="s">
        <v>216</v>
      </c>
      <c r="C416" s="162">
        <v>11967.8559</v>
      </c>
      <c r="D416" s="253">
        <v>302.78880935438065</v>
      </c>
      <c r="E416" s="147">
        <f t="shared" si="34"/>
        <v>0.02530017171700577</v>
      </c>
      <c r="F416" s="141"/>
      <c r="G416" s="31"/>
    </row>
    <row r="417" spans="1:7" ht="12.75" customHeight="1">
      <c r="A417" s="174">
        <v>5</v>
      </c>
      <c r="B417" s="264" t="s">
        <v>217</v>
      </c>
      <c r="C417" s="162">
        <v>9368.52075</v>
      </c>
      <c r="D417" s="253">
        <v>624.5693440482519</v>
      </c>
      <c r="E417" s="147">
        <f t="shared" si="34"/>
        <v>0.06666680479394273</v>
      </c>
      <c r="F417" s="141"/>
      <c r="G417" s="31"/>
    </row>
    <row r="418" spans="1:7" ht="12.75" customHeight="1">
      <c r="A418" s="174">
        <v>6</v>
      </c>
      <c r="B418" s="264" t="s">
        <v>218</v>
      </c>
      <c r="C418" s="162">
        <v>2924.17125</v>
      </c>
      <c r="D418" s="253">
        <v>341.9779469145003</v>
      </c>
      <c r="E418" s="147">
        <f t="shared" si="34"/>
        <v>0.11694867286397824</v>
      </c>
      <c r="F418" s="141"/>
      <c r="G418" s="31"/>
    </row>
    <row r="419" spans="1:7" ht="12.75" customHeight="1">
      <c r="A419" s="174">
        <v>7</v>
      </c>
      <c r="B419" s="264" t="s">
        <v>219</v>
      </c>
      <c r="C419" s="162">
        <v>7238.512049999999</v>
      </c>
      <c r="D419" s="253">
        <v>937.8030691473059</v>
      </c>
      <c r="E419" s="147">
        <f t="shared" si="34"/>
        <v>0.12955743703532357</v>
      </c>
      <c r="F419" s="141"/>
      <c r="G419" s="31"/>
    </row>
    <row r="420" spans="1:7" ht="12.75" customHeight="1">
      <c r="A420" s="174">
        <v>8</v>
      </c>
      <c r="B420" s="264" t="s">
        <v>220</v>
      </c>
      <c r="C420" s="162">
        <v>4577.64615</v>
      </c>
      <c r="D420" s="253">
        <v>579.8689676801628</v>
      </c>
      <c r="E420" s="147">
        <f t="shared" si="34"/>
        <v>0.1266740479012697</v>
      </c>
      <c r="F420" s="141"/>
      <c r="G420" s="31"/>
    </row>
    <row r="421" spans="1:7" ht="12.75" customHeight="1">
      <c r="A421" s="174">
        <v>9</v>
      </c>
      <c r="B421" s="264" t="s">
        <v>221</v>
      </c>
      <c r="C421" s="162">
        <v>6694.9626</v>
      </c>
      <c r="D421" s="253">
        <v>1021.8839755993372</v>
      </c>
      <c r="E421" s="147">
        <f t="shared" si="34"/>
        <v>0.15263475491249753</v>
      </c>
      <c r="F421" s="141"/>
      <c r="G421" s="31"/>
    </row>
    <row r="422" spans="1:7" ht="12.75" customHeight="1">
      <c r="A422" s="174">
        <v>10</v>
      </c>
      <c r="B422" s="264" t="s">
        <v>222</v>
      </c>
      <c r="C422" s="162">
        <v>2482.0719</v>
      </c>
      <c r="D422" s="253">
        <v>275.3124595101526</v>
      </c>
      <c r="E422" s="147">
        <f t="shared" si="34"/>
        <v>0.11092042076224812</v>
      </c>
      <c r="F422" s="141"/>
      <c r="G422" s="31"/>
    </row>
    <row r="423" spans="1:7" ht="12.75" customHeight="1">
      <c r="A423" s="174">
        <v>11</v>
      </c>
      <c r="B423" s="264" t="s">
        <v>223</v>
      </c>
      <c r="C423" s="162">
        <v>3165.7857</v>
      </c>
      <c r="D423" s="253">
        <v>507.36072798458326</v>
      </c>
      <c r="E423" s="147">
        <f t="shared" si="34"/>
        <v>0.16026376263705508</v>
      </c>
      <c r="F423" s="141"/>
      <c r="G423" s="31"/>
    </row>
    <row r="424" spans="1:7" ht="12.75" customHeight="1">
      <c r="A424" s="174">
        <v>12</v>
      </c>
      <c r="B424" s="264" t="s">
        <v>224</v>
      </c>
      <c r="C424" s="162">
        <v>3916.3971</v>
      </c>
      <c r="D424" s="253">
        <v>698.4998158714291</v>
      </c>
      <c r="E424" s="147">
        <f t="shared" si="34"/>
        <v>0.1783526537366267</v>
      </c>
      <c r="F424" s="141"/>
      <c r="G424" s="31"/>
    </row>
    <row r="425" spans="1:7" ht="12.75" customHeight="1">
      <c r="A425" s="174">
        <v>13</v>
      </c>
      <c r="B425" s="264" t="s">
        <v>225</v>
      </c>
      <c r="C425" s="162">
        <v>13562.0856</v>
      </c>
      <c r="D425" s="253">
        <v>1581.9953032985704</v>
      </c>
      <c r="E425" s="147">
        <f t="shared" si="34"/>
        <v>0.11664837916216739</v>
      </c>
      <c r="F425" s="141"/>
      <c r="G425" s="31"/>
    </row>
    <row r="426" spans="1:7" ht="12.75" customHeight="1">
      <c r="A426" s="174">
        <v>14</v>
      </c>
      <c r="B426" s="264" t="s">
        <v>226</v>
      </c>
      <c r="C426" s="162">
        <v>6305.82645</v>
      </c>
      <c r="D426" s="253">
        <v>1031.807434502266</v>
      </c>
      <c r="E426" s="147">
        <f t="shared" si="34"/>
        <v>0.16362762957142057</v>
      </c>
      <c r="F426" s="141"/>
      <c r="G426" s="31"/>
    </row>
    <row r="427" spans="1:7" ht="12.75" customHeight="1">
      <c r="A427" s="174">
        <v>15</v>
      </c>
      <c r="B427" s="264" t="s">
        <v>227</v>
      </c>
      <c r="C427" s="162">
        <v>10091.17725</v>
      </c>
      <c r="D427" s="253">
        <v>1106.0920014563535</v>
      </c>
      <c r="E427" s="147">
        <f t="shared" si="34"/>
        <v>0.10960980805845556</v>
      </c>
      <c r="F427" s="141"/>
      <c r="G427" s="31"/>
    </row>
    <row r="428" spans="1:7" ht="12.75" customHeight="1">
      <c r="A428" s="174">
        <v>16</v>
      </c>
      <c r="B428" s="264" t="s">
        <v>228</v>
      </c>
      <c r="C428" s="162">
        <v>8141.2716</v>
      </c>
      <c r="D428" s="253">
        <v>393.7968913171849</v>
      </c>
      <c r="E428" s="147">
        <f t="shared" si="34"/>
        <v>0.04837044022916333</v>
      </c>
      <c r="F428" s="141"/>
      <c r="G428" s="31"/>
    </row>
    <row r="429" spans="1:7" ht="12.75" customHeight="1">
      <c r="A429" s="174">
        <v>17</v>
      </c>
      <c r="B429" s="264" t="s">
        <v>229</v>
      </c>
      <c r="C429" s="162">
        <v>17975.1264</v>
      </c>
      <c r="D429" s="253">
        <v>-189.40710544729063</v>
      </c>
      <c r="E429" s="147">
        <f t="shared" si="34"/>
        <v>-0.010537177944255826</v>
      </c>
      <c r="F429" s="141"/>
      <c r="G429" s="31"/>
    </row>
    <row r="430" spans="1:7" ht="12.75" customHeight="1">
      <c r="A430" s="174">
        <v>18</v>
      </c>
      <c r="B430" s="264" t="s">
        <v>230</v>
      </c>
      <c r="C430" s="162">
        <v>9516.24135</v>
      </c>
      <c r="D430" s="253">
        <v>580.0493594705108</v>
      </c>
      <c r="E430" s="147">
        <f t="shared" si="34"/>
        <v>0.06095362004143692</v>
      </c>
      <c r="F430" s="141"/>
      <c r="G430" s="31"/>
    </row>
    <row r="431" spans="1:7" ht="12.75" customHeight="1">
      <c r="A431" s="174">
        <v>19</v>
      </c>
      <c r="B431" s="264" t="s">
        <v>231</v>
      </c>
      <c r="C431" s="162">
        <v>9922.9977</v>
      </c>
      <c r="D431" s="253">
        <v>993.9847413568468</v>
      </c>
      <c r="E431" s="147">
        <f t="shared" si="34"/>
        <v>0.10016980467070417</v>
      </c>
      <c r="F431" s="141"/>
      <c r="G431" s="31"/>
    </row>
    <row r="432" spans="1:7" ht="12.75" customHeight="1">
      <c r="A432" s="174">
        <v>20</v>
      </c>
      <c r="B432" s="264" t="s">
        <v>232</v>
      </c>
      <c r="C432" s="162">
        <v>4494.7056</v>
      </c>
      <c r="D432" s="253">
        <v>692.3413495895361</v>
      </c>
      <c r="E432" s="147">
        <f t="shared" si="34"/>
        <v>0.15403486038986314</v>
      </c>
      <c r="F432" s="141"/>
      <c r="G432" s="31"/>
    </row>
    <row r="433" spans="1:7" ht="12.75" customHeight="1">
      <c r="A433" s="174">
        <v>21</v>
      </c>
      <c r="B433" s="264" t="s">
        <v>233</v>
      </c>
      <c r="C433" s="162">
        <v>17025.2082</v>
      </c>
      <c r="D433" s="253">
        <v>673.2886489887769</v>
      </c>
      <c r="E433" s="147">
        <f t="shared" si="34"/>
        <v>0.03954657359131602</v>
      </c>
      <c r="F433" s="141"/>
      <c r="G433" s="31" t="s">
        <v>12</v>
      </c>
    </row>
    <row r="434" spans="1:7" ht="12.75" customHeight="1">
      <c r="A434" s="174">
        <v>22</v>
      </c>
      <c r="B434" s="264" t="s">
        <v>234</v>
      </c>
      <c r="C434" s="162">
        <v>4686.3201</v>
      </c>
      <c r="D434" s="253">
        <v>399.01526499070405</v>
      </c>
      <c r="E434" s="147">
        <f t="shared" si="34"/>
        <v>0.08514468847117465</v>
      </c>
      <c r="F434" s="141"/>
      <c r="G434" s="31"/>
    </row>
    <row r="435" spans="1:7" ht="12.75" customHeight="1">
      <c r="A435" s="174">
        <v>23</v>
      </c>
      <c r="B435" s="264" t="s">
        <v>235</v>
      </c>
      <c r="C435" s="162">
        <v>6164.93475</v>
      </c>
      <c r="D435" s="253">
        <v>613.492734362339</v>
      </c>
      <c r="E435" s="147">
        <f t="shared" si="34"/>
        <v>0.09951325670759759</v>
      </c>
      <c r="F435" s="141"/>
      <c r="G435" s="31"/>
    </row>
    <row r="436" spans="1:7" ht="12.75" customHeight="1">
      <c r="A436" s="174">
        <v>24</v>
      </c>
      <c r="B436" s="264" t="s">
        <v>236</v>
      </c>
      <c r="C436" s="162">
        <v>18894.21765</v>
      </c>
      <c r="D436" s="253">
        <v>690.7604795372627</v>
      </c>
      <c r="E436" s="147">
        <f t="shared" si="34"/>
        <v>0.036559358653162476</v>
      </c>
      <c r="F436" s="141"/>
      <c r="G436" s="31"/>
    </row>
    <row r="437" spans="1:7" ht="12.75" customHeight="1">
      <c r="A437" s="174">
        <v>25</v>
      </c>
      <c r="B437" s="264" t="s">
        <v>237</v>
      </c>
      <c r="C437" s="162">
        <v>5090.7318</v>
      </c>
      <c r="D437" s="253">
        <v>958.6568235398886</v>
      </c>
      <c r="E437" s="147">
        <f t="shared" si="34"/>
        <v>0.1883141483784097</v>
      </c>
      <c r="F437" s="141"/>
      <c r="G437" s="31"/>
    </row>
    <row r="438" spans="1:7" ht="12.75" customHeight="1">
      <c r="A438" s="174">
        <v>26</v>
      </c>
      <c r="B438" s="264" t="s">
        <v>238</v>
      </c>
      <c r="C438" s="162">
        <v>3555.37875</v>
      </c>
      <c r="D438" s="253">
        <v>339.13710733305265</v>
      </c>
      <c r="E438" s="147">
        <f t="shared" si="34"/>
        <v>0.09538705470775868</v>
      </c>
      <c r="F438" s="141"/>
      <c r="G438" s="31" t="s">
        <v>12</v>
      </c>
    </row>
    <row r="439" spans="1:7" ht="12.75" customHeight="1">
      <c r="A439" s="174">
        <v>27</v>
      </c>
      <c r="B439" s="264" t="s">
        <v>239</v>
      </c>
      <c r="C439" s="162">
        <v>7629.4197</v>
      </c>
      <c r="D439" s="253">
        <v>765.5802052610184</v>
      </c>
      <c r="E439" s="147">
        <f t="shared" si="34"/>
        <v>0.10034579763137402</v>
      </c>
      <c r="F439" s="141"/>
      <c r="G439" s="31"/>
    </row>
    <row r="440" spans="1:7" ht="12.75" customHeight="1">
      <c r="A440" s="174">
        <v>28</v>
      </c>
      <c r="B440" s="264" t="s">
        <v>240</v>
      </c>
      <c r="C440" s="162">
        <v>6811.3122</v>
      </c>
      <c r="D440" s="253">
        <v>920.2898037850423</v>
      </c>
      <c r="E440" s="147">
        <f t="shared" si="34"/>
        <v>0.13511196914231038</v>
      </c>
      <c r="F440" s="141"/>
      <c r="G440" s="31"/>
    </row>
    <row r="441" spans="1:7" ht="12.75" customHeight="1">
      <c r="A441" s="174">
        <v>29</v>
      </c>
      <c r="B441" s="264" t="s">
        <v>241</v>
      </c>
      <c r="C441" s="162">
        <v>1808.0832</v>
      </c>
      <c r="D441" s="253">
        <v>277.54494780422806</v>
      </c>
      <c r="E441" s="147">
        <f t="shared" si="34"/>
        <v>0.15350230996241104</v>
      </c>
      <c r="F441" s="141"/>
      <c r="G441" s="31"/>
    </row>
    <row r="442" spans="1:7" ht="12.75" customHeight="1">
      <c r="A442" s="174">
        <v>30</v>
      </c>
      <c r="B442" s="264" t="s">
        <v>242</v>
      </c>
      <c r="C442" s="162">
        <v>12650.564849999999</v>
      </c>
      <c r="D442" s="253">
        <v>1166.218649962153</v>
      </c>
      <c r="E442" s="147">
        <f t="shared" si="34"/>
        <v>0.09218708127188116</v>
      </c>
      <c r="F442" s="141"/>
      <c r="G442" s="31"/>
    </row>
    <row r="443" spans="1:7" ht="12.75" customHeight="1">
      <c r="A443" s="174">
        <v>31</v>
      </c>
      <c r="B443" s="264" t="s">
        <v>243</v>
      </c>
      <c r="C443" s="162">
        <v>13524.0009</v>
      </c>
      <c r="D443" s="253">
        <v>506.59170768956574</v>
      </c>
      <c r="E443" s="147">
        <f t="shared" si="34"/>
        <v>0.03745871591073066</v>
      </c>
      <c r="F443" s="141"/>
      <c r="G443" s="31"/>
    </row>
    <row r="444" spans="1:7" ht="12.75" customHeight="1">
      <c r="A444" s="174">
        <v>32</v>
      </c>
      <c r="B444" s="264" t="s">
        <v>244</v>
      </c>
      <c r="C444" s="162">
        <v>6222.447</v>
      </c>
      <c r="D444" s="253">
        <v>201.57993065918845</v>
      </c>
      <c r="E444" s="147">
        <f t="shared" si="34"/>
        <v>0.03239560427902213</v>
      </c>
      <c r="F444" s="141"/>
      <c r="G444" s="31"/>
    </row>
    <row r="445" spans="1:7" ht="12.75" customHeight="1">
      <c r="A445" s="174">
        <v>33</v>
      </c>
      <c r="B445" s="264" t="s">
        <v>245</v>
      </c>
      <c r="C445" s="162">
        <v>2482.38375</v>
      </c>
      <c r="D445" s="253">
        <v>172.85515261698583</v>
      </c>
      <c r="E445" s="147">
        <f t="shared" si="34"/>
        <v>0.06963272806510509</v>
      </c>
      <c r="F445" s="141"/>
      <c r="G445" s="31"/>
    </row>
    <row r="446" spans="1:7" ht="12.75" customHeight="1">
      <c r="A446" s="174">
        <v>34</v>
      </c>
      <c r="B446" s="264" t="s">
        <v>246</v>
      </c>
      <c r="C446" s="162">
        <v>3548.49495</v>
      </c>
      <c r="D446" s="253">
        <v>1016.724258926215</v>
      </c>
      <c r="E446" s="147">
        <f t="shared" si="34"/>
        <v>0.2865226732043722</v>
      </c>
      <c r="F446" s="141"/>
      <c r="G446" s="31"/>
    </row>
    <row r="447" spans="1:7" ht="12.75" customHeight="1">
      <c r="A447" s="174">
        <v>35</v>
      </c>
      <c r="B447" s="264" t="s">
        <v>247</v>
      </c>
      <c r="C447" s="162">
        <v>7251.2055</v>
      </c>
      <c r="D447" s="253">
        <v>726.950024150995</v>
      </c>
      <c r="E447" s="147">
        <f t="shared" si="34"/>
        <v>0.10025229931092078</v>
      </c>
      <c r="F447" s="141"/>
      <c r="G447" s="31"/>
    </row>
    <row r="448" spans="1:7" ht="12.75" customHeight="1">
      <c r="A448" s="34"/>
      <c r="B448" s="1" t="s">
        <v>27</v>
      </c>
      <c r="C448" s="163">
        <v>273444.78044999996</v>
      </c>
      <c r="D448" s="254">
        <v>22147.248677331976</v>
      </c>
      <c r="E448" s="148">
        <f t="shared" si="34"/>
        <v>0.08099349580154687</v>
      </c>
      <c r="F448" s="42"/>
      <c r="G448" s="31"/>
    </row>
    <row r="449" ht="13.5" customHeight="1">
      <c r="A449" s="9" t="s">
        <v>40</v>
      </c>
    </row>
    <row r="450" spans="1:5" ht="13.5" customHeight="1">
      <c r="A450" s="9"/>
      <c r="E450" s="67" t="s">
        <v>41</v>
      </c>
    </row>
    <row r="451" spans="1:6" ht="29.25" customHeight="1">
      <c r="A451" s="49" t="s">
        <v>39</v>
      </c>
      <c r="B451" s="49" t="s">
        <v>186</v>
      </c>
      <c r="C451" s="49" t="s">
        <v>130</v>
      </c>
      <c r="D451" s="68" t="s">
        <v>42</v>
      </c>
      <c r="E451" s="49" t="s">
        <v>43</v>
      </c>
      <c r="F451" s="241"/>
    </row>
    <row r="452" spans="1:6" ht="15.75" customHeight="1">
      <c r="A452" s="69">
        <f>C494</f>
        <v>273444.78044999996</v>
      </c>
      <c r="B452" s="70">
        <f>D406</f>
        <v>1936.905224000002</v>
      </c>
      <c r="C452" s="69">
        <f>E494</f>
        <v>255459.11968366054</v>
      </c>
      <c r="D452" s="69">
        <f>B452+C452</f>
        <v>257396.02490766055</v>
      </c>
      <c r="E452" s="71">
        <f>D452/A452</f>
        <v>0.9413089709888467</v>
      </c>
      <c r="F452" s="56"/>
    </row>
    <row r="453" spans="1:8" ht="13.5" customHeight="1">
      <c r="A453" s="72" t="s">
        <v>158</v>
      </c>
      <c r="B453" s="73"/>
      <c r="C453" s="74"/>
      <c r="D453" s="74"/>
      <c r="E453" s="75"/>
      <c r="F453" s="76"/>
      <c r="G453" s="77"/>
      <c r="H453" s="10" t="s">
        <v>12</v>
      </c>
    </row>
    <row r="454" ht="13.5" customHeight="1"/>
    <row r="455" spans="1:8" ht="13.5" customHeight="1">
      <c r="A455" s="9" t="s">
        <v>206</v>
      </c>
      <c r="H455" s="10" t="s">
        <v>12</v>
      </c>
    </row>
    <row r="456" ht="13.5" customHeight="1">
      <c r="G456" s="67" t="s">
        <v>41</v>
      </c>
    </row>
    <row r="457" spans="1:7" ht="30" customHeight="1">
      <c r="A457" s="78" t="s">
        <v>20</v>
      </c>
      <c r="B457" s="78" t="s">
        <v>31</v>
      </c>
      <c r="C457" s="78" t="s">
        <v>39</v>
      </c>
      <c r="D457" s="79" t="s">
        <v>187</v>
      </c>
      <c r="E457" s="79" t="s">
        <v>44</v>
      </c>
      <c r="F457" s="78" t="s">
        <v>42</v>
      </c>
      <c r="G457" s="78" t="s">
        <v>43</v>
      </c>
    </row>
    <row r="458" spans="1:7" ht="14.25" customHeight="1">
      <c r="A458" s="78">
        <v>1</v>
      </c>
      <c r="B458" s="78">
        <v>2</v>
      </c>
      <c r="C458" s="78">
        <v>3</v>
      </c>
      <c r="D458" s="79">
        <v>4</v>
      </c>
      <c r="E458" s="79">
        <v>5</v>
      </c>
      <c r="F458" s="78">
        <v>6</v>
      </c>
      <c r="G458" s="30">
        <v>7</v>
      </c>
    </row>
    <row r="459" spans="1:7" ht="12.75" customHeight="1">
      <c r="A459" s="174">
        <v>1</v>
      </c>
      <c r="B459" s="264" t="s">
        <v>213</v>
      </c>
      <c r="C459" s="162">
        <v>12841.6365</v>
      </c>
      <c r="D459" s="162">
        <v>84.37176985801943</v>
      </c>
      <c r="E459" s="162">
        <v>12695.6</v>
      </c>
      <c r="F459" s="162">
        <f>D459+E459</f>
        <v>12779.97176985802</v>
      </c>
      <c r="G459" s="35">
        <f>F459/C459</f>
        <v>0.9951980629461066</v>
      </c>
    </row>
    <row r="460" spans="1:7" ht="12.75" customHeight="1">
      <c r="A460" s="174">
        <v>2</v>
      </c>
      <c r="B460" s="264" t="s">
        <v>214</v>
      </c>
      <c r="C460" s="162">
        <v>4156.279049999999</v>
      </c>
      <c r="D460" s="162">
        <v>29.322060411981028</v>
      </c>
      <c r="E460" s="162">
        <v>4268.950000000001</v>
      </c>
      <c r="F460" s="162">
        <f aca="true" t="shared" si="35" ref="F460:F483">D460+E460</f>
        <v>4298.272060411981</v>
      </c>
      <c r="G460" s="35">
        <f aca="true" t="shared" si="36" ref="G460:G483">F460/C460</f>
        <v>1.0341634930436112</v>
      </c>
    </row>
    <row r="461" spans="1:7" ht="12.75" customHeight="1">
      <c r="A461" s="174">
        <v>3</v>
      </c>
      <c r="B461" s="264" t="s">
        <v>215</v>
      </c>
      <c r="C461" s="162">
        <v>6756.80625</v>
      </c>
      <c r="D461" s="162">
        <v>12.694790732942238</v>
      </c>
      <c r="E461" s="162">
        <v>6760.673125067502</v>
      </c>
      <c r="F461" s="162">
        <f t="shared" si="35"/>
        <v>6773.367915800444</v>
      </c>
      <c r="G461" s="35">
        <f t="shared" si="36"/>
        <v>1.0024511085840955</v>
      </c>
    </row>
    <row r="462" spans="1:7" ht="12.75" customHeight="1">
      <c r="A462" s="174">
        <v>4</v>
      </c>
      <c r="B462" s="264" t="s">
        <v>216</v>
      </c>
      <c r="C462" s="162">
        <v>11967.8559</v>
      </c>
      <c r="D462" s="162">
        <v>-157.4878906456188</v>
      </c>
      <c r="E462" s="162">
        <v>10633.84</v>
      </c>
      <c r="F462" s="162">
        <f t="shared" si="35"/>
        <v>10476.352109354382</v>
      </c>
      <c r="G462" s="35">
        <f t="shared" si="36"/>
        <v>0.8753741853922541</v>
      </c>
    </row>
    <row r="463" spans="1:7" ht="12.75" customHeight="1">
      <c r="A463" s="174">
        <v>5</v>
      </c>
      <c r="B463" s="264" t="s">
        <v>217</v>
      </c>
      <c r="C463" s="162">
        <v>9368.52075</v>
      </c>
      <c r="D463" s="162">
        <v>36.29839404825225</v>
      </c>
      <c r="E463" s="162">
        <v>8450.06</v>
      </c>
      <c r="F463" s="162">
        <f t="shared" si="35"/>
        <v>8486.358394048251</v>
      </c>
      <c r="G463" s="35">
        <f t="shared" si="36"/>
        <v>0.9058376045170473</v>
      </c>
    </row>
    <row r="464" spans="1:7" ht="12.75" customHeight="1">
      <c r="A464" s="174">
        <v>6</v>
      </c>
      <c r="B464" s="264" t="s">
        <v>218</v>
      </c>
      <c r="C464" s="162">
        <v>2924.17125</v>
      </c>
      <c r="D464" s="162">
        <v>12.276496914500285</v>
      </c>
      <c r="E464" s="162">
        <v>3078.65</v>
      </c>
      <c r="F464" s="162">
        <f t="shared" si="35"/>
        <v>3090.9264969145006</v>
      </c>
      <c r="G464" s="35">
        <f t="shared" si="36"/>
        <v>1.0570264983333315</v>
      </c>
    </row>
    <row r="465" spans="1:7" ht="12.75" customHeight="1">
      <c r="A465" s="174">
        <v>7</v>
      </c>
      <c r="B465" s="264" t="s">
        <v>219</v>
      </c>
      <c r="C465" s="162">
        <v>7238.512049999999</v>
      </c>
      <c r="D465" s="162">
        <v>219.1213191473057</v>
      </c>
      <c r="E465" s="162">
        <v>7140.79</v>
      </c>
      <c r="F465" s="162">
        <f t="shared" si="35"/>
        <v>7359.911319147306</v>
      </c>
      <c r="G465" s="35">
        <f t="shared" si="36"/>
        <v>1.0167713016582334</v>
      </c>
    </row>
    <row r="466" spans="1:7" ht="12.75" customHeight="1">
      <c r="A466" s="174">
        <v>8</v>
      </c>
      <c r="B466" s="264" t="s">
        <v>220</v>
      </c>
      <c r="C466" s="162">
        <v>4577.64615</v>
      </c>
      <c r="D466" s="162">
        <v>205.0109676801635</v>
      </c>
      <c r="E466" s="162">
        <v>4601.019999999999</v>
      </c>
      <c r="F466" s="162">
        <f t="shared" si="35"/>
        <v>4806.030967680163</v>
      </c>
      <c r="G466" s="35">
        <f t="shared" si="36"/>
        <v>1.0498913219144654</v>
      </c>
    </row>
    <row r="467" spans="1:7" ht="12.75" customHeight="1">
      <c r="A467" s="174">
        <v>9</v>
      </c>
      <c r="B467" s="264" t="s">
        <v>221</v>
      </c>
      <c r="C467" s="162">
        <v>6694.9626</v>
      </c>
      <c r="D467" s="162">
        <v>249.60652559933715</v>
      </c>
      <c r="E467" s="162">
        <v>6431.59</v>
      </c>
      <c r="F467" s="162">
        <f t="shared" si="35"/>
        <v>6681.196525599337</v>
      </c>
      <c r="G467" s="35">
        <f t="shared" si="36"/>
        <v>0.9979438160863419</v>
      </c>
    </row>
    <row r="468" spans="1:7" ht="12.75" customHeight="1">
      <c r="A468" s="174">
        <v>10</v>
      </c>
      <c r="B468" s="264" t="s">
        <v>222</v>
      </c>
      <c r="C468" s="162">
        <v>2482.0719</v>
      </c>
      <c r="D468" s="162">
        <v>-57.126472817246395</v>
      </c>
      <c r="E468" s="162">
        <v>2681.655232327399</v>
      </c>
      <c r="F468" s="162">
        <f t="shared" si="35"/>
        <v>2624.5287595101527</v>
      </c>
      <c r="G468" s="35">
        <f t="shared" si="36"/>
        <v>1.0573943323358814</v>
      </c>
    </row>
    <row r="469" spans="1:7" ht="12.75" customHeight="1">
      <c r="A469" s="174">
        <v>11</v>
      </c>
      <c r="B469" s="264" t="s">
        <v>223</v>
      </c>
      <c r="C469" s="162">
        <v>3165.7857</v>
      </c>
      <c r="D469" s="162">
        <v>209.70412798458324</v>
      </c>
      <c r="E469" s="162">
        <v>3073.54</v>
      </c>
      <c r="F469" s="162">
        <f t="shared" si="35"/>
        <v>3283.2441279845834</v>
      </c>
      <c r="G469" s="35">
        <f t="shared" si="36"/>
        <v>1.0371024570565794</v>
      </c>
    </row>
    <row r="470" spans="1:7" ht="12.75" customHeight="1">
      <c r="A470" s="174">
        <v>12</v>
      </c>
      <c r="B470" s="264" t="s">
        <v>224</v>
      </c>
      <c r="C470" s="162">
        <v>3916.3971</v>
      </c>
      <c r="D470" s="162">
        <v>-9.991484128571074</v>
      </c>
      <c r="E470" s="162">
        <v>3494.95</v>
      </c>
      <c r="F470" s="162">
        <f t="shared" si="35"/>
        <v>3484.958515871429</v>
      </c>
      <c r="G470" s="35">
        <f t="shared" si="36"/>
        <v>0.8898378859159682</v>
      </c>
    </row>
    <row r="471" spans="1:7" ht="12.75" customHeight="1">
      <c r="A471" s="174">
        <v>13</v>
      </c>
      <c r="B471" s="264" t="s">
        <v>225</v>
      </c>
      <c r="C471" s="162">
        <v>13562.0856</v>
      </c>
      <c r="D471" s="162">
        <v>954.4859032985742</v>
      </c>
      <c r="E471" s="162">
        <v>10797.859999999997</v>
      </c>
      <c r="F471" s="162">
        <f t="shared" si="35"/>
        <v>11752.34590329857</v>
      </c>
      <c r="G471" s="35">
        <f t="shared" si="36"/>
        <v>0.8665588944003251</v>
      </c>
    </row>
    <row r="472" spans="1:7" ht="12.75" customHeight="1">
      <c r="A472" s="174">
        <v>14</v>
      </c>
      <c r="B472" s="264" t="s">
        <v>226</v>
      </c>
      <c r="C472" s="162">
        <v>6305.82645</v>
      </c>
      <c r="D472" s="162">
        <v>184.53708450226577</v>
      </c>
      <c r="E472" s="162">
        <v>6311.4400000000005</v>
      </c>
      <c r="F472" s="162">
        <f t="shared" si="35"/>
        <v>6495.977084502267</v>
      </c>
      <c r="G472" s="35">
        <f t="shared" si="36"/>
        <v>1.030154752277121</v>
      </c>
    </row>
    <row r="473" spans="1:7" ht="12.75" customHeight="1">
      <c r="A473" s="174">
        <v>15</v>
      </c>
      <c r="B473" s="264" t="s">
        <v>227</v>
      </c>
      <c r="C473" s="162">
        <v>10091.17725</v>
      </c>
      <c r="D473" s="162">
        <v>-61.06749854364625</v>
      </c>
      <c r="E473" s="162">
        <v>9831.93</v>
      </c>
      <c r="F473" s="162">
        <f t="shared" si="35"/>
        <v>9770.862501456355</v>
      </c>
      <c r="G473" s="35">
        <f t="shared" si="36"/>
        <v>0.9682579405149537</v>
      </c>
    </row>
    <row r="474" spans="1:7" ht="12.75" customHeight="1">
      <c r="A474" s="174">
        <v>16</v>
      </c>
      <c r="B474" s="264" t="s">
        <v>228</v>
      </c>
      <c r="C474" s="162">
        <v>8141.2716</v>
      </c>
      <c r="D474" s="162">
        <v>-603.0335668931029</v>
      </c>
      <c r="E474" s="162">
        <v>7431.605808210288</v>
      </c>
      <c r="F474" s="162">
        <f t="shared" si="35"/>
        <v>6828.572241317185</v>
      </c>
      <c r="G474" s="35">
        <f t="shared" si="36"/>
        <v>0.83875991083717</v>
      </c>
    </row>
    <row r="475" spans="1:7" ht="12.75" customHeight="1">
      <c r="A475" s="174">
        <v>17</v>
      </c>
      <c r="B475" s="264" t="s">
        <v>229</v>
      </c>
      <c r="C475" s="162">
        <v>17975.1264</v>
      </c>
      <c r="D475" s="162">
        <v>-2110.494905447291</v>
      </c>
      <c r="E475" s="162">
        <v>13934.93</v>
      </c>
      <c r="F475" s="162">
        <f t="shared" si="35"/>
        <v>11824.43509455271</v>
      </c>
      <c r="G475" s="35">
        <f t="shared" si="36"/>
        <v>0.6578220832178798</v>
      </c>
    </row>
    <row r="476" spans="1:7" ht="12.75" customHeight="1">
      <c r="A476" s="174">
        <v>18</v>
      </c>
      <c r="B476" s="264" t="s">
        <v>230</v>
      </c>
      <c r="C476" s="162">
        <v>9516.24135</v>
      </c>
      <c r="D476" s="162">
        <v>-193.5439838557295</v>
      </c>
      <c r="E476" s="162">
        <v>9476.59389332624</v>
      </c>
      <c r="F476" s="162">
        <f t="shared" si="35"/>
        <v>9283.049909470512</v>
      </c>
      <c r="G476" s="35">
        <f t="shared" si="36"/>
        <v>0.9754954259824979</v>
      </c>
    </row>
    <row r="477" spans="1:7" ht="12.75" customHeight="1">
      <c r="A477" s="174">
        <v>19</v>
      </c>
      <c r="B477" s="264" t="s">
        <v>231</v>
      </c>
      <c r="C477" s="162">
        <v>9922.9977</v>
      </c>
      <c r="D477" s="162">
        <v>-90.11673357811696</v>
      </c>
      <c r="E477" s="162">
        <v>8868.439774934963</v>
      </c>
      <c r="F477" s="162">
        <f t="shared" si="35"/>
        <v>8778.323041356845</v>
      </c>
      <c r="G477" s="35">
        <f t="shared" si="36"/>
        <v>0.8846442684710937</v>
      </c>
    </row>
    <row r="478" spans="1:7" ht="12.75" customHeight="1">
      <c r="A478" s="174">
        <v>20</v>
      </c>
      <c r="B478" s="264" t="s">
        <v>232</v>
      </c>
      <c r="C478" s="162">
        <v>4494.7056</v>
      </c>
      <c r="D478" s="162">
        <v>475.8251995895366</v>
      </c>
      <c r="E478" s="162">
        <v>4111.799999999999</v>
      </c>
      <c r="F478" s="162">
        <f t="shared" si="35"/>
        <v>4587.625199589536</v>
      </c>
      <c r="G478" s="35">
        <f t="shared" si="36"/>
        <v>1.0206731225265424</v>
      </c>
    </row>
    <row r="479" spans="1:7" ht="12.75" customHeight="1">
      <c r="A479" s="174">
        <v>21</v>
      </c>
      <c r="B479" s="264" t="s">
        <v>233</v>
      </c>
      <c r="C479" s="162">
        <v>17025.2082</v>
      </c>
      <c r="D479" s="162">
        <v>452.5655489887722</v>
      </c>
      <c r="E479" s="162">
        <v>14588.590000000004</v>
      </c>
      <c r="F479" s="162">
        <f t="shared" si="35"/>
        <v>15041.155548988776</v>
      </c>
      <c r="G479" s="35">
        <f t="shared" si="36"/>
        <v>0.8834638244828498</v>
      </c>
    </row>
    <row r="480" spans="1:7" ht="12.75" customHeight="1">
      <c r="A480" s="174">
        <v>22</v>
      </c>
      <c r="B480" s="264" t="s">
        <v>234</v>
      </c>
      <c r="C480" s="162">
        <v>4686.3201</v>
      </c>
      <c r="D480" s="162">
        <v>197.93331499070428</v>
      </c>
      <c r="E480" s="162">
        <v>4401.35</v>
      </c>
      <c r="F480" s="162">
        <f t="shared" si="35"/>
        <v>4599.283314990705</v>
      </c>
      <c r="G480" s="35">
        <f t="shared" si="36"/>
        <v>0.9814274776045931</v>
      </c>
    </row>
    <row r="481" spans="1:7" ht="12.75" customHeight="1">
      <c r="A481" s="174">
        <v>23</v>
      </c>
      <c r="B481" s="264" t="s">
        <v>235</v>
      </c>
      <c r="C481" s="162">
        <v>6164.93475</v>
      </c>
      <c r="D481" s="162">
        <v>154.75293436233915</v>
      </c>
      <c r="E481" s="162">
        <v>5475.36</v>
      </c>
      <c r="F481" s="162">
        <f t="shared" si="35"/>
        <v>5630.112934362339</v>
      </c>
      <c r="G481" s="35">
        <f t="shared" si="36"/>
        <v>0.9132477735246652</v>
      </c>
    </row>
    <row r="482" spans="1:7" ht="12.75" customHeight="1">
      <c r="A482" s="174">
        <v>24</v>
      </c>
      <c r="B482" s="264" t="s">
        <v>236</v>
      </c>
      <c r="C482" s="162">
        <v>18894.21765</v>
      </c>
      <c r="D482" s="162">
        <v>719.4229295372625</v>
      </c>
      <c r="E482" s="162">
        <v>17214.371</v>
      </c>
      <c r="F482" s="162">
        <f t="shared" si="35"/>
        <v>17933.793929537263</v>
      </c>
      <c r="G482" s="35">
        <f t="shared" si="36"/>
        <v>0.9491683784820413</v>
      </c>
    </row>
    <row r="483" spans="1:7" ht="12.75" customHeight="1">
      <c r="A483" s="174">
        <v>25</v>
      </c>
      <c r="B483" s="264" t="s">
        <v>237</v>
      </c>
      <c r="C483" s="162">
        <v>5090.7318</v>
      </c>
      <c r="D483" s="162">
        <v>0.7750735398885809</v>
      </c>
      <c r="E483" s="162">
        <v>5149.33</v>
      </c>
      <c r="F483" s="162">
        <f t="shared" si="35"/>
        <v>5150.1050735398885</v>
      </c>
      <c r="G483" s="35">
        <f t="shared" si="36"/>
        <v>1.0116630134669222</v>
      </c>
    </row>
    <row r="484" spans="1:7" ht="12.75" customHeight="1">
      <c r="A484" s="174">
        <v>26</v>
      </c>
      <c r="B484" s="264" t="s">
        <v>238</v>
      </c>
      <c r="C484" s="162">
        <v>3555.37875</v>
      </c>
      <c r="D484" s="162">
        <v>176.6414073330527</v>
      </c>
      <c r="E484" s="162">
        <v>3484.34</v>
      </c>
      <c r="F484" s="162">
        <f aca="true" t="shared" si="37" ref="F484:F494">D484+E484</f>
        <v>3660.9814073330526</v>
      </c>
      <c r="G484" s="35">
        <f aca="true" t="shared" si="38" ref="G484:G494">F484/C484</f>
        <v>1.0297022243644374</v>
      </c>
    </row>
    <row r="485" spans="1:7" ht="12.75" customHeight="1">
      <c r="A485" s="174">
        <v>27</v>
      </c>
      <c r="B485" s="264" t="s">
        <v>239</v>
      </c>
      <c r="C485" s="162">
        <v>7629.4197</v>
      </c>
      <c r="D485" s="162">
        <v>47.26615526101841</v>
      </c>
      <c r="E485" s="162">
        <v>7871.53</v>
      </c>
      <c r="F485" s="162">
        <f t="shared" si="37"/>
        <v>7918.796155261018</v>
      </c>
      <c r="G485" s="35">
        <f t="shared" si="38"/>
        <v>1.0379290256192115</v>
      </c>
    </row>
    <row r="486" spans="1:7" ht="12.75" customHeight="1">
      <c r="A486" s="174">
        <v>28</v>
      </c>
      <c r="B486" s="264" t="s">
        <v>240</v>
      </c>
      <c r="C486" s="162">
        <v>6811.3122</v>
      </c>
      <c r="D486" s="162">
        <v>442.5275037850424</v>
      </c>
      <c r="E486" s="162">
        <v>7324.68</v>
      </c>
      <c r="F486" s="162">
        <f t="shared" si="37"/>
        <v>7767.207503785043</v>
      </c>
      <c r="G486" s="35">
        <f t="shared" si="38"/>
        <v>1.14033937598471</v>
      </c>
    </row>
    <row r="487" spans="1:7" ht="12.75" customHeight="1">
      <c r="A487" s="174">
        <v>29</v>
      </c>
      <c r="B487" s="264" t="s">
        <v>241</v>
      </c>
      <c r="C487" s="162">
        <v>1808.0832</v>
      </c>
      <c r="D487" s="162">
        <v>34.941347804228826</v>
      </c>
      <c r="E487" s="162">
        <v>1822.2599999999993</v>
      </c>
      <c r="F487" s="162">
        <f t="shared" si="37"/>
        <v>1857.2013478042281</v>
      </c>
      <c r="G487" s="35">
        <f t="shared" si="38"/>
        <v>1.0271658670376607</v>
      </c>
    </row>
    <row r="488" spans="1:7" ht="12.75" customHeight="1">
      <c r="A488" s="174">
        <v>30</v>
      </c>
      <c r="B488" s="264" t="s">
        <v>242</v>
      </c>
      <c r="C488" s="162">
        <v>12650.564849999999</v>
      </c>
      <c r="D488" s="162">
        <v>91.51099996215271</v>
      </c>
      <c r="E488" s="162">
        <v>12946.09</v>
      </c>
      <c r="F488" s="162">
        <f t="shared" si="37"/>
        <v>13037.600999962153</v>
      </c>
      <c r="G488" s="35">
        <f t="shared" si="38"/>
        <v>1.0305943769745707</v>
      </c>
    </row>
    <row r="489" spans="1:7" ht="12.75" customHeight="1">
      <c r="A489" s="174">
        <v>31</v>
      </c>
      <c r="B489" s="264" t="s">
        <v>243</v>
      </c>
      <c r="C489" s="162">
        <v>13524.0009</v>
      </c>
      <c r="D489" s="162">
        <v>-374.60994210454464</v>
      </c>
      <c r="E489" s="162">
        <v>12154.57084979411</v>
      </c>
      <c r="F489" s="162">
        <f t="shared" si="37"/>
        <v>11779.960907689565</v>
      </c>
      <c r="G489" s="35">
        <f t="shared" si="38"/>
        <v>0.871041121247601</v>
      </c>
    </row>
    <row r="490" spans="1:7" ht="12.75" customHeight="1">
      <c r="A490" s="174">
        <v>32</v>
      </c>
      <c r="B490" s="264" t="s">
        <v>244</v>
      </c>
      <c r="C490" s="162">
        <v>6222.447</v>
      </c>
      <c r="D490" s="162">
        <v>162.70198065918885</v>
      </c>
      <c r="E490" s="162">
        <v>5287.7</v>
      </c>
      <c r="F490" s="162">
        <f t="shared" si="37"/>
        <v>5450.401980659189</v>
      </c>
      <c r="G490" s="35">
        <f t="shared" si="38"/>
        <v>0.8759258183571814</v>
      </c>
    </row>
    <row r="491" spans="1:7" ht="12.75" customHeight="1">
      <c r="A491" s="174">
        <v>33</v>
      </c>
      <c r="B491" s="264" t="s">
        <v>245</v>
      </c>
      <c r="C491" s="162">
        <v>2482.38375</v>
      </c>
      <c r="D491" s="162">
        <v>117.30240261698623</v>
      </c>
      <c r="E491" s="162">
        <v>2488.0699999999997</v>
      </c>
      <c r="F491" s="162">
        <f t="shared" si="37"/>
        <v>2605.3724026169857</v>
      </c>
      <c r="G491" s="35">
        <f t="shared" si="38"/>
        <v>1.0495445769079763</v>
      </c>
    </row>
    <row r="492" spans="1:7" ht="12.75" customHeight="1">
      <c r="A492" s="174">
        <v>34</v>
      </c>
      <c r="B492" s="264" t="s">
        <v>246</v>
      </c>
      <c r="C492" s="162">
        <v>3548.49495</v>
      </c>
      <c r="D492" s="162">
        <v>366.3079089262151</v>
      </c>
      <c r="E492" s="162">
        <v>3971.67</v>
      </c>
      <c r="F492" s="162">
        <f t="shared" si="37"/>
        <v>4337.977908926216</v>
      </c>
      <c r="G492" s="35">
        <f t="shared" si="38"/>
        <v>1.2224838896631982</v>
      </c>
    </row>
    <row r="493" spans="1:7" ht="12.75" customHeight="1">
      <c r="A493" s="174">
        <v>35</v>
      </c>
      <c r="B493" s="264" t="s">
        <v>247</v>
      </c>
      <c r="C493" s="162">
        <v>7251.2055</v>
      </c>
      <c r="D493" s="162">
        <v>-43.52157584900533</v>
      </c>
      <c r="E493" s="162">
        <v>7203.29</v>
      </c>
      <c r="F493" s="162">
        <f t="shared" si="37"/>
        <v>7159.768424150994</v>
      </c>
      <c r="G493" s="35">
        <f t="shared" si="38"/>
        <v>0.9873900862623455</v>
      </c>
    </row>
    <row r="494" spans="1:7" ht="12.75" customHeight="1">
      <c r="A494" s="18"/>
      <c r="B494" s="1" t="s">
        <v>27</v>
      </c>
      <c r="C494" s="163">
        <v>273444.78044999996</v>
      </c>
      <c r="D494" s="163">
        <v>1936.905224000002</v>
      </c>
      <c r="E494" s="163">
        <v>255459.11968366054</v>
      </c>
      <c r="F494" s="163">
        <f t="shared" si="37"/>
        <v>257396.02490766055</v>
      </c>
      <c r="G494" s="39">
        <f t="shared" si="38"/>
        <v>0.9413089709888467</v>
      </c>
    </row>
    <row r="495" ht="5.25" customHeight="1">
      <c r="A495" s="80"/>
    </row>
    <row r="496" spans="1:8" ht="14.25">
      <c r="A496" s="9" t="s">
        <v>45</v>
      </c>
      <c r="H496" s="31"/>
    </row>
    <row r="497" spans="1:7" ht="6.75" customHeight="1">
      <c r="A497" s="9"/>
      <c r="G497" s="10" t="s">
        <v>12</v>
      </c>
    </row>
    <row r="498" spans="1:5" ht="14.25">
      <c r="A498" s="30" t="s">
        <v>39</v>
      </c>
      <c r="B498" s="30" t="s">
        <v>46</v>
      </c>
      <c r="C498" s="30" t="s">
        <v>47</v>
      </c>
      <c r="D498" s="30" t="s">
        <v>48</v>
      </c>
      <c r="E498" s="30" t="s">
        <v>49</v>
      </c>
    </row>
    <row r="499" spans="1:8" ht="18.75" customHeight="1">
      <c r="A499" s="53">
        <f>C494</f>
        <v>273444.78044999996</v>
      </c>
      <c r="B499" s="53">
        <f>F494</f>
        <v>257396.02490766055</v>
      </c>
      <c r="C499" s="39">
        <f>B499/A499</f>
        <v>0.9413089709888467</v>
      </c>
      <c r="D499" s="53">
        <f>D540</f>
        <v>235248.78110000002</v>
      </c>
      <c r="E499" s="39">
        <f>D499/A499</f>
        <v>0.8603154929959097</v>
      </c>
      <c r="H499" s="10" t="s">
        <v>12</v>
      </c>
    </row>
    <row r="500" spans="1:7" ht="7.5" customHeight="1">
      <c r="A500" s="9"/>
      <c r="G500" s="10" t="s">
        <v>12</v>
      </c>
    </row>
    <row r="501" ht="14.25">
      <c r="A501" s="9" t="s">
        <v>159</v>
      </c>
    </row>
    <row r="502" ht="6.75" customHeight="1">
      <c r="A502" s="9"/>
    </row>
    <row r="503" spans="1:5" ht="14.25">
      <c r="A503" s="49" t="s">
        <v>20</v>
      </c>
      <c r="B503" s="49" t="s">
        <v>31</v>
      </c>
      <c r="C503" s="78" t="s">
        <v>39</v>
      </c>
      <c r="D503" s="49" t="s">
        <v>48</v>
      </c>
      <c r="E503" s="17" t="s">
        <v>49</v>
      </c>
    </row>
    <row r="504" spans="1:5" ht="14.25">
      <c r="A504" s="81">
        <v>1</v>
      </c>
      <c r="B504" s="81">
        <v>2</v>
      </c>
      <c r="C504" s="82">
        <v>3</v>
      </c>
      <c r="D504" s="81">
        <v>4</v>
      </c>
      <c r="E504" s="83">
        <v>5</v>
      </c>
    </row>
    <row r="505" spans="1:7" ht="12.75" customHeight="1">
      <c r="A505" s="174">
        <v>1</v>
      </c>
      <c r="B505" s="264" t="s">
        <v>213</v>
      </c>
      <c r="C505" s="162">
        <v>12841.6365</v>
      </c>
      <c r="D505" s="253">
        <v>12094.4742</v>
      </c>
      <c r="E505" s="256">
        <f aca="true" t="shared" si="39" ref="E505:E540">D505/C505</f>
        <v>0.9418172053071273</v>
      </c>
      <c r="F505" s="141"/>
      <c r="G505" s="31"/>
    </row>
    <row r="506" spans="1:7" ht="12.75" customHeight="1">
      <c r="A506" s="174">
        <v>2</v>
      </c>
      <c r="B506" s="264" t="s">
        <v>214</v>
      </c>
      <c r="C506" s="162">
        <v>4156.279049999999</v>
      </c>
      <c r="D506" s="253">
        <v>4116.52225</v>
      </c>
      <c r="E506" s="256">
        <f t="shared" si="39"/>
        <v>0.9904345209930023</v>
      </c>
      <c r="F506" s="141"/>
      <c r="G506" s="31" t="s">
        <v>12</v>
      </c>
    </row>
    <row r="507" spans="1:7" ht="12.75" customHeight="1">
      <c r="A507" s="174">
        <v>3</v>
      </c>
      <c r="B507" s="264" t="s">
        <v>215</v>
      </c>
      <c r="C507" s="162">
        <v>6756.80625</v>
      </c>
      <c r="D507" s="253">
        <v>6402.77745</v>
      </c>
      <c r="E507" s="256">
        <f t="shared" si="39"/>
        <v>0.9476041213998108</v>
      </c>
      <c r="F507" s="141"/>
      <c r="G507" s="31"/>
    </row>
    <row r="508" spans="1:7" ht="12.75" customHeight="1">
      <c r="A508" s="174">
        <v>4</v>
      </c>
      <c r="B508" s="264" t="s">
        <v>216</v>
      </c>
      <c r="C508" s="162">
        <v>11967.8559</v>
      </c>
      <c r="D508" s="253">
        <v>10173.563300000002</v>
      </c>
      <c r="E508" s="256">
        <f t="shared" si="39"/>
        <v>0.8500740136752483</v>
      </c>
      <c r="F508" s="141"/>
      <c r="G508" s="31"/>
    </row>
    <row r="509" spans="1:7" ht="12.75" customHeight="1">
      <c r="A509" s="174">
        <v>5</v>
      </c>
      <c r="B509" s="264" t="s">
        <v>217</v>
      </c>
      <c r="C509" s="162">
        <v>9368.52075</v>
      </c>
      <c r="D509" s="253">
        <v>7861.789049999999</v>
      </c>
      <c r="E509" s="256">
        <f t="shared" si="39"/>
        <v>0.8391707997231046</v>
      </c>
      <c r="F509" s="141"/>
      <c r="G509" s="31"/>
    </row>
    <row r="510" spans="1:7" ht="12.75" customHeight="1">
      <c r="A510" s="174">
        <v>6</v>
      </c>
      <c r="B510" s="264" t="s">
        <v>218</v>
      </c>
      <c r="C510" s="162">
        <v>2924.17125</v>
      </c>
      <c r="D510" s="253">
        <v>2748.94855</v>
      </c>
      <c r="E510" s="256">
        <f t="shared" si="39"/>
        <v>0.9400778254693531</v>
      </c>
      <c r="F510" s="141"/>
      <c r="G510" s="31"/>
    </row>
    <row r="511" spans="1:7" ht="12.75" customHeight="1">
      <c r="A511" s="174">
        <v>7</v>
      </c>
      <c r="B511" s="264" t="s">
        <v>219</v>
      </c>
      <c r="C511" s="162">
        <v>7238.512049999999</v>
      </c>
      <c r="D511" s="253">
        <v>6422.108249999999</v>
      </c>
      <c r="E511" s="256">
        <f t="shared" si="39"/>
        <v>0.8872138646229096</v>
      </c>
      <c r="F511" s="141"/>
      <c r="G511" s="31"/>
    </row>
    <row r="512" spans="1:7" ht="12.75" customHeight="1">
      <c r="A512" s="174">
        <v>8</v>
      </c>
      <c r="B512" s="264" t="s">
        <v>220</v>
      </c>
      <c r="C512" s="162">
        <v>4577.64615</v>
      </c>
      <c r="D512" s="253">
        <v>4226.162</v>
      </c>
      <c r="E512" s="256">
        <f t="shared" si="39"/>
        <v>0.9232172740131958</v>
      </c>
      <c r="F512" s="141"/>
      <c r="G512" s="31"/>
    </row>
    <row r="513" spans="1:7" ht="12.75" customHeight="1">
      <c r="A513" s="174">
        <v>9</v>
      </c>
      <c r="B513" s="264" t="s">
        <v>221</v>
      </c>
      <c r="C513" s="162">
        <v>6694.9626</v>
      </c>
      <c r="D513" s="253">
        <v>5659.31255</v>
      </c>
      <c r="E513" s="256">
        <f t="shared" si="39"/>
        <v>0.8453090611738443</v>
      </c>
      <c r="F513" s="141"/>
      <c r="G513" s="31"/>
    </row>
    <row r="514" spans="1:7" ht="12.75" customHeight="1">
      <c r="A514" s="174">
        <v>10</v>
      </c>
      <c r="B514" s="264" t="s">
        <v>222</v>
      </c>
      <c r="C514" s="162">
        <v>2482.0719</v>
      </c>
      <c r="D514" s="253">
        <v>2349.2163</v>
      </c>
      <c r="E514" s="256">
        <f t="shared" si="39"/>
        <v>0.9464739115736334</v>
      </c>
      <c r="F514" s="141"/>
      <c r="G514" s="31"/>
    </row>
    <row r="515" spans="1:7" ht="12.75" customHeight="1">
      <c r="A515" s="174">
        <v>11</v>
      </c>
      <c r="B515" s="264" t="s">
        <v>223</v>
      </c>
      <c r="C515" s="162">
        <v>3165.7857</v>
      </c>
      <c r="D515" s="253">
        <v>2775.8833999999997</v>
      </c>
      <c r="E515" s="256">
        <f t="shared" si="39"/>
        <v>0.8768386944195243</v>
      </c>
      <c r="F515" s="141"/>
      <c r="G515" s="31"/>
    </row>
    <row r="516" spans="1:7" ht="12.75" customHeight="1">
      <c r="A516" s="174">
        <v>12</v>
      </c>
      <c r="B516" s="264" t="s">
        <v>224</v>
      </c>
      <c r="C516" s="162">
        <v>3916.3971</v>
      </c>
      <c r="D516" s="253">
        <v>2786.4587</v>
      </c>
      <c r="E516" s="256">
        <f t="shared" si="39"/>
        <v>0.7114852321793416</v>
      </c>
      <c r="F516" s="141"/>
      <c r="G516" s="31"/>
    </row>
    <row r="517" spans="1:7" ht="12.75" customHeight="1">
      <c r="A517" s="174">
        <v>13</v>
      </c>
      <c r="B517" s="264" t="s">
        <v>225</v>
      </c>
      <c r="C517" s="162">
        <v>13562.0856</v>
      </c>
      <c r="D517" s="253">
        <v>10170.3506</v>
      </c>
      <c r="E517" s="256">
        <f t="shared" si="39"/>
        <v>0.7499105152381578</v>
      </c>
      <c r="F517" s="141"/>
      <c r="G517" s="31"/>
    </row>
    <row r="518" spans="1:7" ht="12.75" customHeight="1">
      <c r="A518" s="174">
        <v>14</v>
      </c>
      <c r="B518" s="264" t="s">
        <v>226</v>
      </c>
      <c r="C518" s="162">
        <v>6305.82645</v>
      </c>
      <c r="D518" s="253">
        <v>5464.16965</v>
      </c>
      <c r="E518" s="256">
        <f t="shared" si="39"/>
        <v>0.8665271227057002</v>
      </c>
      <c r="F518" s="141"/>
      <c r="G518" s="31"/>
    </row>
    <row r="519" spans="1:7" ht="12.75" customHeight="1">
      <c r="A519" s="174">
        <v>15</v>
      </c>
      <c r="B519" s="264" t="s">
        <v>227</v>
      </c>
      <c r="C519" s="162">
        <v>10091.17725</v>
      </c>
      <c r="D519" s="253">
        <v>8664.770499999999</v>
      </c>
      <c r="E519" s="256">
        <f t="shared" si="39"/>
        <v>0.8586481324564978</v>
      </c>
      <c r="F519" s="141"/>
      <c r="G519" s="31"/>
    </row>
    <row r="520" spans="1:7" ht="12.75" customHeight="1">
      <c r="A520" s="174">
        <v>16</v>
      </c>
      <c r="B520" s="264" t="s">
        <v>228</v>
      </c>
      <c r="C520" s="162">
        <v>8141.2716</v>
      </c>
      <c r="D520" s="253">
        <v>6434.77535</v>
      </c>
      <c r="E520" s="256">
        <f t="shared" si="39"/>
        <v>0.7903894706080067</v>
      </c>
      <c r="F520" s="141"/>
      <c r="G520" s="31"/>
    </row>
    <row r="521" spans="1:7" ht="12.75" customHeight="1">
      <c r="A521" s="174">
        <v>17</v>
      </c>
      <c r="B521" s="264" t="s">
        <v>229</v>
      </c>
      <c r="C521" s="162">
        <v>17975.1264</v>
      </c>
      <c r="D521" s="253">
        <v>12013.8422</v>
      </c>
      <c r="E521" s="256">
        <f t="shared" si="39"/>
        <v>0.6683592611621356</v>
      </c>
      <c r="F521" s="141"/>
      <c r="G521" s="31"/>
    </row>
    <row r="522" spans="1:7" ht="12.75" customHeight="1">
      <c r="A522" s="174">
        <v>18</v>
      </c>
      <c r="B522" s="264" t="s">
        <v>230</v>
      </c>
      <c r="C522" s="162">
        <v>9516.24135</v>
      </c>
      <c r="D522" s="253">
        <v>8703.00055</v>
      </c>
      <c r="E522" s="256">
        <f t="shared" si="39"/>
        <v>0.914541805941061</v>
      </c>
      <c r="F522" s="141"/>
      <c r="G522" s="31" t="s">
        <v>12</v>
      </c>
    </row>
    <row r="523" spans="1:7" ht="12.75" customHeight="1">
      <c r="A523" s="174">
        <v>19</v>
      </c>
      <c r="B523" s="264" t="s">
        <v>231</v>
      </c>
      <c r="C523" s="162">
        <v>9922.9977</v>
      </c>
      <c r="D523" s="253">
        <v>7784.3383</v>
      </c>
      <c r="E523" s="256">
        <f t="shared" si="39"/>
        <v>0.7844744638003898</v>
      </c>
      <c r="F523" s="141"/>
      <c r="G523" s="31"/>
    </row>
    <row r="524" spans="1:7" ht="12.75" customHeight="1">
      <c r="A524" s="174">
        <v>20</v>
      </c>
      <c r="B524" s="264" t="s">
        <v>232</v>
      </c>
      <c r="C524" s="162">
        <v>4494.7056</v>
      </c>
      <c r="D524" s="253">
        <v>3895.2838500000003</v>
      </c>
      <c r="E524" s="256">
        <f t="shared" si="39"/>
        <v>0.8666382621366793</v>
      </c>
      <c r="F524" s="141"/>
      <c r="G524" s="31"/>
    </row>
    <row r="525" spans="1:7" ht="12.75" customHeight="1">
      <c r="A525" s="174">
        <v>21</v>
      </c>
      <c r="B525" s="264" t="s">
        <v>233</v>
      </c>
      <c r="C525" s="162">
        <v>17025.2082</v>
      </c>
      <c r="D525" s="253">
        <v>14367.8669</v>
      </c>
      <c r="E525" s="256">
        <f t="shared" si="39"/>
        <v>0.8439172508915339</v>
      </c>
      <c r="F525" s="141"/>
      <c r="G525" s="31"/>
    </row>
    <row r="526" spans="1:7" ht="12.75" customHeight="1">
      <c r="A526" s="174">
        <v>22</v>
      </c>
      <c r="B526" s="264" t="s">
        <v>234</v>
      </c>
      <c r="C526" s="162">
        <v>4686.3201</v>
      </c>
      <c r="D526" s="253">
        <v>4200.268050000001</v>
      </c>
      <c r="E526" s="256">
        <f t="shared" si="39"/>
        <v>0.8962827891334185</v>
      </c>
      <c r="F526" s="141"/>
      <c r="G526" s="31"/>
    </row>
    <row r="527" spans="1:7" ht="12.75" customHeight="1">
      <c r="A527" s="174">
        <v>23</v>
      </c>
      <c r="B527" s="264" t="s">
        <v>235</v>
      </c>
      <c r="C527" s="162">
        <v>6164.93475</v>
      </c>
      <c r="D527" s="253">
        <v>5016.620199999999</v>
      </c>
      <c r="E527" s="256">
        <f t="shared" si="39"/>
        <v>0.8137345168170675</v>
      </c>
      <c r="F527" s="141"/>
      <c r="G527" s="31"/>
    </row>
    <row r="528" spans="1:7" ht="12.75" customHeight="1">
      <c r="A528" s="174">
        <v>24</v>
      </c>
      <c r="B528" s="264" t="s">
        <v>236</v>
      </c>
      <c r="C528" s="162">
        <v>18894.21765</v>
      </c>
      <c r="D528" s="253">
        <v>17243.03345</v>
      </c>
      <c r="E528" s="256">
        <f t="shared" si="39"/>
        <v>0.9126090198288788</v>
      </c>
      <c r="F528" s="141"/>
      <c r="G528" s="31"/>
    </row>
    <row r="529" spans="1:7" ht="12.75" customHeight="1">
      <c r="A529" s="174">
        <v>25</v>
      </c>
      <c r="B529" s="264" t="s">
        <v>237</v>
      </c>
      <c r="C529" s="162">
        <v>5090.7318</v>
      </c>
      <c r="D529" s="253">
        <v>4191.4482499999995</v>
      </c>
      <c r="E529" s="256">
        <f t="shared" si="39"/>
        <v>0.8233488650885123</v>
      </c>
      <c r="F529" s="141"/>
      <c r="G529" s="31"/>
    </row>
    <row r="530" spans="1:7" ht="12.75" customHeight="1">
      <c r="A530" s="174">
        <v>26</v>
      </c>
      <c r="B530" s="264" t="s">
        <v>238</v>
      </c>
      <c r="C530" s="162">
        <v>3555.37875</v>
      </c>
      <c r="D530" s="253">
        <v>3321.8442999999997</v>
      </c>
      <c r="E530" s="256">
        <f t="shared" si="39"/>
        <v>0.9343151696566786</v>
      </c>
      <c r="F530" s="141"/>
      <c r="G530" s="31"/>
    </row>
    <row r="531" spans="1:7" ht="12.75" customHeight="1">
      <c r="A531" s="174">
        <v>27</v>
      </c>
      <c r="B531" s="264" t="s">
        <v>239</v>
      </c>
      <c r="C531" s="162">
        <v>7629.4197</v>
      </c>
      <c r="D531" s="253">
        <v>7153.21595</v>
      </c>
      <c r="E531" s="256">
        <f t="shared" si="39"/>
        <v>0.9375832279878376</v>
      </c>
      <c r="F531" s="141"/>
      <c r="G531" s="31"/>
    </row>
    <row r="532" spans="1:7" ht="12.75" customHeight="1">
      <c r="A532" s="174">
        <v>28</v>
      </c>
      <c r="B532" s="264" t="s">
        <v>240</v>
      </c>
      <c r="C532" s="162">
        <v>6811.3122</v>
      </c>
      <c r="D532" s="253">
        <v>6846.9177</v>
      </c>
      <c r="E532" s="256">
        <f t="shared" si="39"/>
        <v>1.0052274068423996</v>
      </c>
      <c r="F532" s="141"/>
      <c r="G532" s="31"/>
    </row>
    <row r="533" spans="1:7" ht="12.75" customHeight="1">
      <c r="A533" s="174">
        <v>29</v>
      </c>
      <c r="B533" s="264" t="s">
        <v>241</v>
      </c>
      <c r="C533" s="162">
        <v>1808.0832</v>
      </c>
      <c r="D533" s="253">
        <v>1579.6563999999998</v>
      </c>
      <c r="E533" s="256">
        <f t="shared" si="39"/>
        <v>0.8736635570752496</v>
      </c>
      <c r="F533" s="141"/>
      <c r="G533" s="31"/>
    </row>
    <row r="534" spans="1:7" ht="12.75" customHeight="1">
      <c r="A534" s="174">
        <v>30</v>
      </c>
      <c r="B534" s="264" t="s">
        <v>242</v>
      </c>
      <c r="C534" s="162">
        <v>12650.564849999999</v>
      </c>
      <c r="D534" s="253">
        <v>11871.38235</v>
      </c>
      <c r="E534" s="256">
        <f t="shared" si="39"/>
        <v>0.9384072957026895</v>
      </c>
      <c r="F534" s="141"/>
      <c r="G534" s="31"/>
    </row>
    <row r="535" spans="1:7" ht="12.75" customHeight="1">
      <c r="A535" s="174">
        <v>31</v>
      </c>
      <c r="B535" s="264" t="s">
        <v>243</v>
      </c>
      <c r="C535" s="162">
        <v>13524.0009</v>
      </c>
      <c r="D535" s="253">
        <v>11273.369200000001</v>
      </c>
      <c r="E535" s="256">
        <f t="shared" si="39"/>
        <v>0.8335824053368706</v>
      </c>
      <c r="F535" s="141"/>
      <c r="G535" s="31"/>
    </row>
    <row r="536" spans="1:7" ht="12.75" customHeight="1">
      <c r="A536" s="174">
        <v>32</v>
      </c>
      <c r="B536" s="264" t="s">
        <v>244</v>
      </c>
      <c r="C536" s="162">
        <v>6222.447</v>
      </c>
      <c r="D536" s="253">
        <v>5248.822050000001</v>
      </c>
      <c r="E536" s="256">
        <f t="shared" si="39"/>
        <v>0.8435302140781594</v>
      </c>
      <c r="F536" s="141"/>
      <c r="G536" s="31"/>
    </row>
    <row r="537" spans="1:7" ht="12.75" customHeight="1">
      <c r="A537" s="174">
        <v>33</v>
      </c>
      <c r="B537" s="264" t="s">
        <v>245</v>
      </c>
      <c r="C537" s="162">
        <v>2482.38375</v>
      </c>
      <c r="D537" s="253">
        <v>2432.51725</v>
      </c>
      <c r="E537" s="256">
        <f t="shared" si="39"/>
        <v>0.9799118488428713</v>
      </c>
      <c r="F537" s="141"/>
      <c r="G537" s="31"/>
    </row>
    <row r="538" spans="1:7" ht="12.75" customHeight="1">
      <c r="A538" s="174">
        <v>34</v>
      </c>
      <c r="B538" s="264" t="s">
        <v>246</v>
      </c>
      <c r="C538" s="162">
        <v>3548.49495</v>
      </c>
      <c r="D538" s="253">
        <v>3321.2536499999997</v>
      </c>
      <c r="E538" s="256">
        <f t="shared" si="39"/>
        <v>0.9359612164588257</v>
      </c>
      <c r="F538" s="141"/>
      <c r="G538" s="31"/>
    </row>
    <row r="539" spans="1:7" ht="12.75" customHeight="1">
      <c r="A539" s="174">
        <v>35</v>
      </c>
      <c r="B539" s="264" t="s">
        <v>247</v>
      </c>
      <c r="C539" s="162">
        <v>7251.2055</v>
      </c>
      <c r="D539" s="253">
        <v>6432.8184</v>
      </c>
      <c r="E539" s="256">
        <f t="shared" si="39"/>
        <v>0.8871377869514249</v>
      </c>
      <c r="F539" s="141"/>
      <c r="G539" s="31"/>
    </row>
    <row r="540" spans="1:7" ht="12.75" customHeight="1">
      <c r="A540" s="34"/>
      <c r="B540" s="1" t="s">
        <v>27</v>
      </c>
      <c r="C540" s="163">
        <v>273444.78044999996</v>
      </c>
      <c r="D540" s="254">
        <v>235248.78110000002</v>
      </c>
      <c r="E540" s="255">
        <f t="shared" si="39"/>
        <v>0.8603154929959097</v>
      </c>
      <c r="F540" s="42"/>
      <c r="G540" s="31"/>
    </row>
    <row r="541" spans="1:8" ht="14.25" customHeight="1">
      <c r="A541" s="40"/>
      <c r="B541" s="2"/>
      <c r="C541" s="65"/>
      <c r="D541" s="65"/>
      <c r="E541" s="84"/>
      <c r="F541" s="26"/>
      <c r="G541" s="26"/>
      <c r="H541" s="26"/>
    </row>
    <row r="542" spans="1:8" ht="14.25">
      <c r="A542" s="9" t="s">
        <v>116</v>
      </c>
      <c r="F542" s="85"/>
      <c r="G542" s="85"/>
      <c r="H542" s="86"/>
    </row>
    <row r="543" spans="1:8" ht="6.75" customHeight="1">
      <c r="A543" s="9"/>
      <c r="F543" s="26"/>
      <c r="G543" s="26"/>
      <c r="H543" s="26"/>
    </row>
    <row r="544" spans="1:8" ht="28.5">
      <c r="A544" s="88" t="s">
        <v>39</v>
      </c>
      <c r="B544" s="88" t="s">
        <v>114</v>
      </c>
      <c r="C544" s="88" t="s">
        <v>115</v>
      </c>
      <c r="D544" s="88" t="s">
        <v>50</v>
      </c>
      <c r="F544" s="26"/>
      <c r="G544" s="172"/>
      <c r="H544" s="172"/>
    </row>
    <row r="545" spans="1:4" ht="18.75" customHeight="1">
      <c r="A545" s="53">
        <v>8136.82</v>
      </c>
      <c r="B545" s="53">
        <v>7663.77</v>
      </c>
      <c r="C545" s="87">
        <v>7462.62</v>
      </c>
      <c r="D545" s="35">
        <f>C545/B545</f>
        <v>0.9737531267248364</v>
      </c>
    </row>
    <row r="546" ht="7.5" customHeight="1">
      <c r="A546" s="9"/>
    </row>
    <row r="547" spans="1:7" ht="12.75" customHeight="1">
      <c r="A547" s="40"/>
      <c r="B547" s="2"/>
      <c r="C547" s="152"/>
      <c r="D547" s="152"/>
      <c r="E547" s="152"/>
      <c r="F547" s="153"/>
      <c r="G547" s="38"/>
    </row>
    <row r="548" spans="1:8" ht="14.25">
      <c r="A548" s="9" t="s">
        <v>51</v>
      </c>
      <c r="F548" s="151"/>
      <c r="H548" s="10" t="s">
        <v>12</v>
      </c>
    </row>
    <row r="549" spans="1:6" ht="14.25">
      <c r="A549" s="9"/>
      <c r="F549" s="151"/>
    </row>
    <row r="550" spans="1:6" ht="14.25">
      <c r="A550" s="91" t="s">
        <v>52</v>
      </c>
      <c r="B550" s="56"/>
      <c r="C550" s="56"/>
      <c r="D550" s="56"/>
      <c r="E550" s="57"/>
      <c r="F550" s="56"/>
    </row>
    <row r="551" spans="1:6" ht="9" customHeight="1">
      <c r="A551" s="56"/>
      <c r="B551" s="56"/>
      <c r="C551" s="56"/>
      <c r="D551" s="56"/>
      <c r="E551" s="57"/>
      <c r="F551" s="56"/>
    </row>
    <row r="552" spans="1:7" ht="11.25" customHeight="1">
      <c r="A552" s="193" t="s">
        <v>188</v>
      </c>
      <c r="B552" s="176"/>
      <c r="C552" s="194"/>
      <c r="D552" s="176"/>
      <c r="E552" s="176"/>
      <c r="F552" s="48"/>
      <c r="G552" s="48"/>
    </row>
    <row r="553" spans="1:7" ht="6.75" customHeight="1">
      <c r="A553" s="193"/>
      <c r="B553" s="176"/>
      <c r="C553" s="194"/>
      <c r="D553" s="176"/>
      <c r="E553" s="176"/>
      <c r="F553" s="48"/>
      <c r="G553" s="48"/>
    </row>
    <row r="554" spans="1:5" ht="14.25">
      <c r="A554" s="176"/>
      <c r="B554" s="176"/>
      <c r="C554" s="176"/>
      <c r="D554" s="176"/>
      <c r="E554" s="195" t="s">
        <v>117</v>
      </c>
    </row>
    <row r="555" spans="1:7" ht="45" customHeight="1">
      <c r="A555" s="196" t="s">
        <v>37</v>
      </c>
      <c r="B555" s="196" t="s">
        <v>38</v>
      </c>
      <c r="C555" s="197" t="s">
        <v>134</v>
      </c>
      <c r="D555" s="197" t="s">
        <v>189</v>
      </c>
      <c r="E555" s="197" t="s">
        <v>135</v>
      </c>
      <c r="F555" s="63"/>
      <c r="G555" s="64"/>
    </row>
    <row r="556" spans="1:7" ht="14.25" customHeight="1">
      <c r="A556" s="196">
        <v>1</v>
      </c>
      <c r="B556" s="196">
        <v>2</v>
      </c>
      <c r="C556" s="197">
        <v>3</v>
      </c>
      <c r="D556" s="197">
        <v>4</v>
      </c>
      <c r="E556" s="197">
        <v>5</v>
      </c>
      <c r="F556" s="63"/>
      <c r="G556" s="64"/>
    </row>
    <row r="557" spans="1:7" ht="12.75" customHeight="1">
      <c r="A557" s="174">
        <v>1</v>
      </c>
      <c r="B557" s="264" t="s">
        <v>213</v>
      </c>
      <c r="C557" s="143">
        <v>5404.6628115</v>
      </c>
      <c r="D557" s="143">
        <v>-123.56997700000022</v>
      </c>
      <c r="E557" s="198">
        <f aca="true" t="shared" si="40" ref="E557:E592">D557/C557</f>
        <v>-0.022863586741631498</v>
      </c>
      <c r="F557" s="141"/>
      <c r="G557" s="31"/>
    </row>
    <row r="558" spans="1:7" ht="12.75" customHeight="1">
      <c r="A558" s="174">
        <v>2</v>
      </c>
      <c r="B558" s="264" t="s">
        <v>214</v>
      </c>
      <c r="C558" s="143">
        <v>1829.7832365</v>
      </c>
      <c r="D558" s="143">
        <v>20.520405984999968</v>
      </c>
      <c r="E558" s="198">
        <f t="shared" si="40"/>
        <v>0.011214664980892106</v>
      </c>
      <c r="F558" s="141"/>
      <c r="G558" s="31"/>
    </row>
    <row r="559" spans="1:7" ht="12.75" customHeight="1">
      <c r="A559" s="174">
        <v>3</v>
      </c>
      <c r="B559" s="264" t="s">
        <v>215</v>
      </c>
      <c r="C559" s="143">
        <v>3011.23358</v>
      </c>
      <c r="D559" s="143">
        <v>32.57840148299999</v>
      </c>
      <c r="E559" s="198">
        <f t="shared" si="40"/>
        <v>0.010818955294394661</v>
      </c>
      <c r="F559" s="141"/>
      <c r="G559" s="31"/>
    </row>
    <row r="560" spans="1:7" ht="12.75" customHeight="1">
      <c r="A560" s="174">
        <v>4</v>
      </c>
      <c r="B560" s="264" t="s">
        <v>216</v>
      </c>
      <c r="C560" s="143">
        <v>4599.24</v>
      </c>
      <c r="D560" s="143">
        <v>30.13478277900026</v>
      </c>
      <c r="E560" s="198">
        <f t="shared" si="40"/>
        <v>0.0065521222591124325</v>
      </c>
      <c r="F560" s="141"/>
      <c r="G560" s="31"/>
    </row>
    <row r="561" spans="1:7" ht="12.75" customHeight="1">
      <c r="A561" s="174">
        <v>5</v>
      </c>
      <c r="B561" s="264" t="s">
        <v>217</v>
      </c>
      <c r="C561" s="143">
        <v>3781.89</v>
      </c>
      <c r="D561" s="143">
        <v>1.7206110999999282</v>
      </c>
      <c r="E561" s="198">
        <f t="shared" si="40"/>
        <v>0.0004549606413724165</v>
      </c>
      <c r="F561" s="141"/>
      <c r="G561" s="31"/>
    </row>
    <row r="562" spans="1:7" ht="12.75" customHeight="1">
      <c r="A562" s="174">
        <v>6</v>
      </c>
      <c r="B562" s="264" t="s">
        <v>218</v>
      </c>
      <c r="C562" s="143">
        <v>1318.0414495</v>
      </c>
      <c r="D562" s="143">
        <v>-3.4071808500000316</v>
      </c>
      <c r="E562" s="198">
        <f t="shared" si="40"/>
        <v>-0.002585033157563101</v>
      </c>
      <c r="F562" s="141"/>
      <c r="G562" s="31"/>
    </row>
    <row r="563" spans="1:7" ht="12.75" customHeight="1">
      <c r="A563" s="174">
        <v>7</v>
      </c>
      <c r="B563" s="264" t="s">
        <v>219</v>
      </c>
      <c r="C563" s="143">
        <v>3206.114342</v>
      </c>
      <c r="D563" s="143">
        <v>19.244942688000265</v>
      </c>
      <c r="E563" s="198">
        <f t="shared" si="40"/>
        <v>0.00600257527808416</v>
      </c>
      <c r="F563" s="141"/>
      <c r="G563" s="31"/>
    </row>
    <row r="564" spans="1:7" ht="12.75" customHeight="1">
      <c r="A564" s="174">
        <v>8</v>
      </c>
      <c r="B564" s="264" t="s">
        <v>220</v>
      </c>
      <c r="C564" s="143">
        <v>2048.939253</v>
      </c>
      <c r="D564" s="143">
        <v>12.189297679000106</v>
      </c>
      <c r="E564" s="198">
        <f t="shared" si="40"/>
        <v>0.0059490771437722585</v>
      </c>
      <c r="F564" s="141"/>
      <c r="G564" s="31"/>
    </row>
    <row r="565" spans="1:7" ht="12.75" customHeight="1">
      <c r="A565" s="174">
        <v>9</v>
      </c>
      <c r="B565" s="264" t="s">
        <v>221</v>
      </c>
      <c r="C565" s="143">
        <v>2773.02</v>
      </c>
      <c r="D565" s="143">
        <v>-38.39872765199999</v>
      </c>
      <c r="E565" s="198">
        <f t="shared" si="40"/>
        <v>-0.013847259540861585</v>
      </c>
      <c r="F565" s="141"/>
      <c r="G565" s="31"/>
    </row>
    <row r="566" spans="1:7" ht="12.75" customHeight="1">
      <c r="A566" s="174">
        <v>10</v>
      </c>
      <c r="B566" s="264" t="s">
        <v>222</v>
      </c>
      <c r="C566" s="143">
        <v>1209.54808</v>
      </c>
      <c r="D566" s="143">
        <v>-18.52376493</v>
      </c>
      <c r="E566" s="198">
        <f t="shared" si="40"/>
        <v>-0.015314616455759244</v>
      </c>
      <c r="F566" s="141"/>
      <c r="G566" s="31"/>
    </row>
    <row r="567" spans="1:7" ht="12.75" customHeight="1">
      <c r="A567" s="174">
        <v>11</v>
      </c>
      <c r="B567" s="264" t="s">
        <v>223</v>
      </c>
      <c r="C567" s="143">
        <v>1440.4793815</v>
      </c>
      <c r="D567" s="143">
        <v>14.443551300999843</v>
      </c>
      <c r="E567" s="267">
        <f t="shared" si="40"/>
        <v>0.01002690596373513</v>
      </c>
      <c r="F567" s="141"/>
      <c r="G567" s="31"/>
    </row>
    <row r="568" spans="1:7" ht="12.75" customHeight="1">
      <c r="A568" s="174">
        <v>12</v>
      </c>
      <c r="B568" s="264" t="s">
        <v>224</v>
      </c>
      <c r="C568" s="143">
        <v>1656.8000000000002</v>
      </c>
      <c r="D568" s="143">
        <v>2.626063381999927</v>
      </c>
      <c r="E568" s="267">
        <f t="shared" si="40"/>
        <v>0.0015850213556252576</v>
      </c>
      <c r="F568" s="141"/>
      <c r="G568" s="31"/>
    </row>
    <row r="569" spans="1:7" ht="12.75" customHeight="1">
      <c r="A569" s="174">
        <v>13</v>
      </c>
      <c r="B569" s="264" t="s">
        <v>225</v>
      </c>
      <c r="C569" s="143">
        <v>5165.8210649</v>
      </c>
      <c r="D569" s="143">
        <v>20.30781249100005</v>
      </c>
      <c r="E569" s="267">
        <f t="shared" si="40"/>
        <v>0.0039311877503819745</v>
      </c>
      <c r="F569" s="141"/>
      <c r="G569" s="31"/>
    </row>
    <row r="570" spans="1:7" ht="12.75" customHeight="1">
      <c r="A570" s="174">
        <v>14</v>
      </c>
      <c r="B570" s="264" t="s">
        <v>226</v>
      </c>
      <c r="C570" s="143">
        <v>2853.3498525</v>
      </c>
      <c r="D570" s="143">
        <v>48.43860878500004</v>
      </c>
      <c r="E570" s="267">
        <f t="shared" si="40"/>
        <v>0.016976049657058324</v>
      </c>
      <c r="F570" s="141"/>
      <c r="G570" s="31"/>
    </row>
    <row r="571" spans="1:7" ht="12.75" customHeight="1">
      <c r="A571" s="174">
        <v>15</v>
      </c>
      <c r="B571" s="264" t="s">
        <v>227</v>
      </c>
      <c r="C571" s="143">
        <v>4520.43</v>
      </c>
      <c r="D571" s="143">
        <v>38.73821054000018</v>
      </c>
      <c r="E571" s="267">
        <f t="shared" si="40"/>
        <v>0.00856958531378656</v>
      </c>
      <c r="F571" s="141"/>
      <c r="G571" s="31"/>
    </row>
    <row r="572" spans="1:7" ht="12.75" customHeight="1">
      <c r="A572" s="174">
        <v>16</v>
      </c>
      <c r="B572" s="264" t="s">
        <v>228</v>
      </c>
      <c r="C572" s="143">
        <v>3867.43</v>
      </c>
      <c r="D572" s="143">
        <v>16.918460924000215</v>
      </c>
      <c r="E572" s="267">
        <f t="shared" si="40"/>
        <v>0.004374600425605691</v>
      </c>
      <c r="F572" s="141"/>
      <c r="G572" s="31"/>
    </row>
    <row r="573" spans="1:7" ht="12.75" customHeight="1">
      <c r="A573" s="174">
        <v>17</v>
      </c>
      <c r="B573" s="264" t="s">
        <v>229</v>
      </c>
      <c r="C573" s="143">
        <v>8387.32</v>
      </c>
      <c r="D573" s="143">
        <v>125.21927383700017</v>
      </c>
      <c r="E573" s="267">
        <f t="shared" si="40"/>
        <v>0.014929592985244414</v>
      </c>
      <c r="F573" s="141"/>
      <c r="G573" s="31"/>
    </row>
    <row r="574" spans="1:7" ht="12.75" customHeight="1">
      <c r="A574" s="174">
        <v>18</v>
      </c>
      <c r="B574" s="264" t="s">
        <v>230</v>
      </c>
      <c r="C574" s="143">
        <v>4534.359915</v>
      </c>
      <c r="D574" s="143">
        <v>-23.119649780000145</v>
      </c>
      <c r="E574" s="267">
        <f t="shared" si="40"/>
        <v>-0.005098768120174718</v>
      </c>
      <c r="F574" s="141"/>
      <c r="G574" s="31"/>
    </row>
    <row r="575" spans="1:8" ht="12.75" customHeight="1">
      <c r="A575" s="174">
        <v>19</v>
      </c>
      <c r="B575" s="264" t="s">
        <v>231</v>
      </c>
      <c r="C575" s="154">
        <v>4191.66</v>
      </c>
      <c r="D575" s="154">
        <v>66.09470930500015</v>
      </c>
      <c r="E575" s="267">
        <f t="shared" si="40"/>
        <v>0.01576814658273814</v>
      </c>
      <c r="F575" s="141"/>
      <c r="G575" s="31"/>
      <c r="H575" s="10" t="s">
        <v>12</v>
      </c>
    </row>
    <row r="576" spans="1:7" ht="12.75" customHeight="1">
      <c r="A576" s="174">
        <v>20</v>
      </c>
      <c r="B576" s="264" t="s">
        <v>232</v>
      </c>
      <c r="C576" s="154">
        <v>2150.2381615</v>
      </c>
      <c r="D576" s="154">
        <v>6.9958540899998525</v>
      </c>
      <c r="E576" s="267">
        <f t="shared" si="40"/>
        <v>0.0032535252211873893</v>
      </c>
      <c r="F576" s="141"/>
      <c r="G576" s="31" t="s">
        <v>12</v>
      </c>
    </row>
    <row r="577" spans="1:7" ht="12.75" customHeight="1">
      <c r="A577" s="174">
        <v>21</v>
      </c>
      <c r="B577" s="264" t="s">
        <v>233</v>
      </c>
      <c r="C577" s="154">
        <v>7177.09</v>
      </c>
      <c r="D577" s="154">
        <v>204.89583109599948</v>
      </c>
      <c r="E577" s="198">
        <f t="shared" si="40"/>
        <v>0.028548594360109664</v>
      </c>
      <c r="F577" s="141"/>
      <c r="G577" s="31"/>
    </row>
    <row r="578" spans="1:7" ht="12.75" customHeight="1">
      <c r="A578" s="174">
        <v>22</v>
      </c>
      <c r="B578" s="264" t="s">
        <v>234</v>
      </c>
      <c r="C578" s="154">
        <v>2056.2201130000003</v>
      </c>
      <c r="D578" s="154">
        <v>15.225242997999601</v>
      </c>
      <c r="E578" s="198">
        <f t="shared" si="40"/>
        <v>0.0074044811164628455</v>
      </c>
      <c r="F578" s="141"/>
      <c r="G578" s="31"/>
    </row>
    <row r="579" spans="1:7" ht="12.75" customHeight="1">
      <c r="A579" s="174">
        <v>23</v>
      </c>
      <c r="B579" s="264" t="s">
        <v>235</v>
      </c>
      <c r="C579" s="154">
        <v>2464.9900000000002</v>
      </c>
      <c r="D579" s="154">
        <v>54.474137552</v>
      </c>
      <c r="E579" s="198">
        <f t="shared" si="40"/>
        <v>0.022099131254893527</v>
      </c>
      <c r="F579" s="141"/>
      <c r="G579" s="31"/>
    </row>
    <row r="580" spans="1:7" ht="12.75" customHeight="1">
      <c r="A580" s="174">
        <v>24</v>
      </c>
      <c r="B580" s="264" t="s">
        <v>236</v>
      </c>
      <c r="C580" s="154">
        <v>7999.579999999999</v>
      </c>
      <c r="D580" s="154">
        <v>70.75922754799944</v>
      </c>
      <c r="E580" s="198">
        <f t="shared" si="40"/>
        <v>0.00884536782531076</v>
      </c>
      <c r="F580" s="141"/>
      <c r="G580" s="31"/>
    </row>
    <row r="581" spans="1:7" ht="12.75" customHeight="1">
      <c r="A581" s="174">
        <v>25</v>
      </c>
      <c r="B581" s="264" t="s">
        <v>237</v>
      </c>
      <c r="C581" s="154">
        <v>2208.8169491999997</v>
      </c>
      <c r="D581" s="154">
        <v>11.11001819399985</v>
      </c>
      <c r="E581" s="198">
        <f t="shared" si="40"/>
        <v>0.005029850118645518</v>
      </c>
      <c r="F581" s="141"/>
      <c r="G581" s="31"/>
    </row>
    <row r="582" spans="1:7" ht="12.75" customHeight="1">
      <c r="A582" s="174">
        <v>26</v>
      </c>
      <c r="B582" s="264" t="s">
        <v>238</v>
      </c>
      <c r="C582" s="154">
        <v>1546.7483515</v>
      </c>
      <c r="D582" s="154">
        <v>82.11013112300014</v>
      </c>
      <c r="E582" s="198">
        <f t="shared" si="40"/>
        <v>0.0530856432097514</v>
      </c>
      <c r="F582" s="141"/>
      <c r="G582" s="31"/>
    </row>
    <row r="583" spans="1:7" ht="12.75" customHeight="1">
      <c r="A583" s="174">
        <v>27</v>
      </c>
      <c r="B583" s="264" t="s">
        <v>239</v>
      </c>
      <c r="C583" s="154">
        <v>3322.055856</v>
      </c>
      <c r="D583" s="154">
        <v>9.727949648000163</v>
      </c>
      <c r="E583" s="198">
        <f t="shared" si="40"/>
        <v>0.0029282920184591148</v>
      </c>
      <c r="F583" s="141"/>
      <c r="G583" s="31"/>
    </row>
    <row r="584" spans="1:7" ht="12.75" customHeight="1">
      <c r="A584" s="174">
        <v>28</v>
      </c>
      <c r="B584" s="264" t="s">
        <v>240</v>
      </c>
      <c r="C584" s="154">
        <v>2964.0694035999995</v>
      </c>
      <c r="D584" s="154">
        <v>117.42361309200032</v>
      </c>
      <c r="E584" s="198">
        <f t="shared" si="40"/>
        <v>0.03961567598565132</v>
      </c>
      <c r="F584" s="141"/>
      <c r="G584" s="31"/>
    </row>
    <row r="585" spans="1:7" ht="12.75" customHeight="1">
      <c r="A585" s="174">
        <v>29</v>
      </c>
      <c r="B585" s="264" t="s">
        <v>241</v>
      </c>
      <c r="C585" s="154">
        <v>792.51914</v>
      </c>
      <c r="D585" s="154">
        <v>19.292339615999936</v>
      </c>
      <c r="E585" s="198">
        <f t="shared" si="40"/>
        <v>0.02434305828374055</v>
      </c>
      <c r="F585" s="141"/>
      <c r="G585" s="31"/>
    </row>
    <row r="586" spans="1:7" ht="12.75" customHeight="1">
      <c r="A586" s="174">
        <v>30</v>
      </c>
      <c r="B586" s="264" t="s">
        <v>242</v>
      </c>
      <c r="C586" s="154">
        <v>5516.8638475</v>
      </c>
      <c r="D586" s="154">
        <v>45.09537791199989</v>
      </c>
      <c r="E586" s="198">
        <f t="shared" si="40"/>
        <v>0.008174096580693239</v>
      </c>
      <c r="F586" s="141"/>
      <c r="G586" s="31"/>
    </row>
    <row r="587" spans="1:7" ht="12.75" customHeight="1">
      <c r="A587" s="174">
        <v>31</v>
      </c>
      <c r="B587" s="264" t="s">
        <v>243</v>
      </c>
      <c r="C587" s="154">
        <v>5521.89</v>
      </c>
      <c r="D587" s="154">
        <v>38.00196100799974</v>
      </c>
      <c r="E587" s="198">
        <f t="shared" si="40"/>
        <v>0.006882056869658711</v>
      </c>
      <c r="F587" s="141"/>
      <c r="G587" s="31"/>
    </row>
    <row r="588" spans="1:7" ht="12.75" customHeight="1">
      <c r="A588" s="174">
        <v>32</v>
      </c>
      <c r="B588" s="264" t="s">
        <v>244</v>
      </c>
      <c r="C588" s="154">
        <v>2554.05</v>
      </c>
      <c r="D588" s="154">
        <v>30.408836828999995</v>
      </c>
      <c r="E588" s="198">
        <f t="shared" si="40"/>
        <v>0.011906124323721146</v>
      </c>
      <c r="F588" s="141"/>
      <c r="G588" s="31"/>
    </row>
    <row r="589" spans="1:7" ht="12.75" customHeight="1">
      <c r="A589" s="174">
        <v>33</v>
      </c>
      <c r="B589" s="264" t="s">
        <v>245</v>
      </c>
      <c r="C589" s="154">
        <v>1078.5519749999999</v>
      </c>
      <c r="D589" s="154">
        <v>54.921240117000025</v>
      </c>
      <c r="E589" s="198">
        <f t="shared" si="40"/>
        <v>0.050921273513035874</v>
      </c>
      <c r="F589" s="141"/>
      <c r="G589" s="31"/>
    </row>
    <row r="590" spans="1:7" ht="12.75" customHeight="1">
      <c r="A590" s="174">
        <v>34</v>
      </c>
      <c r="B590" s="264" t="s">
        <v>246</v>
      </c>
      <c r="C590" s="154">
        <v>1541.8615725</v>
      </c>
      <c r="D590" s="154">
        <v>-15.916967936000134</v>
      </c>
      <c r="E590" s="198">
        <f t="shared" si="40"/>
        <v>-0.01032321462567622</v>
      </c>
      <c r="F590" s="141"/>
      <c r="G590" s="31"/>
    </row>
    <row r="591" spans="1:7" ht="12.75" customHeight="1">
      <c r="A591" s="174">
        <v>35</v>
      </c>
      <c r="B591" s="264" t="s">
        <v>247</v>
      </c>
      <c r="C591" s="154">
        <v>3150.85171</v>
      </c>
      <c r="D591" s="154">
        <v>18.8071262870003</v>
      </c>
      <c r="E591" s="198">
        <f t="shared" si="40"/>
        <v>0.0059689023851269415</v>
      </c>
      <c r="F591" s="141"/>
      <c r="G591" s="31"/>
    </row>
    <row r="592" spans="1:7" ht="12.75" customHeight="1">
      <c r="A592" s="34"/>
      <c r="B592" s="1" t="s">
        <v>27</v>
      </c>
      <c r="C592" s="155">
        <v>117846.52004619999</v>
      </c>
      <c r="D592" s="155">
        <v>1005.4877512409995</v>
      </c>
      <c r="E592" s="243">
        <f t="shared" si="40"/>
        <v>0.008532180253153108</v>
      </c>
      <c r="F592" s="42"/>
      <c r="G592" s="31"/>
    </row>
    <row r="593" spans="1:7" ht="14.25">
      <c r="A593" s="92"/>
      <c r="B593" s="73"/>
      <c r="C593" s="93"/>
      <c r="D593" s="93"/>
      <c r="E593" s="94"/>
      <c r="F593" s="76"/>
      <c r="G593" s="95"/>
    </row>
    <row r="594" spans="1:7" ht="14.25">
      <c r="A594" s="9" t="s">
        <v>193</v>
      </c>
      <c r="B594" s="48"/>
      <c r="C594" s="58"/>
      <c r="D594" s="48"/>
      <c r="E594" s="48"/>
      <c r="F594" s="48"/>
      <c r="G594" s="95"/>
    </row>
    <row r="595" spans="1:5" ht="14.25">
      <c r="A595" s="48"/>
      <c r="B595" s="48"/>
      <c r="C595" s="48"/>
      <c r="D595" s="48"/>
      <c r="E595" s="59" t="s">
        <v>117</v>
      </c>
    </row>
    <row r="596" spans="1:7" ht="51" customHeight="1">
      <c r="A596" s="60" t="s">
        <v>37</v>
      </c>
      <c r="B596" s="60" t="s">
        <v>38</v>
      </c>
      <c r="C596" s="61" t="s">
        <v>134</v>
      </c>
      <c r="D596" s="61" t="s">
        <v>194</v>
      </c>
      <c r="E596" s="61" t="s">
        <v>131</v>
      </c>
      <c r="F596" s="63"/>
      <c r="G596" s="64"/>
    </row>
    <row r="597" spans="1:7" ht="18" customHeight="1">
      <c r="A597" s="60">
        <v>1</v>
      </c>
      <c r="B597" s="60">
        <v>2</v>
      </c>
      <c r="C597" s="61">
        <v>3</v>
      </c>
      <c r="D597" s="61">
        <v>4</v>
      </c>
      <c r="E597" s="61">
        <v>5</v>
      </c>
      <c r="F597" s="63"/>
      <c r="G597" s="64"/>
    </row>
    <row r="598" spans="1:7" ht="12.75" customHeight="1">
      <c r="A598" s="174">
        <v>1</v>
      </c>
      <c r="B598" s="264" t="s">
        <v>213</v>
      </c>
      <c r="C598" s="143">
        <v>5404.6628115</v>
      </c>
      <c r="D598" s="154">
        <v>25.8273236</v>
      </c>
      <c r="E598" s="146">
        <f aca="true" t="shared" si="41" ref="E598:E633">D598/C598</f>
        <v>0.004778711364758005</v>
      </c>
      <c r="F598" s="141"/>
      <c r="G598" s="31"/>
    </row>
    <row r="599" spans="1:7" ht="12.75" customHeight="1">
      <c r="A599" s="174">
        <v>2</v>
      </c>
      <c r="B599" s="264" t="s">
        <v>214</v>
      </c>
      <c r="C599" s="143">
        <v>1829.7832365</v>
      </c>
      <c r="D599" s="154">
        <v>61.73303948499995</v>
      </c>
      <c r="E599" s="146">
        <f t="shared" si="41"/>
        <v>0.0337378976118956</v>
      </c>
      <c r="F599" s="141"/>
      <c r="G599" s="31"/>
    </row>
    <row r="600" spans="1:7" ht="12.75" customHeight="1">
      <c r="A600" s="174">
        <v>3</v>
      </c>
      <c r="B600" s="264" t="s">
        <v>215</v>
      </c>
      <c r="C600" s="143">
        <v>3011.23358</v>
      </c>
      <c r="D600" s="154">
        <v>261.8413317830001</v>
      </c>
      <c r="E600" s="146">
        <f t="shared" si="41"/>
        <v>0.08695483921343627</v>
      </c>
      <c r="F600" s="141"/>
      <c r="G600" s="31"/>
    </row>
    <row r="601" spans="1:7" ht="12.75" customHeight="1">
      <c r="A601" s="174">
        <v>4</v>
      </c>
      <c r="B601" s="264" t="s">
        <v>216</v>
      </c>
      <c r="C601" s="143">
        <v>4599.24</v>
      </c>
      <c r="D601" s="154">
        <v>208.7527616790003</v>
      </c>
      <c r="E601" s="146">
        <f t="shared" si="41"/>
        <v>0.04538853412281166</v>
      </c>
      <c r="F601" s="141"/>
      <c r="G601" s="31"/>
    </row>
    <row r="602" spans="1:7" ht="12.75" customHeight="1">
      <c r="A602" s="174">
        <v>5</v>
      </c>
      <c r="B602" s="264" t="s">
        <v>217</v>
      </c>
      <c r="C602" s="143">
        <v>3781.89</v>
      </c>
      <c r="D602" s="154">
        <v>367.392433</v>
      </c>
      <c r="E602" s="146">
        <f t="shared" si="41"/>
        <v>0.09714519274754158</v>
      </c>
      <c r="F602" s="141"/>
      <c r="G602" s="31"/>
    </row>
    <row r="603" spans="1:7" ht="12.75" customHeight="1">
      <c r="A603" s="174">
        <v>6</v>
      </c>
      <c r="B603" s="264" t="s">
        <v>218</v>
      </c>
      <c r="C603" s="143">
        <v>1318.0414495</v>
      </c>
      <c r="D603" s="154">
        <v>120.24395544999987</v>
      </c>
      <c r="E603" s="146">
        <f t="shared" si="41"/>
        <v>0.09122926710356075</v>
      </c>
      <c r="F603" s="141"/>
      <c r="G603" s="31"/>
    </row>
    <row r="604" spans="1:7" ht="12.75" customHeight="1">
      <c r="A604" s="174">
        <v>7</v>
      </c>
      <c r="B604" s="264" t="s">
        <v>219</v>
      </c>
      <c r="C604" s="143">
        <v>3206.114342</v>
      </c>
      <c r="D604" s="154">
        <v>434.894433788</v>
      </c>
      <c r="E604" s="146">
        <f t="shared" si="41"/>
        <v>0.13564532870549756</v>
      </c>
      <c r="F604" s="141"/>
      <c r="G604" s="31"/>
    </row>
    <row r="605" spans="1:7" ht="12.75" customHeight="1">
      <c r="A605" s="174">
        <v>8</v>
      </c>
      <c r="B605" s="264" t="s">
        <v>220</v>
      </c>
      <c r="C605" s="143">
        <v>2048.939253</v>
      </c>
      <c r="D605" s="154">
        <v>224.85402817900035</v>
      </c>
      <c r="E605" s="146">
        <f t="shared" si="41"/>
        <v>0.10974167625993564</v>
      </c>
      <c r="F605" s="141"/>
      <c r="G605" s="31"/>
    </row>
    <row r="606" spans="1:7" ht="12.75" customHeight="1">
      <c r="A606" s="174">
        <v>9</v>
      </c>
      <c r="B606" s="264" t="s">
        <v>221</v>
      </c>
      <c r="C606" s="143">
        <v>2773.02</v>
      </c>
      <c r="D606" s="154">
        <v>275.47494244800015</v>
      </c>
      <c r="E606" s="146">
        <f t="shared" si="41"/>
        <v>0.09934113077006301</v>
      </c>
      <c r="F606" s="141"/>
      <c r="G606" s="31"/>
    </row>
    <row r="607" spans="1:7" ht="12.75" customHeight="1">
      <c r="A607" s="174">
        <v>10</v>
      </c>
      <c r="B607" s="264" t="s">
        <v>222</v>
      </c>
      <c r="C607" s="143">
        <v>1209.54808</v>
      </c>
      <c r="D607" s="154">
        <v>170.17533426999998</v>
      </c>
      <c r="E607" s="146">
        <f t="shared" si="41"/>
        <v>0.14069331933460633</v>
      </c>
      <c r="F607" s="141"/>
      <c r="G607" s="31"/>
    </row>
    <row r="608" spans="1:7" ht="12.75" customHeight="1">
      <c r="A608" s="174">
        <v>11</v>
      </c>
      <c r="B608" s="264" t="s">
        <v>223</v>
      </c>
      <c r="C608" s="143">
        <v>1440.4793815</v>
      </c>
      <c r="D608" s="154">
        <v>248.80777840099975</v>
      </c>
      <c r="E608" s="146">
        <f t="shared" si="41"/>
        <v>0.17272567840708086</v>
      </c>
      <c r="F608" s="141"/>
      <c r="G608" s="31"/>
    </row>
    <row r="609" spans="1:7" ht="12.75" customHeight="1">
      <c r="A609" s="174">
        <v>12</v>
      </c>
      <c r="B609" s="264" t="s">
        <v>224</v>
      </c>
      <c r="C609" s="143">
        <v>1656.8000000000002</v>
      </c>
      <c r="D609" s="154">
        <v>448.5224976819999</v>
      </c>
      <c r="E609" s="146">
        <f t="shared" si="41"/>
        <v>0.2707161381470303</v>
      </c>
      <c r="F609" s="141"/>
      <c r="G609" s="31"/>
    </row>
    <row r="610" spans="1:7" ht="12.75" customHeight="1">
      <c r="A610" s="174">
        <v>13</v>
      </c>
      <c r="B610" s="264" t="s">
        <v>225</v>
      </c>
      <c r="C610" s="143">
        <v>5165.8210649</v>
      </c>
      <c r="D610" s="154">
        <v>766.7811719909998</v>
      </c>
      <c r="E610" s="146">
        <f t="shared" si="41"/>
        <v>0.14843355245132617</v>
      </c>
      <c r="F610" s="141"/>
      <c r="G610" s="31"/>
    </row>
    <row r="611" spans="1:7" ht="12.75" customHeight="1">
      <c r="A611" s="174">
        <v>14</v>
      </c>
      <c r="B611" s="264" t="s">
        <v>226</v>
      </c>
      <c r="C611" s="143">
        <v>2853.3498525</v>
      </c>
      <c r="D611" s="154">
        <v>527.400115585</v>
      </c>
      <c r="E611" s="146">
        <f t="shared" si="41"/>
        <v>0.18483541901562173</v>
      </c>
      <c r="F611" s="141"/>
      <c r="G611" s="31"/>
    </row>
    <row r="612" spans="1:7" ht="12.75" customHeight="1">
      <c r="A612" s="174">
        <v>15</v>
      </c>
      <c r="B612" s="264" t="s">
        <v>227</v>
      </c>
      <c r="C612" s="143">
        <v>4520.43</v>
      </c>
      <c r="D612" s="154">
        <v>794.2935442400004</v>
      </c>
      <c r="E612" s="146">
        <f t="shared" si="41"/>
        <v>0.17571194427078848</v>
      </c>
      <c r="F612" s="141"/>
      <c r="G612" s="31"/>
    </row>
    <row r="613" spans="1:7" ht="12.75" customHeight="1">
      <c r="A613" s="174">
        <v>16</v>
      </c>
      <c r="B613" s="264" t="s">
        <v>228</v>
      </c>
      <c r="C613" s="143">
        <v>3867.43</v>
      </c>
      <c r="D613" s="154">
        <v>1088.274038724</v>
      </c>
      <c r="E613" s="146">
        <f t="shared" si="41"/>
        <v>0.2813946312471073</v>
      </c>
      <c r="F613" s="141"/>
      <c r="G613" s="31"/>
    </row>
    <row r="614" spans="1:7" ht="12.75" customHeight="1">
      <c r="A614" s="174">
        <v>17</v>
      </c>
      <c r="B614" s="264" t="s">
        <v>229</v>
      </c>
      <c r="C614" s="143">
        <v>8387.32</v>
      </c>
      <c r="D614" s="154">
        <v>3293.2357187370003</v>
      </c>
      <c r="E614" s="146">
        <f t="shared" si="41"/>
        <v>0.3926445776168073</v>
      </c>
      <c r="F614" s="141"/>
      <c r="G614" s="31"/>
    </row>
    <row r="615" spans="1:8" ht="12.75" customHeight="1">
      <c r="A615" s="174">
        <v>18</v>
      </c>
      <c r="B615" s="264" t="s">
        <v>230</v>
      </c>
      <c r="C615" s="154">
        <v>4534.359915</v>
      </c>
      <c r="D615" s="154">
        <v>730.1302532199995</v>
      </c>
      <c r="E615" s="146">
        <f t="shared" si="41"/>
        <v>0.16102168043711623</v>
      </c>
      <c r="F615" s="141"/>
      <c r="G615" s="31"/>
      <c r="H615" s="10" t="s">
        <v>12</v>
      </c>
    </row>
    <row r="616" spans="1:7" ht="12.75" customHeight="1">
      <c r="A616" s="174">
        <v>19</v>
      </c>
      <c r="B616" s="264" t="s">
        <v>231</v>
      </c>
      <c r="C616" s="154">
        <v>4191.66</v>
      </c>
      <c r="D616" s="154">
        <v>874.9906652049999</v>
      </c>
      <c r="E616" s="146">
        <f t="shared" si="41"/>
        <v>0.20874561992265592</v>
      </c>
      <c r="F616" s="141"/>
      <c r="G616" s="31"/>
    </row>
    <row r="617" spans="1:7" ht="12.75" customHeight="1">
      <c r="A617" s="174">
        <v>20</v>
      </c>
      <c r="B617" s="264" t="s">
        <v>232</v>
      </c>
      <c r="C617" s="154">
        <v>2150.2381615</v>
      </c>
      <c r="D617" s="154">
        <v>464.41281778999974</v>
      </c>
      <c r="E617" s="146">
        <f t="shared" si="41"/>
        <v>0.21598203682983036</v>
      </c>
      <c r="F617" s="141"/>
      <c r="G617" s="31"/>
    </row>
    <row r="618" spans="1:7" ht="12.75" customHeight="1">
      <c r="A618" s="174">
        <v>21</v>
      </c>
      <c r="B618" s="264" t="s">
        <v>233</v>
      </c>
      <c r="C618" s="154">
        <v>7177.09</v>
      </c>
      <c r="D618" s="154">
        <v>1138.5773825959996</v>
      </c>
      <c r="E618" s="146">
        <f t="shared" si="41"/>
        <v>0.15864053294524655</v>
      </c>
      <c r="F618" s="141"/>
      <c r="G618" s="31"/>
    </row>
    <row r="619" spans="1:7" ht="12.75" customHeight="1">
      <c r="A619" s="174">
        <v>22</v>
      </c>
      <c r="B619" s="264" t="s">
        <v>234</v>
      </c>
      <c r="C619" s="154">
        <v>2056.2201130000003</v>
      </c>
      <c r="D619" s="154">
        <v>246.3451230979997</v>
      </c>
      <c r="E619" s="146">
        <f t="shared" si="41"/>
        <v>0.119804840707732</v>
      </c>
      <c r="F619" s="141"/>
      <c r="G619" s="31"/>
    </row>
    <row r="620" spans="1:7" ht="12.75" customHeight="1">
      <c r="A620" s="174">
        <v>23</v>
      </c>
      <c r="B620" s="264" t="s">
        <v>235</v>
      </c>
      <c r="C620" s="154">
        <v>2464.9900000000002</v>
      </c>
      <c r="D620" s="154">
        <v>339.49705345200016</v>
      </c>
      <c r="E620" s="146">
        <f t="shared" si="41"/>
        <v>0.1377275581044954</v>
      </c>
      <c r="F620" s="141"/>
      <c r="G620" s="31"/>
    </row>
    <row r="621" spans="1:7" ht="12.75" customHeight="1">
      <c r="A621" s="174">
        <v>24</v>
      </c>
      <c r="B621" s="264" t="s">
        <v>236</v>
      </c>
      <c r="C621" s="154">
        <v>7999.579999999999</v>
      </c>
      <c r="D621" s="154">
        <v>578.2933735479992</v>
      </c>
      <c r="E621" s="146">
        <f t="shared" si="41"/>
        <v>0.07229046694301441</v>
      </c>
      <c r="F621" s="141"/>
      <c r="G621" s="31"/>
    </row>
    <row r="622" spans="1:7" ht="12.75" customHeight="1">
      <c r="A622" s="174">
        <v>25</v>
      </c>
      <c r="B622" s="264" t="s">
        <v>237</v>
      </c>
      <c r="C622" s="154">
        <v>2208.8169491999997</v>
      </c>
      <c r="D622" s="154">
        <v>398.6099339939999</v>
      </c>
      <c r="E622" s="146">
        <f t="shared" si="41"/>
        <v>0.1804630909493747</v>
      </c>
      <c r="F622" s="141"/>
      <c r="G622" s="31"/>
    </row>
    <row r="623" spans="1:7" ht="12.75" customHeight="1">
      <c r="A623" s="174">
        <v>26</v>
      </c>
      <c r="B623" s="264" t="s">
        <v>238</v>
      </c>
      <c r="C623" s="154">
        <v>1546.7483515</v>
      </c>
      <c r="D623" s="154">
        <v>185.56219212300016</v>
      </c>
      <c r="E623" s="146">
        <f t="shared" si="41"/>
        <v>0.11996921926119808</v>
      </c>
      <c r="F623" s="141"/>
      <c r="G623" s="31"/>
    </row>
    <row r="624" spans="1:7" ht="12.75" customHeight="1">
      <c r="A624" s="174">
        <v>27</v>
      </c>
      <c r="B624" s="264" t="s">
        <v>239</v>
      </c>
      <c r="C624" s="154">
        <v>3322.055856</v>
      </c>
      <c r="D624" s="154">
        <v>223.66507224800011</v>
      </c>
      <c r="E624" s="146">
        <f t="shared" si="41"/>
        <v>0.06732730632570078</v>
      </c>
      <c r="F624" s="141"/>
      <c r="G624" s="31"/>
    </row>
    <row r="625" spans="1:7" ht="12.75" customHeight="1">
      <c r="A625" s="174">
        <v>28</v>
      </c>
      <c r="B625" s="264" t="s">
        <v>240</v>
      </c>
      <c r="C625" s="154">
        <v>2964.0694035999995</v>
      </c>
      <c r="D625" s="154">
        <v>106.43661449200022</v>
      </c>
      <c r="E625" s="146">
        <f t="shared" si="41"/>
        <v>0.03590894813823456</v>
      </c>
      <c r="F625" s="141"/>
      <c r="G625" s="31"/>
    </row>
    <row r="626" spans="1:7" ht="12.75" customHeight="1">
      <c r="A626" s="174">
        <v>29</v>
      </c>
      <c r="B626" s="264" t="s">
        <v>241</v>
      </c>
      <c r="C626" s="154">
        <v>792.51914</v>
      </c>
      <c r="D626" s="154">
        <v>125.48135681599996</v>
      </c>
      <c r="E626" s="146">
        <f t="shared" si="41"/>
        <v>0.1583322729795522</v>
      </c>
      <c r="F626" s="141"/>
      <c r="G626" s="31"/>
    </row>
    <row r="627" spans="1:7" ht="12.75" customHeight="1">
      <c r="A627" s="174">
        <v>30</v>
      </c>
      <c r="B627" s="264" t="s">
        <v>242</v>
      </c>
      <c r="C627" s="154">
        <v>5516.8638475</v>
      </c>
      <c r="D627" s="154">
        <v>403.29249261200005</v>
      </c>
      <c r="E627" s="146">
        <f t="shared" si="41"/>
        <v>0.0731017664673299</v>
      </c>
      <c r="F627" s="141"/>
      <c r="G627" s="31"/>
    </row>
    <row r="628" spans="1:7" ht="12.75" customHeight="1">
      <c r="A628" s="174">
        <v>31</v>
      </c>
      <c r="B628" s="264" t="s">
        <v>243</v>
      </c>
      <c r="C628" s="154">
        <v>5521.89</v>
      </c>
      <c r="D628" s="154">
        <v>661.4425684079995</v>
      </c>
      <c r="E628" s="146">
        <f t="shared" si="41"/>
        <v>0.1197855387209813</v>
      </c>
      <c r="F628" s="141"/>
      <c r="G628" s="31"/>
    </row>
    <row r="629" spans="1:7" ht="12.75" customHeight="1">
      <c r="A629" s="174">
        <v>32</v>
      </c>
      <c r="B629" s="264" t="s">
        <v>244</v>
      </c>
      <c r="C629" s="154">
        <v>2554.05</v>
      </c>
      <c r="D629" s="154">
        <v>303.537256029</v>
      </c>
      <c r="E629" s="146">
        <f t="shared" si="41"/>
        <v>0.11884546349092616</v>
      </c>
      <c r="F629" s="141"/>
      <c r="G629" s="31"/>
    </row>
    <row r="630" spans="1:7" ht="12.75" customHeight="1">
      <c r="A630" s="174">
        <v>33</v>
      </c>
      <c r="B630" s="264" t="s">
        <v>245</v>
      </c>
      <c r="C630" s="154">
        <v>1078.5519749999999</v>
      </c>
      <c r="D630" s="154">
        <v>76.71005081700002</v>
      </c>
      <c r="E630" s="146">
        <f t="shared" si="41"/>
        <v>0.07112318422763078</v>
      </c>
      <c r="F630" s="141"/>
      <c r="G630" s="31"/>
    </row>
    <row r="631" spans="1:7" ht="12.75" customHeight="1">
      <c r="A631" s="174">
        <v>34</v>
      </c>
      <c r="B631" s="264" t="s">
        <v>246</v>
      </c>
      <c r="C631" s="154">
        <v>1541.8615725</v>
      </c>
      <c r="D631" s="154">
        <v>82.84524006399971</v>
      </c>
      <c r="E631" s="146">
        <f t="shared" si="41"/>
        <v>0.053730660094001216</v>
      </c>
      <c r="F631" s="141"/>
      <c r="G631" s="31"/>
    </row>
    <row r="632" spans="1:7" ht="12.75" customHeight="1">
      <c r="A632" s="174">
        <v>35</v>
      </c>
      <c r="B632" s="264" t="s">
        <v>247</v>
      </c>
      <c r="C632" s="154">
        <v>3150.85171</v>
      </c>
      <c r="D632" s="154">
        <v>374.3781429870003</v>
      </c>
      <c r="E632" s="146">
        <f t="shared" si="41"/>
        <v>0.11881807760067524</v>
      </c>
      <c r="F632" s="141"/>
      <c r="G632" s="31"/>
    </row>
    <row r="633" spans="1:7" ht="12.75" customHeight="1">
      <c r="A633" s="34"/>
      <c r="B633" s="1" t="s">
        <v>27</v>
      </c>
      <c r="C633" s="155">
        <v>117846.52004619999</v>
      </c>
      <c r="D633" s="155">
        <v>16632.712038540994</v>
      </c>
      <c r="E633" s="145">
        <f t="shared" si="41"/>
        <v>0.1411387627909622</v>
      </c>
      <c r="F633" s="42" t="s">
        <v>12</v>
      </c>
      <c r="G633" s="31"/>
    </row>
    <row r="634" spans="1:7" ht="24.75" customHeight="1">
      <c r="A634" s="47" t="s">
        <v>136</v>
      </c>
      <c r="B634" s="48"/>
      <c r="C634" s="48"/>
      <c r="D634" s="48"/>
      <c r="E634" s="48"/>
      <c r="F634" s="48"/>
      <c r="G634" s="48"/>
    </row>
    <row r="635" ht="21" customHeight="1">
      <c r="E635" s="59" t="s">
        <v>117</v>
      </c>
    </row>
    <row r="636" spans="1:6" ht="28.5">
      <c r="A636" s="49" t="s">
        <v>39</v>
      </c>
      <c r="B636" s="257" t="s">
        <v>201</v>
      </c>
      <c r="C636" s="49" t="s">
        <v>53</v>
      </c>
      <c r="D636" s="68" t="s">
        <v>42</v>
      </c>
      <c r="E636" s="49" t="s">
        <v>43</v>
      </c>
      <c r="F636" s="241"/>
    </row>
    <row r="637" spans="1:6" ht="14.25">
      <c r="A637" s="69">
        <f>C633</f>
        <v>117846.52004619999</v>
      </c>
      <c r="B637" s="69">
        <f>D678</f>
        <v>1005.4877512409995</v>
      </c>
      <c r="C637" s="69">
        <f>E678</f>
        <v>117846.51552819999</v>
      </c>
      <c r="D637" s="69">
        <f>B637+C637</f>
        <v>118852.00327944099</v>
      </c>
      <c r="E637" s="71">
        <f>D637/A637</f>
        <v>1.008532141915152</v>
      </c>
      <c r="F637" s="56"/>
    </row>
    <row r="638" spans="1:7" ht="14.25">
      <c r="A638" s="92"/>
      <c r="B638" s="73"/>
      <c r="C638" s="74"/>
      <c r="D638" s="74"/>
      <c r="E638" s="75"/>
      <c r="F638" s="76"/>
      <c r="G638" s="77"/>
    </row>
    <row r="639" spans="1:7" ht="14.25">
      <c r="A639" s="9" t="s">
        <v>160</v>
      </c>
      <c r="B639" s="48"/>
      <c r="C639" s="58"/>
      <c r="D639" s="48"/>
      <c r="E639" s="48"/>
      <c r="F639" s="48"/>
      <c r="G639" s="48"/>
    </row>
    <row r="640" spans="1:7" ht="14.25">
      <c r="A640" s="48"/>
      <c r="B640" s="48"/>
      <c r="C640" s="48"/>
      <c r="D640" s="48"/>
      <c r="E640" s="48"/>
      <c r="F640" s="48"/>
      <c r="G640" s="59" t="s">
        <v>117</v>
      </c>
    </row>
    <row r="641" spans="1:7" ht="47.25" customHeight="1">
      <c r="A641" s="60" t="s">
        <v>37</v>
      </c>
      <c r="B641" s="60" t="s">
        <v>38</v>
      </c>
      <c r="C641" s="61" t="s">
        <v>137</v>
      </c>
      <c r="D641" s="61" t="s">
        <v>190</v>
      </c>
      <c r="E641" s="61" t="s">
        <v>54</v>
      </c>
      <c r="F641" s="61" t="s">
        <v>55</v>
      </c>
      <c r="G641" s="88" t="s">
        <v>56</v>
      </c>
    </row>
    <row r="642" spans="1:7" ht="13.5" customHeight="1">
      <c r="A642" s="60">
        <v>1</v>
      </c>
      <c r="B642" s="60">
        <v>2</v>
      </c>
      <c r="C642" s="61">
        <v>3</v>
      </c>
      <c r="D642" s="61">
        <v>4</v>
      </c>
      <c r="E642" s="61">
        <v>5</v>
      </c>
      <c r="F642" s="61">
        <v>6</v>
      </c>
      <c r="G642" s="88">
        <v>7</v>
      </c>
    </row>
    <row r="643" spans="1:7" ht="12.75" customHeight="1">
      <c r="A643" s="174">
        <v>1</v>
      </c>
      <c r="B643" s="264" t="s">
        <v>213</v>
      </c>
      <c r="C643" s="143">
        <v>5404.6628115</v>
      </c>
      <c r="D643" s="154">
        <v>-123.56997700000022</v>
      </c>
      <c r="E643" s="154">
        <v>5404.6628115</v>
      </c>
      <c r="F643" s="150">
        <f aca="true" t="shared" si="42" ref="F643:F678">D643+E643</f>
        <v>5281.0928345</v>
      </c>
      <c r="G643" s="156">
        <f aca="true" t="shared" si="43" ref="G643:G678">F643/C643</f>
        <v>0.9771364132583685</v>
      </c>
    </row>
    <row r="644" spans="1:7" ht="12.75" customHeight="1">
      <c r="A644" s="174">
        <v>2</v>
      </c>
      <c r="B644" s="264" t="s">
        <v>214</v>
      </c>
      <c r="C644" s="143">
        <v>1829.7832365</v>
      </c>
      <c r="D644" s="154">
        <v>20.520405984999968</v>
      </c>
      <c r="E644" s="154">
        <v>1829.7832365</v>
      </c>
      <c r="F644" s="150">
        <f t="shared" si="42"/>
        <v>1850.303642485</v>
      </c>
      <c r="G644" s="156">
        <f t="shared" si="43"/>
        <v>1.0112146649808922</v>
      </c>
    </row>
    <row r="645" spans="1:7" ht="12.75" customHeight="1">
      <c r="A645" s="174">
        <v>3</v>
      </c>
      <c r="B645" s="264" t="s">
        <v>215</v>
      </c>
      <c r="C645" s="143">
        <v>3011.23358</v>
      </c>
      <c r="D645" s="154">
        <v>32.57840148299999</v>
      </c>
      <c r="E645" s="154">
        <v>3011.23358</v>
      </c>
      <c r="F645" s="150">
        <f t="shared" si="42"/>
        <v>3043.811981483</v>
      </c>
      <c r="G645" s="156">
        <f t="shared" si="43"/>
        <v>1.0108189552943947</v>
      </c>
    </row>
    <row r="646" spans="1:7" ht="12.75" customHeight="1">
      <c r="A646" s="174">
        <v>4</v>
      </c>
      <c r="B646" s="264" t="s">
        <v>216</v>
      </c>
      <c r="C646" s="143">
        <v>4599.24</v>
      </c>
      <c r="D646" s="154">
        <v>30.13478277900026</v>
      </c>
      <c r="E646" s="154">
        <v>4599.24</v>
      </c>
      <c r="F646" s="150">
        <f t="shared" si="42"/>
        <v>4629.374782779</v>
      </c>
      <c r="G646" s="156">
        <f t="shared" si="43"/>
        <v>1.0065521222591125</v>
      </c>
    </row>
    <row r="647" spans="1:7" ht="12.75" customHeight="1">
      <c r="A647" s="174">
        <v>5</v>
      </c>
      <c r="B647" s="264" t="s">
        <v>217</v>
      </c>
      <c r="C647" s="143">
        <v>3781.89</v>
      </c>
      <c r="D647" s="154">
        <v>1.7206110999999282</v>
      </c>
      <c r="E647" s="154">
        <v>3781.89</v>
      </c>
      <c r="F647" s="150">
        <f t="shared" si="42"/>
        <v>3783.6106111</v>
      </c>
      <c r="G647" s="156">
        <f t="shared" si="43"/>
        <v>1.0004549606413724</v>
      </c>
    </row>
    <row r="648" spans="1:7" ht="12.75" customHeight="1">
      <c r="A648" s="174">
        <v>6</v>
      </c>
      <c r="B648" s="264" t="s">
        <v>218</v>
      </c>
      <c r="C648" s="143">
        <v>1318.0414495</v>
      </c>
      <c r="D648" s="154">
        <v>-3.4071808500000316</v>
      </c>
      <c r="E648" s="154">
        <v>1318.0414495</v>
      </c>
      <c r="F648" s="150">
        <f t="shared" si="42"/>
        <v>1314.63426865</v>
      </c>
      <c r="G648" s="156">
        <f t="shared" si="43"/>
        <v>0.9974149668424369</v>
      </c>
    </row>
    <row r="649" spans="1:7" ht="12.75" customHeight="1">
      <c r="A649" s="174">
        <v>7</v>
      </c>
      <c r="B649" s="264" t="s">
        <v>219</v>
      </c>
      <c r="C649" s="143">
        <v>3206.114342</v>
      </c>
      <c r="D649" s="154">
        <v>19.244942688000265</v>
      </c>
      <c r="E649" s="154">
        <v>3206.114342</v>
      </c>
      <c r="F649" s="150">
        <f t="shared" si="42"/>
        <v>3225.359284688</v>
      </c>
      <c r="G649" s="156">
        <f t="shared" si="43"/>
        <v>1.0060025752780841</v>
      </c>
    </row>
    <row r="650" spans="1:7" ht="12.75" customHeight="1">
      <c r="A650" s="174">
        <v>8</v>
      </c>
      <c r="B650" s="264" t="s">
        <v>220</v>
      </c>
      <c r="C650" s="143">
        <v>2048.939253</v>
      </c>
      <c r="D650" s="154">
        <v>12.189297679000106</v>
      </c>
      <c r="E650" s="154">
        <v>2048.939253</v>
      </c>
      <c r="F650" s="150">
        <f t="shared" si="42"/>
        <v>2061.128550679</v>
      </c>
      <c r="G650" s="156">
        <f t="shared" si="43"/>
        <v>1.0059490771437722</v>
      </c>
    </row>
    <row r="651" spans="1:7" ht="12.75" customHeight="1">
      <c r="A651" s="174">
        <v>9</v>
      </c>
      <c r="B651" s="264" t="s">
        <v>221</v>
      </c>
      <c r="C651" s="143">
        <v>2773.02</v>
      </c>
      <c r="D651" s="154">
        <v>-38.39872765199999</v>
      </c>
      <c r="E651" s="154">
        <v>2773.02</v>
      </c>
      <c r="F651" s="150">
        <f t="shared" si="42"/>
        <v>2734.621272348</v>
      </c>
      <c r="G651" s="156">
        <f t="shared" si="43"/>
        <v>0.9861527404591384</v>
      </c>
    </row>
    <row r="652" spans="1:7" ht="12.75" customHeight="1">
      <c r="A652" s="174">
        <v>10</v>
      </c>
      <c r="B652" s="264" t="s">
        <v>222</v>
      </c>
      <c r="C652" s="143">
        <v>1209.54808</v>
      </c>
      <c r="D652" s="154">
        <v>-18.52376493</v>
      </c>
      <c r="E652" s="154">
        <v>1209.54808</v>
      </c>
      <c r="F652" s="150">
        <f t="shared" si="42"/>
        <v>1191.02431507</v>
      </c>
      <c r="G652" s="156">
        <f t="shared" si="43"/>
        <v>0.9846853835442407</v>
      </c>
    </row>
    <row r="653" spans="1:7" ht="12.75" customHeight="1">
      <c r="A653" s="174">
        <v>11</v>
      </c>
      <c r="B653" s="264" t="s">
        <v>223</v>
      </c>
      <c r="C653" s="143">
        <v>1440.4793815</v>
      </c>
      <c r="D653" s="154">
        <v>14.443551300999843</v>
      </c>
      <c r="E653" s="154">
        <v>1440.4793815</v>
      </c>
      <c r="F653" s="150">
        <f t="shared" si="42"/>
        <v>1454.922932801</v>
      </c>
      <c r="G653" s="156">
        <f t="shared" si="43"/>
        <v>1.0100269059637352</v>
      </c>
    </row>
    <row r="654" spans="1:7" ht="12.75" customHeight="1">
      <c r="A654" s="174">
        <v>12</v>
      </c>
      <c r="B654" s="264" t="s">
        <v>224</v>
      </c>
      <c r="C654" s="143">
        <v>1656.8000000000002</v>
      </c>
      <c r="D654" s="154">
        <v>2.626063381999927</v>
      </c>
      <c r="E654" s="154">
        <v>1656.8000000000002</v>
      </c>
      <c r="F654" s="150">
        <f t="shared" si="42"/>
        <v>1659.4260633820002</v>
      </c>
      <c r="G654" s="156">
        <f t="shared" si="43"/>
        <v>1.0015850213556252</v>
      </c>
    </row>
    <row r="655" spans="1:7" ht="12.75" customHeight="1">
      <c r="A655" s="174">
        <v>13</v>
      </c>
      <c r="B655" s="264" t="s">
        <v>225</v>
      </c>
      <c r="C655" s="143">
        <v>5165.8210649</v>
      </c>
      <c r="D655" s="154">
        <v>20.30781249100005</v>
      </c>
      <c r="E655" s="154">
        <v>5165.8210649</v>
      </c>
      <c r="F655" s="150">
        <f t="shared" si="42"/>
        <v>5186.128877391</v>
      </c>
      <c r="G655" s="156">
        <f t="shared" si="43"/>
        <v>1.003931187750382</v>
      </c>
    </row>
    <row r="656" spans="1:7" ht="12.75" customHeight="1">
      <c r="A656" s="174">
        <v>14</v>
      </c>
      <c r="B656" s="264" t="s">
        <v>226</v>
      </c>
      <c r="C656" s="143">
        <v>2853.3498525</v>
      </c>
      <c r="D656" s="154">
        <v>48.43860878500004</v>
      </c>
      <c r="E656" s="154">
        <v>2853.3498525</v>
      </c>
      <c r="F656" s="150">
        <f t="shared" si="42"/>
        <v>2901.7884612850003</v>
      </c>
      <c r="G656" s="156">
        <f t="shared" si="43"/>
        <v>1.0169760496570583</v>
      </c>
    </row>
    <row r="657" spans="1:7" ht="12.75" customHeight="1">
      <c r="A657" s="174">
        <v>15</v>
      </c>
      <c r="B657" s="264" t="s">
        <v>227</v>
      </c>
      <c r="C657" s="143">
        <v>4520.43</v>
      </c>
      <c r="D657" s="154">
        <v>38.73821054000018</v>
      </c>
      <c r="E657" s="154">
        <v>4520.43</v>
      </c>
      <c r="F657" s="150">
        <f t="shared" si="42"/>
        <v>4559.1682105400005</v>
      </c>
      <c r="G657" s="156">
        <f t="shared" si="43"/>
        <v>1.0085695853137866</v>
      </c>
    </row>
    <row r="658" spans="1:7" ht="12.75" customHeight="1">
      <c r="A658" s="174">
        <v>16</v>
      </c>
      <c r="B658" s="264" t="s">
        <v>228</v>
      </c>
      <c r="C658" s="143">
        <v>3867.43</v>
      </c>
      <c r="D658" s="154">
        <v>16.918460924000215</v>
      </c>
      <c r="E658" s="154">
        <v>3867.43</v>
      </c>
      <c r="F658" s="150">
        <f t="shared" si="42"/>
        <v>3884.348460924</v>
      </c>
      <c r="G658" s="156">
        <f t="shared" si="43"/>
        <v>1.0043746004256056</v>
      </c>
    </row>
    <row r="659" spans="1:7" ht="12.75" customHeight="1">
      <c r="A659" s="174">
        <v>17</v>
      </c>
      <c r="B659" s="264" t="s">
        <v>229</v>
      </c>
      <c r="C659" s="143">
        <v>8387.32</v>
      </c>
      <c r="D659" s="154">
        <v>125.21927383700017</v>
      </c>
      <c r="E659" s="154">
        <v>8387.32</v>
      </c>
      <c r="F659" s="150">
        <f aca="true" t="shared" si="44" ref="F659:F672">D659+E659</f>
        <v>8512.539273837</v>
      </c>
      <c r="G659" s="156">
        <f aca="true" t="shared" si="45" ref="G659:G672">F659/C659</f>
        <v>1.0149295929852444</v>
      </c>
    </row>
    <row r="660" spans="1:7" ht="12.75" customHeight="1">
      <c r="A660" s="174">
        <v>18</v>
      </c>
      <c r="B660" s="264" t="s">
        <v>230</v>
      </c>
      <c r="C660" s="154">
        <v>4534.359915</v>
      </c>
      <c r="D660" s="154">
        <v>-23.119649780000145</v>
      </c>
      <c r="E660" s="154">
        <v>4534.359915</v>
      </c>
      <c r="F660" s="150">
        <f t="shared" si="44"/>
        <v>4511.24026522</v>
      </c>
      <c r="G660" s="156">
        <f t="shared" si="45"/>
        <v>0.9949012318798253</v>
      </c>
    </row>
    <row r="661" spans="1:7" ht="12.75" customHeight="1">
      <c r="A661" s="174">
        <v>19</v>
      </c>
      <c r="B661" s="264" t="s">
        <v>231</v>
      </c>
      <c r="C661" s="154">
        <v>4191.66</v>
      </c>
      <c r="D661" s="154">
        <v>66.09470930500015</v>
      </c>
      <c r="E661" s="154">
        <v>4191.66</v>
      </c>
      <c r="F661" s="150">
        <f>D661+E661</f>
        <v>4257.754709305</v>
      </c>
      <c r="G661" s="156">
        <f>F661/C661</f>
        <v>1.0157681465827382</v>
      </c>
    </row>
    <row r="662" spans="1:7" ht="12.75" customHeight="1">
      <c r="A662" s="174">
        <v>20</v>
      </c>
      <c r="B662" s="264" t="s">
        <v>232</v>
      </c>
      <c r="C662" s="154">
        <v>2150.2381615</v>
      </c>
      <c r="D662" s="154">
        <v>6.9958540899998525</v>
      </c>
      <c r="E662" s="154">
        <v>2150.2381615</v>
      </c>
      <c r="F662" s="150">
        <f>D662+E662</f>
        <v>2157.2340155899997</v>
      </c>
      <c r="G662" s="156">
        <f>F662/C662</f>
        <v>1.0032535252211874</v>
      </c>
    </row>
    <row r="663" spans="1:7" ht="12.75" customHeight="1">
      <c r="A663" s="174">
        <v>21</v>
      </c>
      <c r="B663" s="264" t="s">
        <v>233</v>
      </c>
      <c r="C663" s="154">
        <v>7177.09</v>
      </c>
      <c r="D663" s="154">
        <v>204.89583109599948</v>
      </c>
      <c r="E663" s="154">
        <v>7177.09</v>
      </c>
      <c r="F663" s="150">
        <f>D663+E663</f>
        <v>7381.985831096</v>
      </c>
      <c r="G663" s="156">
        <f>F663/C663</f>
        <v>1.0285485943601096</v>
      </c>
    </row>
    <row r="664" spans="1:7" ht="12.75" customHeight="1">
      <c r="A664" s="174">
        <v>22</v>
      </c>
      <c r="B664" s="264" t="s">
        <v>234</v>
      </c>
      <c r="C664" s="154">
        <v>2056.2201130000003</v>
      </c>
      <c r="D664" s="154">
        <v>15.225242997999601</v>
      </c>
      <c r="E664" s="154">
        <v>2056.2201130000003</v>
      </c>
      <c r="F664" s="150">
        <f>D664+E664</f>
        <v>2071.4453559979997</v>
      </c>
      <c r="G664" s="156">
        <f>F664/C664</f>
        <v>1.0074044811164629</v>
      </c>
    </row>
    <row r="665" spans="1:7" ht="12.75" customHeight="1">
      <c r="A665" s="174">
        <v>23</v>
      </c>
      <c r="B665" s="264" t="s">
        <v>235</v>
      </c>
      <c r="C665" s="154">
        <v>2464.9900000000002</v>
      </c>
      <c r="D665" s="154">
        <v>54.474137552</v>
      </c>
      <c r="E665" s="154">
        <v>2464.985482</v>
      </c>
      <c r="F665" s="150">
        <f>D665+E665</f>
        <v>2519.459619552</v>
      </c>
      <c r="G665" s="156">
        <f>F665/C665</f>
        <v>1.0220972983874173</v>
      </c>
    </row>
    <row r="666" spans="1:7" ht="12.75" customHeight="1">
      <c r="A666" s="174">
        <v>24</v>
      </c>
      <c r="B666" s="264" t="s">
        <v>236</v>
      </c>
      <c r="C666" s="154">
        <v>7999.579999999999</v>
      </c>
      <c r="D666" s="154">
        <v>70.75922754799944</v>
      </c>
      <c r="E666" s="154">
        <v>7999.579999999999</v>
      </c>
      <c r="F666" s="150">
        <f t="shared" si="44"/>
        <v>8070.339227547998</v>
      </c>
      <c r="G666" s="156">
        <f t="shared" si="45"/>
        <v>1.0088453678253106</v>
      </c>
    </row>
    <row r="667" spans="1:7" ht="12.75" customHeight="1">
      <c r="A667" s="174">
        <v>25</v>
      </c>
      <c r="B667" s="264" t="s">
        <v>237</v>
      </c>
      <c r="C667" s="154">
        <v>2208.8169491999997</v>
      </c>
      <c r="D667" s="154">
        <v>11.11001819399985</v>
      </c>
      <c r="E667" s="154">
        <v>2208.8169491999997</v>
      </c>
      <c r="F667" s="150">
        <f t="shared" si="44"/>
        <v>2219.926967394</v>
      </c>
      <c r="G667" s="156">
        <f t="shared" si="45"/>
        <v>1.0050298501186457</v>
      </c>
    </row>
    <row r="668" spans="1:7" ht="12.75" customHeight="1">
      <c r="A668" s="174">
        <v>26</v>
      </c>
      <c r="B668" s="264" t="s">
        <v>238</v>
      </c>
      <c r="C668" s="154">
        <v>1546.7483515</v>
      </c>
      <c r="D668" s="154">
        <v>82.11013112300014</v>
      </c>
      <c r="E668" s="154">
        <v>1546.7483515</v>
      </c>
      <c r="F668" s="150">
        <f t="shared" si="44"/>
        <v>1628.858482623</v>
      </c>
      <c r="G668" s="156">
        <f t="shared" si="45"/>
        <v>1.0530856432097515</v>
      </c>
    </row>
    <row r="669" spans="1:7" ht="12.75" customHeight="1">
      <c r="A669" s="174">
        <v>27</v>
      </c>
      <c r="B669" s="264" t="s">
        <v>239</v>
      </c>
      <c r="C669" s="154">
        <v>3322.055856</v>
      </c>
      <c r="D669" s="154">
        <v>9.727949648000163</v>
      </c>
      <c r="E669" s="154">
        <v>3322.055856</v>
      </c>
      <c r="F669" s="150">
        <f t="shared" si="44"/>
        <v>3331.783805648</v>
      </c>
      <c r="G669" s="156">
        <f t="shared" si="45"/>
        <v>1.002928292018459</v>
      </c>
    </row>
    <row r="670" spans="1:7" ht="12.75" customHeight="1">
      <c r="A670" s="174">
        <v>28</v>
      </c>
      <c r="B670" s="264" t="s">
        <v>240</v>
      </c>
      <c r="C670" s="154">
        <v>2964.0694035999995</v>
      </c>
      <c r="D670" s="154">
        <v>117.42361309200032</v>
      </c>
      <c r="E670" s="154">
        <v>2964.0694035999995</v>
      </c>
      <c r="F670" s="150">
        <f t="shared" si="44"/>
        <v>3081.493016692</v>
      </c>
      <c r="G670" s="156">
        <f t="shared" si="45"/>
        <v>1.0396156759856514</v>
      </c>
    </row>
    <row r="671" spans="1:7" ht="12.75" customHeight="1">
      <c r="A671" s="174">
        <v>29</v>
      </c>
      <c r="B671" s="264" t="s">
        <v>241</v>
      </c>
      <c r="C671" s="154">
        <v>792.51914</v>
      </c>
      <c r="D671" s="154">
        <v>19.292339615999936</v>
      </c>
      <c r="E671" s="154">
        <v>792.51914</v>
      </c>
      <c r="F671" s="150">
        <f t="shared" si="44"/>
        <v>811.8114796159999</v>
      </c>
      <c r="G671" s="156">
        <f t="shared" si="45"/>
        <v>1.0243430582837405</v>
      </c>
    </row>
    <row r="672" spans="1:7" ht="12.75" customHeight="1">
      <c r="A672" s="174">
        <v>30</v>
      </c>
      <c r="B672" s="264" t="s">
        <v>242</v>
      </c>
      <c r="C672" s="154">
        <v>5516.8638475</v>
      </c>
      <c r="D672" s="154">
        <v>45.09537791199989</v>
      </c>
      <c r="E672" s="154">
        <v>5516.8638475</v>
      </c>
      <c r="F672" s="150">
        <f t="shared" si="44"/>
        <v>5561.959225412</v>
      </c>
      <c r="G672" s="156">
        <f t="shared" si="45"/>
        <v>1.0081740965806933</v>
      </c>
    </row>
    <row r="673" spans="1:7" ht="12.75" customHeight="1">
      <c r="A673" s="174">
        <v>31</v>
      </c>
      <c r="B673" s="264" t="s">
        <v>243</v>
      </c>
      <c r="C673" s="154">
        <v>5521.89</v>
      </c>
      <c r="D673" s="154">
        <v>38.00196100799974</v>
      </c>
      <c r="E673" s="154">
        <v>5521.89</v>
      </c>
      <c r="F673" s="150">
        <f t="shared" si="42"/>
        <v>5559.891961008</v>
      </c>
      <c r="G673" s="156">
        <f t="shared" si="43"/>
        <v>1.0068820568696588</v>
      </c>
    </row>
    <row r="674" spans="1:7" ht="12.75" customHeight="1">
      <c r="A674" s="174">
        <v>32</v>
      </c>
      <c r="B674" s="264" t="s">
        <v>244</v>
      </c>
      <c r="C674" s="154">
        <v>2554.05</v>
      </c>
      <c r="D674" s="154">
        <v>30.408836828999995</v>
      </c>
      <c r="E674" s="154">
        <v>2554.05</v>
      </c>
      <c r="F674" s="150">
        <f t="shared" si="42"/>
        <v>2584.458836829</v>
      </c>
      <c r="G674" s="156">
        <f t="shared" si="43"/>
        <v>1.011906124323721</v>
      </c>
    </row>
    <row r="675" spans="1:7" ht="12.75" customHeight="1">
      <c r="A675" s="174">
        <v>33</v>
      </c>
      <c r="B675" s="264" t="s">
        <v>245</v>
      </c>
      <c r="C675" s="154">
        <v>1078.5519749999999</v>
      </c>
      <c r="D675" s="154">
        <v>54.921240117000025</v>
      </c>
      <c r="E675" s="154">
        <v>1078.5519749999999</v>
      </c>
      <c r="F675" s="150">
        <f t="shared" si="42"/>
        <v>1133.4732151169999</v>
      </c>
      <c r="G675" s="156">
        <f t="shared" si="43"/>
        <v>1.0509212735130358</v>
      </c>
    </row>
    <row r="676" spans="1:7" ht="12.75" customHeight="1">
      <c r="A676" s="174">
        <v>34</v>
      </c>
      <c r="B676" s="264" t="s">
        <v>246</v>
      </c>
      <c r="C676" s="154">
        <v>1541.8615725</v>
      </c>
      <c r="D676" s="154">
        <v>-15.916967936000134</v>
      </c>
      <c r="E676" s="154">
        <v>1541.8615725</v>
      </c>
      <c r="F676" s="150">
        <f t="shared" si="42"/>
        <v>1525.9446045639997</v>
      </c>
      <c r="G676" s="156">
        <f t="shared" si="43"/>
        <v>0.9896767853743237</v>
      </c>
    </row>
    <row r="677" spans="1:7" ht="12.75" customHeight="1">
      <c r="A677" s="174">
        <v>35</v>
      </c>
      <c r="B677" s="264" t="s">
        <v>247</v>
      </c>
      <c r="C677" s="154">
        <v>3150.85171</v>
      </c>
      <c r="D677" s="154">
        <v>18.8071262870003</v>
      </c>
      <c r="E677" s="154">
        <v>3150.85171</v>
      </c>
      <c r="F677" s="150">
        <f t="shared" si="42"/>
        <v>3169.658836287</v>
      </c>
      <c r="G677" s="156">
        <f t="shared" si="43"/>
        <v>1.005968902385127</v>
      </c>
    </row>
    <row r="678" spans="1:7" ht="12.75" customHeight="1">
      <c r="A678" s="34"/>
      <c r="B678" s="1" t="s">
        <v>27</v>
      </c>
      <c r="C678" s="155">
        <v>117846.52004619999</v>
      </c>
      <c r="D678" s="155">
        <v>1005.4877512409995</v>
      </c>
      <c r="E678" s="155">
        <v>117846.51552819999</v>
      </c>
      <c r="F678" s="149">
        <f t="shared" si="42"/>
        <v>118852.00327944099</v>
      </c>
      <c r="G678" s="28">
        <f t="shared" si="43"/>
        <v>1.008532141915152</v>
      </c>
    </row>
    <row r="679" spans="1:7" ht="14.25" customHeight="1">
      <c r="A679" s="96"/>
      <c r="B679" s="73"/>
      <c r="C679" s="74"/>
      <c r="D679" s="74"/>
      <c r="E679" s="75"/>
      <c r="F679" s="76"/>
      <c r="G679" s="77"/>
    </row>
    <row r="680" spans="1:8" ht="14.25">
      <c r="A680" s="47" t="s">
        <v>57</v>
      </c>
      <c r="B680" s="48"/>
      <c r="C680" s="58"/>
      <c r="D680" s="48"/>
      <c r="E680" s="59" t="s">
        <v>117</v>
      </c>
      <c r="F680" s="48"/>
      <c r="G680" s="48"/>
      <c r="H680" s="48" t="s">
        <v>12</v>
      </c>
    </row>
    <row r="681" spans="1:8" ht="1.5" customHeight="1">
      <c r="A681" s="48"/>
      <c r="B681" s="48"/>
      <c r="C681" s="58"/>
      <c r="D681" s="48"/>
      <c r="E681" s="48"/>
      <c r="F681" s="48"/>
      <c r="G681" s="48"/>
      <c r="H681" s="48"/>
    </row>
    <row r="682" spans="1:5" ht="14.25">
      <c r="A682" s="125" t="s">
        <v>39</v>
      </c>
      <c r="B682" s="125" t="s">
        <v>128</v>
      </c>
      <c r="C682" s="125" t="s">
        <v>129</v>
      </c>
      <c r="D682" s="125" t="s">
        <v>48</v>
      </c>
      <c r="E682" s="125" t="s">
        <v>49</v>
      </c>
    </row>
    <row r="683" spans="1:5" ht="17.25" customHeight="1">
      <c r="A683" s="53">
        <f>C678</f>
        <v>117846.52004619999</v>
      </c>
      <c r="B683" s="53">
        <f>F678</f>
        <v>118852.00327944099</v>
      </c>
      <c r="C683" s="35">
        <f>B683/A683</f>
        <v>1.008532141915152</v>
      </c>
      <c r="D683" s="53">
        <f>D724</f>
        <v>102219.2912409</v>
      </c>
      <c r="E683" s="97">
        <f>D683/A683</f>
        <v>0.8673933791241899</v>
      </c>
    </row>
    <row r="684" spans="1:5" ht="17.25" customHeight="1">
      <c r="A684" s="65"/>
      <c r="B684" s="65"/>
      <c r="C684" s="42"/>
      <c r="D684" s="65"/>
      <c r="E684" s="98"/>
    </row>
    <row r="685" ht="17.25" customHeight="1">
      <c r="A685" s="9" t="s">
        <v>161</v>
      </c>
    </row>
    <row r="686" spans="1:8" ht="15" customHeight="1">
      <c r="A686" s="48"/>
      <c r="B686" s="48"/>
      <c r="C686" s="48"/>
      <c r="D686" s="48"/>
      <c r="E686" s="59" t="s">
        <v>117</v>
      </c>
      <c r="F686" s="48"/>
      <c r="G686" s="48"/>
      <c r="H686" s="48"/>
    </row>
    <row r="687" spans="1:5" ht="42.75">
      <c r="A687" s="61" t="s">
        <v>37</v>
      </c>
      <c r="B687" s="61" t="s">
        <v>38</v>
      </c>
      <c r="C687" s="61" t="s">
        <v>138</v>
      </c>
      <c r="D687" s="61" t="s">
        <v>58</v>
      </c>
      <c r="E687" s="61" t="s">
        <v>59</v>
      </c>
    </row>
    <row r="688" spans="1:8" ht="15.75" customHeight="1">
      <c r="A688" s="90">
        <v>1</v>
      </c>
      <c r="B688" s="90">
        <v>2</v>
      </c>
      <c r="C688" s="90">
        <v>3</v>
      </c>
      <c r="D688" s="90">
        <v>4</v>
      </c>
      <c r="E688" s="90">
        <v>5</v>
      </c>
      <c r="F688" s="119"/>
      <c r="G688" s="48"/>
      <c r="H688" s="48"/>
    </row>
    <row r="689" spans="1:7" ht="12.75" customHeight="1">
      <c r="A689" s="174">
        <v>1</v>
      </c>
      <c r="B689" s="264" t="s">
        <v>213</v>
      </c>
      <c r="C689" s="143">
        <v>5404.6628115</v>
      </c>
      <c r="D689" s="154">
        <v>5255.265510900001</v>
      </c>
      <c r="E689" s="146">
        <f aca="true" t="shared" si="46" ref="E689:E724">D689/C689</f>
        <v>0.9723577018936106</v>
      </c>
      <c r="F689" s="141"/>
      <c r="G689" s="31"/>
    </row>
    <row r="690" spans="1:7" ht="12.75" customHeight="1">
      <c r="A690" s="174">
        <v>2</v>
      </c>
      <c r="B690" s="264" t="s">
        <v>214</v>
      </c>
      <c r="C690" s="143">
        <v>1829.7832365</v>
      </c>
      <c r="D690" s="154">
        <v>1788.570603</v>
      </c>
      <c r="E690" s="146">
        <f t="shared" si="46"/>
        <v>0.9774767673689965</v>
      </c>
      <c r="F690" s="141"/>
      <c r="G690" s="31"/>
    </row>
    <row r="691" spans="1:7" ht="12.75" customHeight="1">
      <c r="A691" s="174">
        <v>3</v>
      </c>
      <c r="B691" s="264" t="s">
        <v>215</v>
      </c>
      <c r="C691" s="143">
        <v>3011.23358</v>
      </c>
      <c r="D691" s="154">
        <v>2781.9706496999997</v>
      </c>
      <c r="E691" s="146">
        <f t="shared" si="46"/>
        <v>0.9238641160809583</v>
      </c>
      <c r="F691" s="141"/>
      <c r="G691" s="31"/>
    </row>
    <row r="692" spans="1:7" ht="12.75" customHeight="1">
      <c r="A692" s="174">
        <v>4</v>
      </c>
      <c r="B692" s="264" t="s">
        <v>216</v>
      </c>
      <c r="C692" s="143">
        <v>4599.24</v>
      </c>
      <c r="D692" s="154">
        <v>4420.6220211</v>
      </c>
      <c r="E692" s="146">
        <f t="shared" si="46"/>
        <v>0.9611635881363009</v>
      </c>
      <c r="F692" s="141"/>
      <c r="G692" s="31"/>
    </row>
    <row r="693" spans="1:7" ht="12.75" customHeight="1">
      <c r="A693" s="174">
        <v>5</v>
      </c>
      <c r="B693" s="264" t="s">
        <v>217</v>
      </c>
      <c r="C693" s="143">
        <v>3781.89</v>
      </c>
      <c r="D693" s="154">
        <v>3416.2181781</v>
      </c>
      <c r="E693" s="146">
        <f t="shared" si="46"/>
        <v>0.9033097678938309</v>
      </c>
      <c r="F693" s="141"/>
      <c r="G693" s="31"/>
    </row>
    <row r="694" spans="1:7" ht="12.75" customHeight="1">
      <c r="A694" s="174">
        <v>6</v>
      </c>
      <c r="B694" s="264" t="s">
        <v>218</v>
      </c>
      <c r="C694" s="143">
        <v>1318.0414495</v>
      </c>
      <c r="D694" s="154">
        <v>1194.3903132</v>
      </c>
      <c r="E694" s="146">
        <f t="shared" si="46"/>
        <v>0.9061856997388761</v>
      </c>
      <c r="F694" s="141"/>
      <c r="G694" s="31"/>
    </row>
    <row r="695" spans="1:7" ht="12.75" customHeight="1">
      <c r="A695" s="174">
        <v>7</v>
      </c>
      <c r="B695" s="264" t="s">
        <v>219</v>
      </c>
      <c r="C695" s="143">
        <v>3206.114342</v>
      </c>
      <c r="D695" s="154">
        <v>2790.4648509</v>
      </c>
      <c r="E695" s="146">
        <f t="shared" si="46"/>
        <v>0.8703572465725865</v>
      </c>
      <c r="F695" s="141"/>
      <c r="G695" s="31"/>
    </row>
    <row r="696" spans="1:7" ht="12.75" customHeight="1">
      <c r="A696" s="174">
        <v>8</v>
      </c>
      <c r="B696" s="264" t="s">
        <v>220</v>
      </c>
      <c r="C696" s="143">
        <v>2048.939253</v>
      </c>
      <c r="D696" s="154">
        <v>1836.2745224999999</v>
      </c>
      <c r="E696" s="146">
        <f t="shared" si="46"/>
        <v>0.8962074008838367</v>
      </c>
      <c r="F696" s="141"/>
      <c r="G696" s="31"/>
    </row>
    <row r="697" spans="1:7" ht="12.75" customHeight="1">
      <c r="A697" s="174">
        <v>9</v>
      </c>
      <c r="B697" s="264" t="s">
        <v>221</v>
      </c>
      <c r="C697" s="143">
        <v>2773.02</v>
      </c>
      <c r="D697" s="154">
        <v>2459.1463298999997</v>
      </c>
      <c r="E697" s="146">
        <f t="shared" si="46"/>
        <v>0.8868116096890754</v>
      </c>
      <c r="F697" s="141"/>
      <c r="G697" s="31"/>
    </row>
    <row r="698" spans="1:7" ht="12.75" customHeight="1">
      <c r="A698" s="174">
        <v>10</v>
      </c>
      <c r="B698" s="264" t="s">
        <v>222</v>
      </c>
      <c r="C698" s="143">
        <v>1209.54808</v>
      </c>
      <c r="D698" s="154">
        <v>1020.8489807999999</v>
      </c>
      <c r="E698" s="146">
        <f t="shared" si="46"/>
        <v>0.8439920642096344</v>
      </c>
      <c r="F698" s="141"/>
      <c r="G698" s="31"/>
    </row>
    <row r="699" spans="1:7" ht="12.75" customHeight="1">
      <c r="A699" s="174">
        <v>11</v>
      </c>
      <c r="B699" s="264" t="s">
        <v>223</v>
      </c>
      <c r="C699" s="143">
        <v>1440.4793815</v>
      </c>
      <c r="D699" s="154">
        <v>1206.1151544000002</v>
      </c>
      <c r="E699" s="146">
        <f t="shared" si="46"/>
        <v>0.8373012275566543</v>
      </c>
      <c r="F699" s="141"/>
      <c r="G699" s="31"/>
    </row>
    <row r="700" spans="1:7" ht="12.75" customHeight="1">
      <c r="A700" s="174">
        <v>12</v>
      </c>
      <c r="B700" s="264" t="s">
        <v>224</v>
      </c>
      <c r="C700" s="143">
        <v>1656.8000000000002</v>
      </c>
      <c r="D700" s="154">
        <v>1210.9035657</v>
      </c>
      <c r="E700" s="146">
        <f t="shared" si="46"/>
        <v>0.7308688832085948</v>
      </c>
      <c r="F700" s="141"/>
      <c r="G700" s="31"/>
    </row>
    <row r="701" spans="1:7" ht="12.75" customHeight="1">
      <c r="A701" s="174">
        <v>13</v>
      </c>
      <c r="B701" s="264" t="s">
        <v>225</v>
      </c>
      <c r="C701" s="143">
        <v>5165.8210649</v>
      </c>
      <c r="D701" s="154">
        <v>4419.3477053999995</v>
      </c>
      <c r="E701" s="146">
        <f t="shared" si="46"/>
        <v>0.8554976352990556</v>
      </c>
      <c r="F701" s="141"/>
      <c r="G701" s="31"/>
    </row>
    <row r="702" spans="1:7" ht="12.75" customHeight="1">
      <c r="A702" s="174">
        <v>14</v>
      </c>
      <c r="B702" s="264" t="s">
        <v>226</v>
      </c>
      <c r="C702" s="143">
        <v>2853.3498525</v>
      </c>
      <c r="D702" s="154">
        <v>2374.3883457</v>
      </c>
      <c r="E702" s="146">
        <f t="shared" si="46"/>
        <v>0.8321406306414366</v>
      </c>
      <c r="F702" s="141"/>
      <c r="G702" s="31"/>
    </row>
    <row r="703" spans="1:7" ht="12.75" customHeight="1">
      <c r="A703" s="174">
        <v>15</v>
      </c>
      <c r="B703" s="264" t="s">
        <v>227</v>
      </c>
      <c r="C703" s="143">
        <v>4520.43</v>
      </c>
      <c r="D703" s="154">
        <v>3764.8746662999997</v>
      </c>
      <c r="E703" s="146">
        <f t="shared" si="46"/>
        <v>0.832857641042998</v>
      </c>
      <c r="F703" s="141"/>
      <c r="G703" s="31"/>
    </row>
    <row r="704" spans="1:7" ht="12.75" customHeight="1">
      <c r="A704" s="174">
        <v>16</v>
      </c>
      <c r="B704" s="264" t="s">
        <v>228</v>
      </c>
      <c r="C704" s="143">
        <v>3867.43</v>
      </c>
      <c r="D704" s="154">
        <v>2796.0744222000003</v>
      </c>
      <c r="E704" s="146">
        <f t="shared" si="46"/>
        <v>0.7229799691784985</v>
      </c>
      <c r="F704" s="141"/>
      <c r="G704" s="31"/>
    </row>
    <row r="705" spans="1:7" ht="12.75" customHeight="1">
      <c r="A705" s="174">
        <v>17</v>
      </c>
      <c r="B705" s="264" t="s">
        <v>229</v>
      </c>
      <c r="C705" s="143">
        <v>8387.32</v>
      </c>
      <c r="D705" s="154">
        <v>5219.3035551</v>
      </c>
      <c r="E705" s="146">
        <f t="shared" si="46"/>
        <v>0.6222850153684372</v>
      </c>
      <c r="F705" s="141"/>
      <c r="G705" s="31"/>
    </row>
    <row r="706" spans="1:7" ht="12.75" customHeight="1">
      <c r="A706" s="174">
        <v>18</v>
      </c>
      <c r="B706" s="264" t="s">
        <v>230</v>
      </c>
      <c r="C706" s="143">
        <v>4534.359915</v>
      </c>
      <c r="D706" s="154">
        <v>3781.110012</v>
      </c>
      <c r="E706" s="146">
        <f t="shared" si="46"/>
        <v>0.833879551442709</v>
      </c>
      <c r="F706" s="141"/>
      <c r="G706" s="31"/>
    </row>
    <row r="707" spans="1:8" ht="12.75" customHeight="1">
      <c r="A707" s="174">
        <v>19</v>
      </c>
      <c r="B707" s="264" t="s">
        <v>231</v>
      </c>
      <c r="C707" s="154">
        <v>4191.66</v>
      </c>
      <c r="D707" s="154">
        <v>3382.7640441</v>
      </c>
      <c r="E707" s="146">
        <f t="shared" si="46"/>
        <v>0.8070225266600821</v>
      </c>
      <c r="F707" s="141"/>
      <c r="G707" s="31"/>
      <c r="H707" s="10" t="s">
        <v>12</v>
      </c>
    </row>
    <row r="708" spans="1:7" ht="12.75" customHeight="1">
      <c r="A708" s="174">
        <v>20</v>
      </c>
      <c r="B708" s="264" t="s">
        <v>232</v>
      </c>
      <c r="C708" s="154">
        <v>2150.2381615</v>
      </c>
      <c r="D708" s="154">
        <v>1692.8211978</v>
      </c>
      <c r="E708" s="146">
        <f t="shared" si="46"/>
        <v>0.787271488391357</v>
      </c>
      <c r="F708" s="141"/>
      <c r="G708" s="31"/>
    </row>
    <row r="709" spans="1:8" ht="12.75" customHeight="1">
      <c r="A709" s="174">
        <v>21</v>
      </c>
      <c r="B709" s="264" t="s">
        <v>233</v>
      </c>
      <c r="C709" s="154">
        <v>7177.09</v>
      </c>
      <c r="D709" s="154">
        <v>6243.4084485</v>
      </c>
      <c r="E709" s="146">
        <f t="shared" si="46"/>
        <v>0.8699080614148631</v>
      </c>
      <c r="F709" s="141"/>
      <c r="G709" s="31"/>
      <c r="H709" s="10" t="s">
        <v>12</v>
      </c>
    </row>
    <row r="710" spans="1:7" ht="12.75" customHeight="1">
      <c r="A710" s="174">
        <v>22</v>
      </c>
      <c r="B710" s="264" t="s">
        <v>234</v>
      </c>
      <c r="C710" s="154">
        <v>2056.2201130000003</v>
      </c>
      <c r="D710" s="154">
        <v>1825.1002328999998</v>
      </c>
      <c r="E710" s="146">
        <f t="shared" si="46"/>
        <v>0.8875996404087306</v>
      </c>
      <c r="F710" s="141"/>
      <c r="G710" s="31"/>
    </row>
    <row r="711" spans="1:7" ht="12.75" customHeight="1">
      <c r="A711" s="174">
        <v>23</v>
      </c>
      <c r="B711" s="264" t="s">
        <v>235</v>
      </c>
      <c r="C711" s="154">
        <v>2464.9900000000002</v>
      </c>
      <c r="D711" s="154">
        <v>2179.9625661</v>
      </c>
      <c r="E711" s="146">
        <f t="shared" si="46"/>
        <v>0.8843697402829219</v>
      </c>
      <c r="F711" s="141"/>
      <c r="G711" s="31"/>
    </row>
    <row r="712" spans="1:7" ht="12.75" customHeight="1">
      <c r="A712" s="174">
        <v>24</v>
      </c>
      <c r="B712" s="264" t="s">
        <v>236</v>
      </c>
      <c r="C712" s="154">
        <v>7999.579999999999</v>
      </c>
      <c r="D712" s="154">
        <v>7492.045854</v>
      </c>
      <c r="E712" s="146">
        <f t="shared" si="46"/>
        <v>0.9365549008822964</v>
      </c>
      <c r="F712" s="141"/>
      <c r="G712" s="31"/>
    </row>
    <row r="713" spans="1:7" ht="12.75" customHeight="1">
      <c r="A713" s="174">
        <v>25</v>
      </c>
      <c r="B713" s="264" t="s">
        <v>237</v>
      </c>
      <c r="C713" s="154">
        <v>2208.8169491999997</v>
      </c>
      <c r="D713" s="154">
        <v>1821.3170334</v>
      </c>
      <c r="E713" s="146">
        <f t="shared" si="46"/>
        <v>0.8245667591692709</v>
      </c>
      <c r="F713" s="141"/>
      <c r="G713" s="31"/>
    </row>
    <row r="714" spans="1:7" ht="12.75" customHeight="1">
      <c r="A714" s="174">
        <v>26</v>
      </c>
      <c r="B714" s="264" t="s">
        <v>238</v>
      </c>
      <c r="C714" s="154">
        <v>1546.7483515</v>
      </c>
      <c r="D714" s="154">
        <v>1443.2962905</v>
      </c>
      <c r="E714" s="146">
        <f t="shared" si="46"/>
        <v>0.9331164239485533</v>
      </c>
      <c r="F714" s="141"/>
      <c r="G714" s="31"/>
    </row>
    <row r="715" spans="1:7" ht="12.75" customHeight="1">
      <c r="A715" s="174">
        <v>27</v>
      </c>
      <c r="B715" s="264" t="s">
        <v>239</v>
      </c>
      <c r="C715" s="154">
        <v>3322.055856</v>
      </c>
      <c r="D715" s="154">
        <v>3108.1187333999997</v>
      </c>
      <c r="E715" s="146">
        <f t="shared" si="46"/>
        <v>0.9356009856927582</v>
      </c>
      <c r="F715" s="141"/>
      <c r="G715" s="31"/>
    </row>
    <row r="716" spans="1:7" ht="12.75" customHeight="1">
      <c r="A716" s="174">
        <v>28</v>
      </c>
      <c r="B716" s="264" t="s">
        <v>240</v>
      </c>
      <c r="C716" s="154">
        <v>2964.0694035999995</v>
      </c>
      <c r="D716" s="154">
        <v>2975.0564022</v>
      </c>
      <c r="E716" s="146">
        <f t="shared" si="46"/>
        <v>1.0037067278474168</v>
      </c>
      <c r="F716" s="141"/>
      <c r="G716" s="31"/>
    </row>
    <row r="717" spans="1:7" ht="12.75" customHeight="1">
      <c r="A717" s="174">
        <v>29</v>
      </c>
      <c r="B717" s="264" t="s">
        <v>241</v>
      </c>
      <c r="C717" s="154">
        <v>792.51914</v>
      </c>
      <c r="D717" s="154">
        <v>686.3301228</v>
      </c>
      <c r="E717" s="146">
        <f t="shared" si="46"/>
        <v>0.8660107853041884</v>
      </c>
      <c r="F717" s="141"/>
      <c r="G717" s="31"/>
    </row>
    <row r="718" spans="1:7" ht="12.75" customHeight="1">
      <c r="A718" s="174">
        <v>30</v>
      </c>
      <c r="B718" s="264" t="s">
        <v>242</v>
      </c>
      <c r="C718" s="154">
        <v>5516.8638475</v>
      </c>
      <c r="D718" s="154">
        <v>5158.6667328</v>
      </c>
      <c r="E718" s="146">
        <f t="shared" si="46"/>
        <v>0.9350723301133634</v>
      </c>
      <c r="F718" s="141"/>
      <c r="G718" s="31"/>
    </row>
    <row r="719" spans="1:7" ht="12.75" customHeight="1">
      <c r="A719" s="174">
        <v>31</v>
      </c>
      <c r="B719" s="264" t="s">
        <v>243</v>
      </c>
      <c r="C719" s="154">
        <v>5521.89</v>
      </c>
      <c r="D719" s="154">
        <v>4898.4493926</v>
      </c>
      <c r="E719" s="146">
        <f t="shared" si="46"/>
        <v>0.8870965181486772</v>
      </c>
      <c r="F719" s="141"/>
      <c r="G719" s="31"/>
    </row>
    <row r="720" spans="1:7" ht="12.75" customHeight="1">
      <c r="A720" s="174">
        <v>32</v>
      </c>
      <c r="B720" s="264" t="s">
        <v>244</v>
      </c>
      <c r="C720" s="154">
        <v>2554.05</v>
      </c>
      <c r="D720" s="154">
        <v>2280.9215808</v>
      </c>
      <c r="E720" s="146">
        <f t="shared" si="46"/>
        <v>0.8930606608327949</v>
      </c>
      <c r="F720" s="141"/>
      <c r="G720" s="31"/>
    </row>
    <row r="721" spans="1:7" ht="12.75" customHeight="1">
      <c r="A721" s="174">
        <v>33</v>
      </c>
      <c r="B721" s="264" t="s">
        <v>245</v>
      </c>
      <c r="C721" s="154">
        <v>1078.5519749999999</v>
      </c>
      <c r="D721" s="154">
        <v>1056.7631643</v>
      </c>
      <c r="E721" s="146">
        <f t="shared" si="46"/>
        <v>0.9797980892854052</v>
      </c>
      <c r="F721" s="141"/>
      <c r="G721" s="31"/>
    </row>
    <row r="722" spans="1:7" ht="12.75" customHeight="1">
      <c r="A722" s="174">
        <v>34</v>
      </c>
      <c r="B722" s="264" t="s">
        <v>246</v>
      </c>
      <c r="C722" s="154">
        <v>1541.8615725</v>
      </c>
      <c r="D722" s="154">
        <v>1443.0993644999999</v>
      </c>
      <c r="E722" s="146">
        <f t="shared" si="46"/>
        <v>0.9359461252803224</v>
      </c>
      <c r="F722" s="141"/>
      <c r="G722" s="31" t="s">
        <v>12</v>
      </c>
    </row>
    <row r="723" spans="1:7" ht="12.75" customHeight="1">
      <c r="A723" s="174">
        <v>35</v>
      </c>
      <c r="B723" s="264" t="s">
        <v>247</v>
      </c>
      <c r="C723" s="154">
        <v>3150.85171</v>
      </c>
      <c r="D723" s="154">
        <v>2795.2806933</v>
      </c>
      <c r="E723" s="146">
        <f t="shared" si="46"/>
        <v>0.8871508247844517</v>
      </c>
      <c r="F723" s="141"/>
      <c r="G723" s="31"/>
    </row>
    <row r="724" spans="1:7" ht="12.75" customHeight="1">
      <c r="A724" s="34"/>
      <c r="B724" s="1" t="s">
        <v>27</v>
      </c>
      <c r="C724" s="155">
        <v>117846.52004619999</v>
      </c>
      <c r="D724" s="155">
        <v>102219.2912409</v>
      </c>
      <c r="E724" s="145">
        <f t="shared" si="46"/>
        <v>0.8673933791241899</v>
      </c>
      <c r="F724" s="42"/>
      <c r="G724" s="31"/>
    </row>
    <row r="725" spans="1:8" ht="23.25" customHeight="1">
      <c r="A725" s="47" t="s">
        <v>175</v>
      </c>
      <c r="B725" s="48"/>
      <c r="C725" s="48"/>
      <c r="D725" s="48"/>
      <c r="E725" s="48"/>
      <c r="F725" s="48"/>
      <c r="G725" s="48"/>
      <c r="H725" s="48"/>
    </row>
    <row r="726" spans="1:8" ht="14.25">
      <c r="A726" s="47"/>
      <c r="B726" s="48"/>
      <c r="C726" s="48"/>
      <c r="D726" s="48"/>
      <c r="E726" s="48"/>
      <c r="F726" s="48"/>
      <c r="G726" s="48"/>
      <c r="H726" s="48"/>
    </row>
    <row r="727" spans="1:8" ht="14.25">
      <c r="A727" s="47" t="s">
        <v>118</v>
      </c>
      <c r="B727" s="48"/>
      <c r="C727" s="48"/>
      <c r="D727" s="48"/>
      <c r="E727" s="48"/>
      <c r="F727" s="48"/>
      <c r="G727" s="48"/>
      <c r="H727" s="48"/>
    </row>
    <row r="728" spans="2:8" ht="12" customHeight="1">
      <c r="B728" s="48"/>
      <c r="C728" s="48"/>
      <c r="D728" s="48"/>
      <c r="E728" s="48"/>
      <c r="F728" s="48"/>
      <c r="G728" s="48"/>
      <c r="H728" s="48"/>
    </row>
    <row r="729" spans="1:6" ht="42" customHeight="1">
      <c r="A729" s="88" t="s">
        <v>30</v>
      </c>
      <c r="B729" s="88" t="s">
        <v>31</v>
      </c>
      <c r="C729" s="88" t="s">
        <v>60</v>
      </c>
      <c r="D729" s="88" t="s">
        <v>61</v>
      </c>
      <c r="E729" s="88" t="s">
        <v>62</v>
      </c>
      <c r="F729" s="51"/>
    </row>
    <row r="730" spans="1:6" s="55" customFormat="1" ht="16.5" customHeight="1">
      <c r="A730" s="89">
        <v>1</v>
      </c>
      <c r="B730" s="89">
        <v>2</v>
      </c>
      <c r="C730" s="89">
        <v>3</v>
      </c>
      <c r="D730" s="89">
        <v>4</v>
      </c>
      <c r="E730" s="89">
        <v>5</v>
      </c>
      <c r="F730" s="99"/>
    </row>
    <row r="731" spans="1:7" ht="12.75" customHeight="1">
      <c r="A731" s="174">
        <v>1</v>
      </c>
      <c r="B731" s="264" t="s">
        <v>213</v>
      </c>
      <c r="C731" s="146">
        <v>0.9418172053071273</v>
      </c>
      <c r="D731" s="146">
        <v>0.9723577018936106</v>
      </c>
      <c r="E731" s="158">
        <f aca="true" t="shared" si="47" ref="E731:E766">D731-C731</f>
        <v>0.03054049658648328</v>
      </c>
      <c r="F731" s="141"/>
      <c r="G731" s="31"/>
    </row>
    <row r="732" spans="1:7" s="176" customFormat="1" ht="12.75" customHeight="1">
      <c r="A732" s="174">
        <v>2</v>
      </c>
      <c r="B732" s="264" t="s">
        <v>214</v>
      </c>
      <c r="C732" s="267">
        <v>0.9904345209930023</v>
      </c>
      <c r="D732" s="267">
        <v>0.9774767673689965</v>
      </c>
      <c r="E732" s="273">
        <f t="shared" si="47"/>
        <v>-0.012957753624005863</v>
      </c>
      <c r="F732" s="274"/>
      <c r="G732" s="232"/>
    </row>
    <row r="733" spans="1:7" s="176" customFormat="1" ht="12.75" customHeight="1">
      <c r="A733" s="174">
        <v>3</v>
      </c>
      <c r="B733" s="264" t="s">
        <v>215</v>
      </c>
      <c r="C733" s="267">
        <v>0.9476041213998108</v>
      </c>
      <c r="D733" s="267">
        <v>0.9238641160809583</v>
      </c>
      <c r="E733" s="273">
        <f t="shared" si="47"/>
        <v>-0.023740005318852453</v>
      </c>
      <c r="F733" s="274"/>
      <c r="G733" s="232"/>
    </row>
    <row r="734" spans="1:7" s="176" customFormat="1" ht="12.75" customHeight="1">
      <c r="A734" s="174">
        <v>4</v>
      </c>
      <c r="B734" s="264" t="s">
        <v>216</v>
      </c>
      <c r="C734" s="267">
        <v>0.8500740136752483</v>
      </c>
      <c r="D734" s="267">
        <v>0.9611635881363009</v>
      </c>
      <c r="E734" s="273">
        <f t="shared" si="47"/>
        <v>0.11108957446105261</v>
      </c>
      <c r="F734" s="274"/>
      <c r="G734" s="232"/>
    </row>
    <row r="735" spans="1:7" s="176" customFormat="1" ht="12.75" customHeight="1">
      <c r="A735" s="174">
        <v>5</v>
      </c>
      <c r="B735" s="264" t="s">
        <v>217</v>
      </c>
      <c r="C735" s="267">
        <v>0.8391707997231046</v>
      </c>
      <c r="D735" s="267">
        <v>0.9033097678938309</v>
      </c>
      <c r="E735" s="273">
        <f t="shared" si="47"/>
        <v>0.06413896817072628</v>
      </c>
      <c r="F735" s="274"/>
      <c r="G735" s="232"/>
    </row>
    <row r="736" spans="1:7" s="176" customFormat="1" ht="12.75" customHeight="1">
      <c r="A736" s="174">
        <v>6</v>
      </c>
      <c r="B736" s="264" t="s">
        <v>218</v>
      </c>
      <c r="C736" s="267">
        <v>0.9400778254693531</v>
      </c>
      <c r="D736" s="267">
        <v>0.9061856997388761</v>
      </c>
      <c r="E736" s="273">
        <f t="shared" si="47"/>
        <v>-0.03389212573047706</v>
      </c>
      <c r="F736" s="274"/>
      <c r="G736" s="232"/>
    </row>
    <row r="737" spans="1:7" s="176" customFormat="1" ht="12.75" customHeight="1">
      <c r="A737" s="174">
        <v>7</v>
      </c>
      <c r="B737" s="264" t="s">
        <v>219</v>
      </c>
      <c r="C737" s="267">
        <v>0.8872138646229096</v>
      </c>
      <c r="D737" s="267">
        <v>0.8703572465725865</v>
      </c>
      <c r="E737" s="273">
        <f t="shared" si="47"/>
        <v>-0.016856618050323124</v>
      </c>
      <c r="F737" s="274"/>
      <c r="G737" s="232"/>
    </row>
    <row r="738" spans="1:7" s="176" customFormat="1" ht="12.75" customHeight="1">
      <c r="A738" s="174">
        <v>8</v>
      </c>
      <c r="B738" s="264" t="s">
        <v>220</v>
      </c>
      <c r="C738" s="267">
        <v>0.9232172740131958</v>
      </c>
      <c r="D738" s="267">
        <v>0.8962074008838367</v>
      </c>
      <c r="E738" s="273">
        <f t="shared" si="47"/>
        <v>-0.027009873129359097</v>
      </c>
      <c r="F738" s="274"/>
      <c r="G738" s="232"/>
    </row>
    <row r="739" spans="1:7" s="176" customFormat="1" ht="12.75" customHeight="1">
      <c r="A739" s="174">
        <v>9</v>
      </c>
      <c r="B739" s="264" t="s">
        <v>221</v>
      </c>
      <c r="C739" s="267">
        <v>0.8453090611738443</v>
      </c>
      <c r="D739" s="267">
        <v>0.8868116096890754</v>
      </c>
      <c r="E739" s="273">
        <f t="shared" si="47"/>
        <v>0.04150254851523105</v>
      </c>
      <c r="F739" s="274"/>
      <c r="G739" s="232"/>
    </row>
    <row r="740" spans="1:7" s="176" customFormat="1" ht="12.75" customHeight="1">
      <c r="A740" s="174">
        <v>10</v>
      </c>
      <c r="B740" s="264" t="s">
        <v>222</v>
      </c>
      <c r="C740" s="267">
        <v>0.9464739115736334</v>
      </c>
      <c r="D740" s="267">
        <v>0.8439920642096344</v>
      </c>
      <c r="E740" s="273">
        <f t="shared" si="47"/>
        <v>-0.10248184736399901</v>
      </c>
      <c r="F740" s="274"/>
      <c r="G740" s="232"/>
    </row>
    <row r="741" spans="1:7" s="176" customFormat="1" ht="12.75" customHeight="1">
      <c r="A741" s="174">
        <v>11</v>
      </c>
      <c r="B741" s="264" t="s">
        <v>223</v>
      </c>
      <c r="C741" s="267">
        <v>0.8768386944195243</v>
      </c>
      <c r="D741" s="267">
        <v>0.8373012275566543</v>
      </c>
      <c r="E741" s="273">
        <f t="shared" si="47"/>
        <v>-0.039537466862870074</v>
      </c>
      <c r="F741" s="274"/>
      <c r="G741" s="232"/>
    </row>
    <row r="742" spans="1:7" s="176" customFormat="1" ht="12.75" customHeight="1">
      <c r="A742" s="174">
        <v>12</v>
      </c>
      <c r="B742" s="264" t="s">
        <v>224</v>
      </c>
      <c r="C742" s="267">
        <v>0.7114852321793416</v>
      </c>
      <c r="D742" s="267">
        <v>0.7308688832085948</v>
      </c>
      <c r="E742" s="273">
        <f t="shared" si="47"/>
        <v>0.019383651029253213</v>
      </c>
      <c r="F742" s="274"/>
      <c r="G742" s="232"/>
    </row>
    <row r="743" spans="1:7" s="176" customFormat="1" ht="12.75" customHeight="1">
      <c r="A743" s="174">
        <v>13</v>
      </c>
      <c r="B743" s="264" t="s">
        <v>225</v>
      </c>
      <c r="C743" s="267">
        <v>0.7499105152381578</v>
      </c>
      <c r="D743" s="267">
        <v>0.8554976352990556</v>
      </c>
      <c r="E743" s="273">
        <f t="shared" si="47"/>
        <v>0.10558712006089788</v>
      </c>
      <c r="F743" s="274"/>
      <c r="G743" s="232"/>
    </row>
    <row r="744" spans="1:7" s="176" customFormat="1" ht="12.75" customHeight="1">
      <c r="A744" s="174">
        <v>14</v>
      </c>
      <c r="B744" s="264" t="s">
        <v>226</v>
      </c>
      <c r="C744" s="267">
        <v>0.8665271227057002</v>
      </c>
      <c r="D744" s="267">
        <v>0.8321406306414366</v>
      </c>
      <c r="E744" s="273">
        <f t="shared" si="47"/>
        <v>-0.034386492064263585</v>
      </c>
      <c r="F744" s="274"/>
      <c r="G744" s="232"/>
    </row>
    <row r="745" spans="1:7" s="176" customFormat="1" ht="12.75" customHeight="1">
      <c r="A745" s="174">
        <v>15</v>
      </c>
      <c r="B745" s="264" t="s">
        <v>227</v>
      </c>
      <c r="C745" s="267">
        <v>0.8586481324564978</v>
      </c>
      <c r="D745" s="267">
        <v>0.832857641042998</v>
      </c>
      <c r="E745" s="273">
        <f t="shared" si="47"/>
        <v>-0.025790491413499872</v>
      </c>
      <c r="F745" s="274"/>
      <c r="G745" s="232"/>
    </row>
    <row r="746" spans="1:7" s="176" customFormat="1" ht="12.75" customHeight="1">
      <c r="A746" s="174">
        <v>16</v>
      </c>
      <c r="B746" s="264" t="s">
        <v>228</v>
      </c>
      <c r="C746" s="267">
        <v>0.7903894706080067</v>
      </c>
      <c r="D746" s="267">
        <v>0.7229799691784985</v>
      </c>
      <c r="E746" s="273">
        <f t="shared" si="47"/>
        <v>-0.06740950142950819</v>
      </c>
      <c r="F746" s="274"/>
      <c r="G746" s="232"/>
    </row>
    <row r="747" spans="1:7" s="176" customFormat="1" ht="12.75" customHeight="1">
      <c r="A747" s="174">
        <v>17</v>
      </c>
      <c r="B747" s="264" t="s">
        <v>229</v>
      </c>
      <c r="C747" s="267">
        <v>0.6683592611621356</v>
      </c>
      <c r="D747" s="267">
        <v>0.6222850153684372</v>
      </c>
      <c r="E747" s="273">
        <f t="shared" si="47"/>
        <v>-0.046074245793698454</v>
      </c>
      <c r="F747" s="274"/>
      <c r="G747" s="232"/>
    </row>
    <row r="748" spans="1:7" s="176" customFormat="1" ht="12.75" customHeight="1">
      <c r="A748" s="174">
        <v>18</v>
      </c>
      <c r="B748" s="264" t="s">
        <v>230</v>
      </c>
      <c r="C748" s="267">
        <v>0.914541805941061</v>
      </c>
      <c r="D748" s="267">
        <v>0.833879551442709</v>
      </c>
      <c r="E748" s="273">
        <f t="shared" si="47"/>
        <v>-0.08066225449835207</v>
      </c>
      <c r="F748" s="274"/>
      <c r="G748" s="232"/>
    </row>
    <row r="749" spans="1:7" s="176" customFormat="1" ht="12.75" customHeight="1">
      <c r="A749" s="174">
        <v>19</v>
      </c>
      <c r="B749" s="264" t="s">
        <v>231</v>
      </c>
      <c r="C749" s="267">
        <v>0.7844744638003898</v>
      </c>
      <c r="D749" s="267">
        <v>0.8070225266600821</v>
      </c>
      <c r="E749" s="273">
        <f t="shared" si="47"/>
        <v>0.022548062859692353</v>
      </c>
      <c r="F749" s="274"/>
      <c r="G749" s="232"/>
    </row>
    <row r="750" spans="1:7" s="176" customFormat="1" ht="12.75" customHeight="1">
      <c r="A750" s="174">
        <v>20</v>
      </c>
      <c r="B750" s="264" t="s">
        <v>232</v>
      </c>
      <c r="C750" s="267">
        <v>0.8666382621366793</v>
      </c>
      <c r="D750" s="267">
        <v>0.787271488391357</v>
      </c>
      <c r="E750" s="273">
        <f t="shared" si="47"/>
        <v>-0.0793667737453223</v>
      </c>
      <c r="F750" s="274"/>
      <c r="G750" s="232"/>
    </row>
    <row r="751" spans="1:7" s="176" customFormat="1" ht="12.75" customHeight="1">
      <c r="A751" s="174">
        <v>21</v>
      </c>
      <c r="B751" s="264" t="s">
        <v>233</v>
      </c>
      <c r="C751" s="267">
        <v>0.8439172508915339</v>
      </c>
      <c r="D751" s="267">
        <v>0.8699080614148631</v>
      </c>
      <c r="E751" s="273">
        <f t="shared" si="47"/>
        <v>0.02599081052332919</v>
      </c>
      <c r="F751" s="274"/>
      <c r="G751" s="232"/>
    </row>
    <row r="752" spans="1:7" s="176" customFormat="1" ht="12.75" customHeight="1">
      <c r="A752" s="174">
        <v>22</v>
      </c>
      <c r="B752" s="264" t="s">
        <v>234</v>
      </c>
      <c r="C752" s="267">
        <v>0.8962827891334185</v>
      </c>
      <c r="D752" s="267">
        <v>0.8875996404087306</v>
      </c>
      <c r="E752" s="273">
        <f t="shared" si="47"/>
        <v>-0.008683148724687895</v>
      </c>
      <c r="F752" s="274"/>
      <c r="G752" s="232"/>
    </row>
    <row r="753" spans="1:7" s="176" customFormat="1" ht="12.75" customHeight="1">
      <c r="A753" s="174">
        <v>23</v>
      </c>
      <c r="B753" s="264" t="s">
        <v>235</v>
      </c>
      <c r="C753" s="267">
        <v>0.8137345168170675</v>
      </c>
      <c r="D753" s="267">
        <v>0.8843697402829219</v>
      </c>
      <c r="E753" s="273">
        <f t="shared" si="47"/>
        <v>0.07063522346585438</v>
      </c>
      <c r="F753" s="274"/>
      <c r="G753" s="232"/>
    </row>
    <row r="754" spans="1:7" s="176" customFormat="1" ht="12.75" customHeight="1">
      <c r="A754" s="174">
        <v>24</v>
      </c>
      <c r="B754" s="264" t="s">
        <v>236</v>
      </c>
      <c r="C754" s="267">
        <v>0.9126090198288788</v>
      </c>
      <c r="D754" s="267">
        <v>0.9365549008822964</v>
      </c>
      <c r="E754" s="273">
        <f t="shared" si="47"/>
        <v>0.02394588105341766</v>
      </c>
      <c r="F754" s="274"/>
      <c r="G754" s="232"/>
    </row>
    <row r="755" spans="1:7" s="176" customFormat="1" ht="12.75" customHeight="1">
      <c r="A755" s="174">
        <v>25</v>
      </c>
      <c r="B755" s="264" t="s">
        <v>237</v>
      </c>
      <c r="C755" s="267">
        <v>0.8233488650885123</v>
      </c>
      <c r="D755" s="267">
        <v>0.8245667591692709</v>
      </c>
      <c r="E755" s="273">
        <f t="shared" si="47"/>
        <v>0.0012178940807585636</v>
      </c>
      <c r="F755" s="274"/>
      <c r="G755" s="232"/>
    </row>
    <row r="756" spans="1:7" s="176" customFormat="1" ht="12.75" customHeight="1">
      <c r="A756" s="174">
        <v>26</v>
      </c>
      <c r="B756" s="264" t="s">
        <v>238</v>
      </c>
      <c r="C756" s="267">
        <v>0.9343151696566786</v>
      </c>
      <c r="D756" s="267">
        <v>0.9331164239485533</v>
      </c>
      <c r="E756" s="273">
        <f t="shared" si="47"/>
        <v>-0.0011987457081252817</v>
      </c>
      <c r="F756" s="274"/>
      <c r="G756" s="232"/>
    </row>
    <row r="757" spans="1:7" s="176" customFormat="1" ht="12.75" customHeight="1">
      <c r="A757" s="174">
        <v>27</v>
      </c>
      <c r="B757" s="264" t="s">
        <v>239</v>
      </c>
      <c r="C757" s="267">
        <v>0.9375832279878376</v>
      </c>
      <c r="D757" s="267">
        <v>0.9356009856927582</v>
      </c>
      <c r="E757" s="273">
        <f t="shared" si="47"/>
        <v>-0.0019822422950793728</v>
      </c>
      <c r="F757" s="274"/>
      <c r="G757" s="232"/>
    </row>
    <row r="758" spans="1:7" s="176" customFormat="1" ht="12.75" customHeight="1">
      <c r="A758" s="174">
        <v>28</v>
      </c>
      <c r="B758" s="264" t="s">
        <v>240</v>
      </c>
      <c r="C758" s="267">
        <v>1.0052274068423996</v>
      </c>
      <c r="D758" s="267">
        <v>1.0037067278474168</v>
      </c>
      <c r="E758" s="273">
        <f t="shared" si="47"/>
        <v>-0.0015206789949828714</v>
      </c>
      <c r="F758" s="274"/>
      <c r="G758" s="232"/>
    </row>
    <row r="759" spans="1:7" s="176" customFormat="1" ht="12.75" customHeight="1">
      <c r="A759" s="174">
        <v>29</v>
      </c>
      <c r="B759" s="264" t="s">
        <v>241</v>
      </c>
      <c r="C759" s="267">
        <v>0.8736635570752496</v>
      </c>
      <c r="D759" s="267">
        <v>0.8660107853041884</v>
      </c>
      <c r="E759" s="273">
        <f t="shared" si="47"/>
        <v>-0.007652771771061162</v>
      </c>
      <c r="F759" s="274"/>
      <c r="G759" s="232"/>
    </row>
    <row r="760" spans="1:7" s="176" customFormat="1" ht="12.75" customHeight="1">
      <c r="A760" s="174">
        <v>30</v>
      </c>
      <c r="B760" s="264" t="s">
        <v>242</v>
      </c>
      <c r="C760" s="267">
        <v>0.9384072957026895</v>
      </c>
      <c r="D760" s="267">
        <v>0.9350723301133634</v>
      </c>
      <c r="E760" s="273">
        <f t="shared" si="47"/>
        <v>-0.003334965589326111</v>
      </c>
      <c r="F760" s="274"/>
      <c r="G760" s="232"/>
    </row>
    <row r="761" spans="1:7" s="176" customFormat="1" ht="12.75" customHeight="1">
      <c r="A761" s="174">
        <v>31</v>
      </c>
      <c r="B761" s="264" t="s">
        <v>243</v>
      </c>
      <c r="C761" s="267">
        <v>0.8335824053368706</v>
      </c>
      <c r="D761" s="267">
        <v>0.8870965181486772</v>
      </c>
      <c r="E761" s="273">
        <f t="shared" si="47"/>
        <v>0.053514112811806624</v>
      </c>
      <c r="F761" s="274"/>
      <c r="G761" s="232"/>
    </row>
    <row r="762" spans="1:7" s="176" customFormat="1" ht="12.75" customHeight="1">
      <c r="A762" s="174">
        <v>32</v>
      </c>
      <c r="B762" s="264" t="s">
        <v>244</v>
      </c>
      <c r="C762" s="267">
        <v>0.8435302140781594</v>
      </c>
      <c r="D762" s="267">
        <v>0.8930606608327949</v>
      </c>
      <c r="E762" s="273">
        <f t="shared" si="47"/>
        <v>0.04953044675463547</v>
      </c>
      <c r="F762" s="274"/>
      <c r="G762" s="232"/>
    </row>
    <row r="763" spans="1:7" s="176" customFormat="1" ht="12.75" customHeight="1">
      <c r="A763" s="174">
        <v>33</v>
      </c>
      <c r="B763" s="264" t="s">
        <v>245</v>
      </c>
      <c r="C763" s="267">
        <v>0.9799118488428713</v>
      </c>
      <c r="D763" s="267">
        <v>0.9797980892854052</v>
      </c>
      <c r="E763" s="273">
        <f t="shared" si="47"/>
        <v>-0.00011375955746606436</v>
      </c>
      <c r="F763" s="274"/>
      <c r="G763" s="232"/>
    </row>
    <row r="764" spans="1:7" s="176" customFormat="1" ht="12.75" customHeight="1">
      <c r="A764" s="174">
        <v>34</v>
      </c>
      <c r="B764" s="264" t="s">
        <v>246</v>
      </c>
      <c r="C764" s="267">
        <v>0.9359612164588257</v>
      </c>
      <c r="D764" s="267">
        <v>0.9359461252803224</v>
      </c>
      <c r="E764" s="273">
        <f t="shared" si="47"/>
        <v>-1.5091178503290337E-05</v>
      </c>
      <c r="F764" s="274"/>
      <c r="G764" s="232"/>
    </row>
    <row r="765" spans="1:7" s="176" customFormat="1" ht="12.75" customHeight="1">
      <c r="A765" s="174">
        <v>35</v>
      </c>
      <c r="B765" s="264" t="s">
        <v>247</v>
      </c>
      <c r="C765" s="267">
        <v>0.8871377869514249</v>
      </c>
      <c r="D765" s="267">
        <v>0.8871508247844517</v>
      </c>
      <c r="E765" s="273">
        <f t="shared" si="47"/>
        <v>1.3037833026863233E-05</v>
      </c>
      <c r="F765" s="274"/>
      <c r="G765" s="232"/>
    </row>
    <row r="766" spans="1:7" s="176" customFormat="1" ht="12.75" customHeight="1">
      <c r="A766" s="230"/>
      <c r="B766" s="231" t="s">
        <v>27</v>
      </c>
      <c r="C766" s="243">
        <v>0.8603154929959097</v>
      </c>
      <c r="D766" s="243">
        <v>0.8673933791241899</v>
      </c>
      <c r="E766" s="293">
        <f t="shared" si="47"/>
        <v>0.0070778861282801975</v>
      </c>
      <c r="F766" s="294"/>
      <c r="G766" s="232"/>
    </row>
    <row r="767" spans="1:7" s="176" customFormat="1" ht="14.25" customHeight="1">
      <c r="A767" s="295"/>
      <c r="B767" s="296"/>
      <c r="C767" s="297"/>
      <c r="D767" s="297"/>
      <c r="E767" s="298"/>
      <c r="F767" s="299"/>
      <c r="G767" s="300" t="s">
        <v>12</v>
      </c>
    </row>
    <row r="768" s="176" customFormat="1" ht="14.25">
      <c r="A768" s="193" t="s">
        <v>176</v>
      </c>
    </row>
    <row r="769" s="176" customFormat="1" ht="11.25" customHeight="1"/>
    <row r="770" s="176" customFormat="1" ht="14.25" customHeight="1">
      <c r="F770" s="195" t="s">
        <v>63</v>
      </c>
    </row>
    <row r="771" spans="1:6" s="176" customFormat="1" ht="59.25" customHeight="1">
      <c r="A771" s="197" t="s">
        <v>30</v>
      </c>
      <c r="B771" s="197" t="s">
        <v>31</v>
      </c>
      <c r="C771" s="301" t="s">
        <v>177</v>
      </c>
      <c r="D771" s="301" t="s">
        <v>64</v>
      </c>
      <c r="E771" s="301" t="s">
        <v>65</v>
      </c>
      <c r="F771" s="197" t="s">
        <v>66</v>
      </c>
    </row>
    <row r="772" spans="1:6" s="176" customFormat="1" ht="15" customHeight="1">
      <c r="A772" s="257">
        <v>1</v>
      </c>
      <c r="B772" s="257">
        <v>2</v>
      </c>
      <c r="C772" s="302">
        <v>3</v>
      </c>
      <c r="D772" s="302">
        <v>4</v>
      </c>
      <c r="E772" s="302">
        <v>5</v>
      </c>
      <c r="F772" s="257">
        <v>6</v>
      </c>
    </row>
    <row r="773" spans="1:7" s="176" customFormat="1" ht="12.75" customHeight="1">
      <c r="A773" s="174">
        <v>1</v>
      </c>
      <c r="B773" s="264" t="s">
        <v>213</v>
      </c>
      <c r="C773" s="202">
        <v>101508855</v>
      </c>
      <c r="D773" s="303">
        <v>12094.4742</v>
      </c>
      <c r="E773" s="143">
        <v>12094.4742</v>
      </c>
      <c r="F773" s="267">
        <f aca="true" t="shared" si="48" ref="F773:F808">E773/D773</f>
        <v>1</v>
      </c>
      <c r="G773" s="232"/>
    </row>
    <row r="774" spans="1:7" s="176" customFormat="1" ht="12.75" customHeight="1">
      <c r="A774" s="174">
        <v>2</v>
      </c>
      <c r="B774" s="264" t="s">
        <v>214</v>
      </c>
      <c r="C774" s="202">
        <v>34109970</v>
      </c>
      <c r="D774" s="303">
        <v>4116.52225</v>
      </c>
      <c r="E774" s="143">
        <v>4116.52225</v>
      </c>
      <c r="F774" s="267">
        <f t="shared" si="48"/>
        <v>1</v>
      </c>
      <c r="G774" s="232"/>
    </row>
    <row r="775" spans="1:7" s="176" customFormat="1" ht="12.75" customHeight="1">
      <c r="A775" s="174">
        <v>3</v>
      </c>
      <c r="B775" s="264" t="s">
        <v>215</v>
      </c>
      <c r="C775" s="202">
        <v>53385628</v>
      </c>
      <c r="D775" s="303">
        <v>6425.226000000001</v>
      </c>
      <c r="E775" s="143">
        <v>6402.77745</v>
      </c>
      <c r="F775" s="267">
        <f t="shared" si="48"/>
        <v>0.9965061851520863</v>
      </c>
      <c r="G775" s="232"/>
    </row>
    <row r="776" spans="1:7" s="176" customFormat="1" ht="12.75" customHeight="1">
      <c r="A776" s="174">
        <v>4</v>
      </c>
      <c r="B776" s="264" t="s">
        <v>216</v>
      </c>
      <c r="C776" s="202">
        <v>85475585</v>
      </c>
      <c r="D776" s="303">
        <v>10173.563300000002</v>
      </c>
      <c r="E776" s="143">
        <v>10173.563300000002</v>
      </c>
      <c r="F776" s="267">
        <f t="shared" si="48"/>
        <v>1</v>
      </c>
      <c r="G776" s="232"/>
    </row>
    <row r="777" spans="1:7" s="176" customFormat="1" ht="12.75" customHeight="1">
      <c r="A777" s="174">
        <v>5</v>
      </c>
      <c r="B777" s="264" t="s">
        <v>217</v>
      </c>
      <c r="C777" s="202">
        <v>66439131</v>
      </c>
      <c r="D777" s="303">
        <v>7865.00445</v>
      </c>
      <c r="E777" s="143">
        <v>7861.789049999999</v>
      </c>
      <c r="F777" s="267">
        <f t="shared" si="48"/>
        <v>0.999591176327942</v>
      </c>
      <c r="G777" s="232"/>
    </row>
    <row r="778" spans="1:7" s="176" customFormat="1" ht="12.75" customHeight="1">
      <c r="A778" s="174">
        <v>6</v>
      </c>
      <c r="B778" s="264" t="s">
        <v>218</v>
      </c>
      <c r="C778" s="202">
        <v>22815132</v>
      </c>
      <c r="D778" s="303">
        <v>2748.94855</v>
      </c>
      <c r="E778" s="143">
        <v>2748.94855</v>
      </c>
      <c r="F778" s="267">
        <f t="shared" si="48"/>
        <v>1</v>
      </c>
      <c r="G778" s="232"/>
    </row>
    <row r="779" spans="1:7" s="176" customFormat="1" ht="12.75" customHeight="1">
      <c r="A779" s="174">
        <v>7</v>
      </c>
      <c r="B779" s="264" t="s">
        <v>219</v>
      </c>
      <c r="C779" s="202">
        <v>53713623</v>
      </c>
      <c r="D779" s="303">
        <v>6422.108249999999</v>
      </c>
      <c r="E779" s="143">
        <v>6422.108249999999</v>
      </c>
      <c r="F779" s="267">
        <f t="shared" si="48"/>
        <v>1</v>
      </c>
      <c r="G779" s="232"/>
    </row>
    <row r="780" spans="1:7" s="176" customFormat="1" ht="12.75" customHeight="1">
      <c r="A780" s="174">
        <v>8</v>
      </c>
      <c r="B780" s="264" t="s">
        <v>220</v>
      </c>
      <c r="C780" s="202">
        <v>35241795</v>
      </c>
      <c r="D780" s="303">
        <v>4226.162</v>
      </c>
      <c r="E780" s="143">
        <v>4226.162</v>
      </c>
      <c r="F780" s="267">
        <f t="shared" si="48"/>
        <v>1</v>
      </c>
      <c r="G780" s="232"/>
    </row>
    <row r="781" spans="1:7" s="176" customFormat="1" ht="12.75" customHeight="1">
      <c r="A781" s="174">
        <v>9</v>
      </c>
      <c r="B781" s="264" t="s">
        <v>221</v>
      </c>
      <c r="C781" s="202">
        <v>47845481</v>
      </c>
      <c r="D781" s="303">
        <v>5674.48055</v>
      </c>
      <c r="E781" s="143">
        <v>5659.31255</v>
      </c>
      <c r="F781" s="267">
        <f t="shared" si="48"/>
        <v>0.9973269799999578</v>
      </c>
      <c r="G781" s="232"/>
    </row>
    <row r="782" spans="1:7" s="176" customFormat="1" ht="12.75" customHeight="1">
      <c r="A782" s="174">
        <v>10</v>
      </c>
      <c r="B782" s="264" t="s">
        <v>222</v>
      </c>
      <c r="C782" s="202">
        <v>19958464</v>
      </c>
      <c r="D782" s="303">
        <v>2349.2163</v>
      </c>
      <c r="E782" s="143">
        <v>2349.2163</v>
      </c>
      <c r="F782" s="267">
        <f t="shared" si="48"/>
        <v>1</v>
      </c>
      <c r="G782" s="232"/>
    </row>
    <row r="783" spans="1:7" s="176" customFormat="1" ht="12.75" customHeight="1">
      <c r="A783" s="174">
        <v>11</v>
      </c>
      <c r="B783" s="264" t="s">
        <v>223</v>
      </c>
      <c r="C783" s="202">
        <v>23111752</v>
      </c>
      <c r="D783" s="303">
        <v>2775.8833999999997</v>
      </c>
      <c r="E783" s="143">
        <v>2775.8833999999997</v>
      </c>
      <c r="F783" s="267">
        <f t="shared" si="48"/>
        <v>1</v>
      </c>
      <c r="G783" s="232"/>
    </row>
    <row r="784" spans="1:7" s="176" customFormat="1" ht="12.75" customHeight="1">
      <c r="A784" s="174">
        <v>12</v>
      </c>
      <c r="B784" s="264" t="s">
        <v>224</v>
      </c>
      <c r="C784" s="202">
        <v>23844691</v>
      </c>
      <c r="D784" s="303">
        <v>2786.4587</v>
      </c>
      <c r="E784" s="143">
        <v>2786.4587</v>
      </c>
      <c r="F784" s="267">
        <f t="shared" si="48"/>
        <v>1</v>
      </c>
      <c r="G784" s="232"/>
    </row>
    <row r="785" spans="1:7" s="176" customFormat="1" ht="12.75" customHeight="1">
      <c r="A785" s="174">
        <v>13</v>
      </c>
      <c r="B785" s="264" t="s">
        <v>225</v>
      </c>
      <c r="C785" s="202">
        <v>85969165</v>
      </c>
      <c r="D785" s="303">
        <v>10187.60225</v>
      </c>
      <c r="E785" s="143">
        <v>10170.3506</v>
      </c>
      <c r="F785" s="267">
        <f t="shared" si="48"/>
        <v>0.9983066034993661</v>
      </c>
      <c r="G785" s="232"/>
    </row>
    <row r="786" spans="1:7" s="176" customFormat="1" ht="12.75" customHeight="1">
      <c r="A786" s="174">
        <v>14</v>
      </c>
      <c r="B786" s="264" t="s">
        <v>226</v>
      </c>
      <c r="C786" s="202">
        <v>46223523</v>
      </c>
      <c r="D786" s="303">
        <v>5464.16965</v>
      </c>
      <c r="E786" s="143">
        <v>5464.16965</v>
      </c>
      <c r="F786" s="267">
        <f t="shared" si="48"/>
        <v>1</v>
      </c>
      <c r="G786" s="232"/>
    </row>
    <row r="787" spans="1:7" s="176" customFormat="1" ht="12.75" customHeight="1">
      <c r="A787" s="174">
        <v>15</v>
      </c>
      <c r="B787" s="264" t="s">
        <v>227</v>
      </c>
      <c r="C787" s="202">
        <v>72312701</v>
      </c>
      <c r="D787" s="303">
        <v>8664.770499999999</v>
      </c>
      <c r="E787" s="143">
        <v>8664.770499999999</v>
      </c>
      <c r="F787" s="267">
        <f t="shared" si="48"/>
        <v>1</v>
      </c>
      <c r="G787" s="232"/>
    </row>
    <row r="788" spans="1:7" s="176" customFormat="1" ht="12.75" customHeight="1">
      <c r="A788" s="174">
        <v>16</v>
      </c>
      <c r="B788" s="264" t="s">
        <v>228</v>
      </c>
      <c r="C788" s="202">
        <v>54171570</v>
      </c>
      <c r="D788" s="303">
        <v>6434.77535</v>
      </c>
      <c r="E788" s="143">
        <v>6434.77535</v>
      </c>
      <c r="F788" s="267">
        <f t="shared" si="48"/>
        <v>1</v>
      </c>
      <c r="G788" s="232"/>
    </row>
    <row r="789" spans="1:7" s="176" customFormat="1" ht="12.75" customHeight="1">
      <c r="A789" s="174">
        <v>17</v>
      </c>
      <c r="B789" s="264" t="s">
        <v>229</v>
      </c>
      <c r="C789" s="202">
        <v>97745749</v>
      </c>
      <c r="D789" s="303">
        <v>12013.8422</v>
      </c>
      <c r="E789" s="143">
        <v>12013.8422</v>
      </c>
      <c r="F789" s="267">
        <f t="shared" si="48"/>
        <v>1</v>
      </c>
      <c r="G789" s="232"/>
    </row>
    <row r="790" spans="1:7" s="176" customFormat="1" ht="12.75" customHeight="1">
      <c r="A790" s="174">
        <v>18</v>
      </c>
      <c r="B790" s="264" t="s">
        <v>230</v>
      </c>
      <c r="C790" s="202">
        <v>71379248</v>
      </c>
      <c r="D790" s="303">
        <v>8703.00055</v>
      </c>
      <c r="E790" s="143">
        <v>8703.00055</v>
      </c>
      <c r="F790" s="267">
        <f t="shared" si="48"/>
        <v>1</v>
      </c>
      <c r="G790" s="232"/>
    </row>
    <row r="791" spans="1:7" s="176" customFormat="1" ht="12.75" customHeight="1">
      <c r="A791" s="174">
        <v>19</v>
      </c>
      <c r="B791" s="264" t="s">
        <v>231</v>
      </c>
      <c r="C791" s="202">
        <v>66432995</v>
      </c>
      <c r="D791" s="303">
        <v>7784.3383</v>
      </c>
      <c r="E791" s="143">
        <v>7784.3383</v>
      </c>
      <c r="F791" s="267">
        <f t="shared" si="48"/>
        <v>1</v>
      </c>
      <c r="G791" s="232"/>
    </row>
    <row r="792" spans="1:7" s="176" customFormat="1" ht="12.75" customHeight="1">
      <c r="A792" s="174">
        <v>20</v>
      </c>
      <c r="B792" s="264" t="s">
        <v>232</v>
      </c>
      <c r="C792" s="202">
        <v>33528582</v>
      </c>
      <c r="D792" s="303">
        <v>3895.2838500000003</v>
      </c>
      <c r="E792" s="143">
        <v>3895.2838500000003</v>
      </c>
      <c r="F792" s="267">
        <f t="shared" si="48"/>
        <v>1</v>
      </c>
      <c r="G792" s="232"/>
    </row>
    <row r="793" spans="1:7" s="176" customFormat="1" ht="12.75" customHeight="1">
      <c r="A793" s="174">
        <v>21</v>
      </c>
      <c r="B793" s="264" t="s">
        <v>233</v>
      </c>
      <c r="C793" s="202">
        <v>121633159</v>
      </c>
      <c r="D793" s="303">
        <v>14367.8669</v>
      </c>
      <c r="E793" s="143">
        <v>14367.8669</v>
      </c>
      <c r="F793" s="267">
        <f t="shared" si="48"/>
        <v>1</v>
      </c>
      <c r="G793" s="232"/>
    </row>
    <row r="794" spans="1:7" s="176" customFormat="1" ht="12.75" customHeight="1">
      <c r="A794" s="174">
        <v>22</v>
      </c>
      <c r="B794" s="264" t="s">
        <v>234</v>
      </c>
      <c r="C794" s="202">
        <v>35281451</v>
      </c>
      <c r="D794" s="303">
        <v>4200.268050000001</v>
      </c>
      <c r="E794" s="143">
        <v>4200.268050000001</v>
      </c>
      <c r="F794" s="267">
        <f t="shared" si="48"/>
        <v>1</v>
      </c>
      <c r="G794" s="232"/>
    </row>
    <row r="795" spans="1:7" s="176" customFormat="1" ht="12.75" customHeight="1">
      <c r="A795" s="174">
        <v>23</v>
      </c>
      <c r="B795" s="264" t="s">
        <v>235</v>
      </c>
      <c r="C795" s="202">
        <v>42798922</v>
      </c>
      <c r="D795" s="303">
        <v>5045.13865</v>
      </c>
      <c r="E795" s="143">
        <v>5016.620199999999</v>
      </c>
      <c r="F795" s="267">
        <f t="shared" si="48"/>
        <v>0.9943473406821038</v>
      </c>
      <c r="G795" s="232"/>
    </row>
    <row r="796" spans="1:7" s="176" customFormat="1" ht="12.75" customHeight="1">
      <c r="A796" s="174">
        <v>24</v>
      </c>
      <c r="B796" s="264" t="s">
        <v>236</v>
      </c>
      <c r="C796" s="202">
        <v>143518012</v>
      </c>
      <c r="D796" s="303">
        <v>17243.03345</v>
      </c>
      <c r="E796" s="143">
        <v>17243.03345</v>
      </c>
      <c r="F796" s="267">
        <f t="shared" si="48"/>
        <v>1</v>
      </c>
      <c r="G796" s="232"/>
    </row>
    <row r="797" spans="1:7" s="176" customFormat="1" ht="12.75" customHeight="1">
      <c r="A797" s="174">
        <v>25</v>
      </c>
      <c r="B797" s="264" t="s">
        <v>237</v>
      </c>
      <c r="C797" s="202">
        <v>35371298</v>
      </c>
      <c r="D797" s="303">
        <v>4191.4482499999995</v>
      </c>
      <c r="E797" s="143">
        <v>4191.4482499999995</v>
      </c>
      <c r="F797" s="267">
        <f t="shared" si="48"/>
        <v>1</v>
      </c>
      <c r="G797" s="232"/>
    </row>
    <row r="798" spans="1:7" s="176" customFormat="1" ht="12.75" customHeight="1">
      <c r="A798" s="174">
        <v>26</v>
      </c>
      <c r="B798" s="264" t="s">
        <v>238</v>
      </c>
      <c r="C798" s="202">
        <v>27531843</v>
      </c>
      <c r="D798" s="303">
        <v>3321.8442999999997</v>
      </c>
      <c r="E798" s="143">
        <v>3321.8442999999997</v>
      </c>
      <c r="F798" s="267">
        <f t="shared" si="48"/>
        <v>1</v>
      </c>
      <c r="G798" s="232"/>
    </row>
    <row r="799" spans="1:7" s="176" customFormat="1" ht="12.75" customHeight="1">
      <c r="A799" s="174">
        <v>27</v>
      </c>
      <c r="B799" s="264" t="s">
        <v>239</v>
      </c>
      <c r="C799" s="202">
        <v>59801164</v>
      </c>
      <c r="D799" s="303">
        <v>7158.66905</v>
      </c>
      <c r="E799" s="143">
        <v>7153.21595</v>
      </c>
      <c r="F799" s="267">
        <f t="shared" si="48"/>
        <v>0.9992382522558435</v>
      </c>
      <c r="G799" s="232"/>
    </row>
    <row r="800" spans="1:7" s="176" customFormat="1" ht="12.75" customHeight="1">
      <c r="A800" s="174">
        <v>28</v>
      </c>
      <c r="B800" s="264" t="s">
        <v>240</v>
      </c>
      <c r="C800" s="202">
        <v>57293186</v>
      </c>
      <c r="D800" s="303">
        <v>6846.9177</v>
      </c>
      <c r="E800" s="143">
        <v>6846.9177</v>
      </c>
      <c r="F800" s="267">
        <f t="shared" si="48"/>
        <v>1</v>
      </c>
      <c r="G800" s="232"/>
    </row>
    <row r="801" spans="1:7" s="176" customFormat="1" ht="12.75" customHeight="1">
      <c r="A801" s="174">
        <v>29</v>
      </c>
      <c r="B801" s="264" t="s">
        <v>241</v>
      </c>
      <c r="C801" s="202">
        <v>13061860</v>
      </c>
      <c r="D801" s="303">
        <v>1579.6563999999998</v>
      </c>
      <c r="E801" s="143">
        <v>1579.6563999999998</v>
      </c>
      <c r="F801" s="267">
        <f t="shared" si="48"/>
        <v>1</v>
      </c>
      <c r="G801" s="232"/>
    </row>
    <row r="802" spans="1:7" s="176" customFormat="1" ht="12.75" customHeight="1">
      <c r="A802" s="174">
        <v>30</v>
      </c>
      <c r="B802" s="264" t="s">
        <v>242</v>
      </c>
      <c r="C802" s="202">
        <v>100765192</v>
      </c>
      <c r="D802" s="303">
        <v>11871.38235</v>
      </c>
      <c r="E802" s="143">
        <v>11871.38235</v>
      </c>
      <c r="F802" s="267">
        <f t="shared" si="48"/>
        <v>1</v>
      </c>
      <c r="G802" s="232"/>
    </row>
    <row r="803" spans="1:7" s="176" customFormat="1" ht="12.75" customHeight="1">
      <c r="A803" s="174">
        <v>31</v>
      </c>
      <c r="B803" s="264" t="s">
        <v>243</v>
      </c>
      <c r="C803" s="202">
        <v>94645839</v>
      </c>
      <c r="D803" s="303">
        <v>11293.29595</v>
      </c>
      <c r="E803" s="143">
        <v>11273.369200000001</v>
      </c>
      <c r="F803" s="267">
        <f t="shared" si="48"/>
        <v>0.9982355239703075</v>
      </c>
      <c r="G803" s="232"/>
    </row>
    <row r="804" spans="1:7" s="176" customFormat="1" ht="12.75" customHeight="1">
      <c r="A804" s="174">
        <v>32</v>
      </c>
      <c r="B804" s="264" t="s">
        <v>244</v>
      </c>
      <c r="C804" s="202">
        <v>44768184</v>
      </c>
      <c r="D804" s="303">
        <v>5248.822050000001</v>
      </c>
      <c r="E804" s="143">
        <v>5248.822050000001</v>
      </c>
      <c r="F804" s="267">
        <f t="shared" si="48"/>
        <v>1</v>
      </c>
      <c r="G804" s="232"/>
    </row>
    <row r="805" spans="1:7" s="176" customFormat="1" ht="12.75" customHeight="1">
      <c r="A805" s="174">
        <v>33</v>
      </c>
      <c r="B805" s="264" t="s">
        <v>245</v>
      </c>
      <c r="C805" s="202">
        <v>19719041</v>
      </c>
      <c r="D805" s="303">
        <v>2432.51725</v>
      </c>
      <c r="E805" s="143">
        <v>2432.51725</v>
      </c>
      <c r="F805" s="267">
        <f t="shared" si="48"/>
        <v>1</v>
      </c>
      <c r="G805" s="232"/>
    </row>
    <row r="806" spans="1:7" s="176" customFormat="1" ht="12.75" customHeight="1">
      <c r="A806" s="174">
        <v>34</v>
      </c>
      <c r="B806" s="264" t="s">
        <v>246</v>
      </c>
      <c r="C806" s="202">
        <v>27725959</v>
      </c>
      <c r="D806" s="303">
        <v>3321.2536499999997</v>
      </c>
      <c r="E806" s="143">
        <v>3321.2536499999997</v>
      </c>
      <c r="F806" s="267">
        <f t="shared" si="48"/>
        <v>1</v>
      </c>
      <c r="G806" s="232"/>
    </row>
    <row r="807" spans="1:8" s="176" customFormat="1" ht="12.75" customHeight="1">
      <c r="A807" s="174">
        <v>35</v>
      </c>
      <c r="B807" s="264" t="s">
        <v>247</v>
      </c>
      <c r="C807" s="202">
        <v>54343815</v>
      </c>
      <c r="D807" s="303">
        <v>6432.8184</v>
      </c>
      <c r="E807" s="143">
        <v>6432.8184</v>
      </c>
      <c r="F807" s="267">
        <f t="shared" si="48"/>
        <v>1</v>
      </c>
      <c r="G807" s="232"/>
      <c r="H807" s="176" t="s">
        <v>12</v>
      </c>
    </row>
    <row r="808" spans="1:7" s="176" customFormat="1" ht="12.75" customHeight="1">
      <c r="A808" s="230"/>
      <c r="B808" s="231" t="s">
        <v>27</v>
      </c>
      <c r="C808" s="252">
        <v>1973472565</v>
      </c>
      <c r="D808" s="157">
        <v>235360.763</v>
      </c>
      <c r="E808" s="144">
        <v>235248.78110000002</v>
      </c>
      <c r="F808" s="243">
        <f t="shared" si="48"/>
        <v>0.9995242116885898</v>
      </c>
      <c r="G808" s="232"/>
    </row>
    <row r="809" spans="1:7" s="176" customFormat="1" ht="6.75" customHeight="1">
      <c r="A809" s="304"/>
      <c r="B809" s="296"/>
      <c r="C809" s="297"/>
      <c r="D809" s="297"/>
      <c r="E809" s="298"/>
      <c r="F809" s="299"/>
      <c r="G809" s="300"/>
    </row>
    <row r="810" s="176" customFormat="1" ht="14.25">
      <c r="A810" s="193" t="s">
        <v>178</v>
      </c>
    </row>
    <row r="811" s="176" customFormat="1" ht="11.25" customHeight="1"/>
    <row r="812" s="176" customFormat="1" ht="14.25" customHeight="1">
      <c r="F812" s="195" t="s">
        <v>119</v>
      </c>
    </row>
    <row r="813" spans="1:6" s="176" customFormat="1" ht="57.75" customHeight="1">
      <c r="A813" s="197" t="s">
        <v>30</v>
      </c>
      <c r="B813" s="197" t="s">
        <v>31</v>
      </c>
      <c r="C813" s="301" t="s">
        <v>177</v>
      </c>
      <c r="D813" s="301" t="s">
        <v>67</v>
      </c>
      <c r="E813" s="301" t="s">
        <v>68</v>
      </c>
      <c r="F813" s="197" t="s">
        <v>66</v>
      </c>
    </row>
    <row r="814" spans="1:6" s="176" customFormat="1" ht="15" customHeight="1">
      <c r="A814" s="257">
        <v>1</v>
      </c>
      <c r="B814" s="257">
        <v>2</v>
      </c>
      <c r="C814" s="302">
        <v>3</v>
      </c>
      <c r="D814" s="302">
        <v>4</v>
      </c>
      <c r="E814" s="302">
        <v>5</v>
      </c>
      <c r="F814" s="257">
        <v>6</v>
      </c>
    </row>
    <row r="815" spans="1:7" s="176" customFormat="1" ht="12.75" customHeight="1">
      <c r="A815" s="174">
        <v>1</v>
      </c>
      <c r="B815" s="264" t="s">
        <v>213</v>
      </c>
      <c r="C815" s="202">
        <v>101508855</v>
      </c>
      <c r="D815" s="143">
        <v>5255.265510899999</v>
      </c>
      <c r="E815" s="143">
        <v>5255.265510900001</v>
      </c>
      <c r="F815" s="305">
        <f aca="true" t="shared" si="49" ref="F815:F850">E815/D815</f>
        <v>1.0000000000000004</v>
      </c>
      <c r="G815" s="232"/>
    </row>
    <row r="816" spans="1:7" s="176" customFormat="1" ht="12.75" customHeight="1">
      <c r="A816" s="174">
        <v>2</v>
      </c>
      <c r="B816" s="264" t="s">
        <v>214</v>
      </c>
      <c r="C816" s="202">
        <v>34109970</v>
      </c>
      <c r="D816" s="143">
        <v>1788.5706030000001</v>
      </c>
      <c r="E816" s="143">
        <v>1788.570603</v>
      </c>
      <c r="F816" s="305">
        <f t="shared" si="49"/>
        <v>0.9999999999999999</v>
      </c>
      <c r="G816" s="232"/>
    </row>
    <row r="817" spans="1:7" s="176" customFormat="1" ht="12.75" customHeight="1">
      <c r="A817" s="174">
        <v>3</v>
      </c>
      <c r="B817" s="264" t="s">
        <v>215</v>
      </c>
      <c r="C817" s="202">
        <v>53385628</v>
      </c>
      <c r="D817" s="143">
        <v>2791.7133203999992</v>
      </c>
      <c r="E817" s="143">
        <v>2781.9706496999997</v>
      </c>
      <c r="F817" s="305">
        <f t="shared" si="49"/>
        <v>0.9965101464291457</v>
      </c>
      <c r="G817" s="232"/>
    </row>
    <row r="818" spans="1:7" s="176" customFormat="1" ht="12.75" customHeight="1">
      <c r="A818" s="174">
        <v>4</v>
      </c>
      <c r="B818" s="264" t="s">
        <v>216</v>
      </c>
      <c r="C818" s="202">
        <v>85475585</v>
      </c>
      <c r="D818" s="143">
        <v>4420.6220211</v>
      </c>
      <c r="E818" s="143">
        <v>4420.6220211</v>
      </c>
      <c r="F818" s="305">
        <f t="shared" si="49"/>
        <v>1</v>
      </c>
      <c r="G818" s="232"/>
    </row>
    <row r="819" spans="1:7" s="176" customFormat="1" ht="12.75" customHeight="1">
      <c r="A819" s="174">
        <v>5</v>
      </c>
      <c r="B819" s="264" t="s">
        <v>217</v>
      </c>
      <c r="C819" s="202">
        <v>66439131</v>
      </c>
      <c r="D819" s="143">
        <v>3417.6136616999993</v>
      </c>
      <c r="E819" s="143">
        <v>3416.2181781</v>
      </c>
      <c r="F819" s="305">
        <f t="shared" si="49"/>
        <v>0.9995916789496607</v>
      </c>
      <c r="G819" s="232"/>
    </row>
    <row r="820" spans="1:7" s="176" customFormat="1" ht="12.75" customHeight="1">
      <c r="A820" s="174">
        <v>6</v>
      </c>
      <c r="B820" s="264" t="s">
        <v>218</v>
      </c>
      <c r="C820" s="202">
        <v>22815132</v>
      </c>
      <c r="D820" s="143">
        <v>1194.3903132</v>
      </c>
      <c r="E820" s="143">
        <v>1194.3903132</v>
      </c>
      <c r="F820" s="305">
        <f t="shared" si="49"/>
        <v>1</v>
      </c>
      <c r="G820" s="232"/>
    </row>
    <row r="821" spans="1:7" s="176" customFormat="1" ht="12.75" customHeight="1">
      <c r="A821" s="174">
        <v>7</v>
      </c>
      <c r="B821" s="264" t="s">
        <v>219</v>
      </c>
      <c r="C821" s="202">
        <v>53713623</v>
      </c>
      <c r="D821" s="143">
        <v>2790.4648509</v>
      </c>
      <c r="E821" s="143">
        <v>2790.4648509</v>
      </c>
      <c r="F821" s="305">
        <f t="shared" si="49"/>
        <v>1</v>
      </c>
      <c r="G821" s="232"/>
    </row>
    <row r="822" spans="1:7" s="176" customFormat="1" ht="12.75" customHeight="1">
      <c r="A822" s="174">
        <v>8</v>
      </c>
      <c r="B822" s="264" t="s">
        <v>220</v>
      </c>
      <c r="C822" s="202">
        <v>35241795</v>
      </c>
      <c r="D822" s="143">
        <v>1836.2745224999999</v>
      </c>
      <c r="E822" s="143">
        <v>1836.2745224999999</v>
      </c>
      <c r="F822" s="305">
        <f t="shared" si="49"/>
        <v>1</v>
      </c>
      <c r="G822" s="232"/>
    </row>
    <row r="823" spans="1:7" s="176" customFormat="1" ht="12.75" customHeight="1">
      <c r="A823" s="174">
        <v>9</v>
      </c>
      <c r="B823" s="264" t="s">
        <v>221</v>
      </c>
      <c r="C823" s="202">
        <v>47845481</v>
      </c>
      <c r="D823" s="143">
        <v>2465.7292418999996</v>
      </c>
      <c r="E823" s="143">
        <v>2459.1463298999997</v>
      </c>
      <c r="F823" s="305">
        <f t="shared" si="49"/>
        <v>0.9973302372830979</v>
      </c>
      <c r="G823" s="232"/>
    </row>
    <row r="824" spans="1:7" s="176" customFormat="1" ht="12.75" customHeight="1">
      <c r="A824" s="174">
        <v>10</v>
      </c>
      <c r="B824" s="264" t="s">
        <v>222</v>
      </c>
      <c r="C824" s="202">
        <v>19958464</v>
      </c>
      <c r="D824" s="143">
        <v>1020.8489807999999</v>
      </c>
      <c r="E824" s="143">
        <v>1020.8489807999999</v>
      </c>
      <c r="F824" s="267">
        <f t="shared" si="49"/>
        <v>1</v>
      </c>
      <c r="G824" s="232"/>
    </row>
    <row r="825" spans="1:7" s="176" customFormat="1" ht="12.75" customHeight="1">
      <c r="A825" s="174">
        <v>11</v>
      </c>
      <c r="B825" s="264" t="s">
        <v>223</v>
      </c>
      <c r="C825" s="202">
        <v>23111752</v>
      </c>
      <c r="D825" s="143">
        <v>1206.1151544</v>
      </c>
      <c r="E825" s="143">
        <v>1206.1151544000002</v>
      </c>
      <c r="F825" s="267">
        <f t="shared" si="49"/>
        <v>1.0000000000000002</v>
      </c>
      <c r="G825" s="232"/>
    </row>
    <row r="826" spans="1:7" s="176" customFormat="1" ht="12.75" customHeight="1">
      <c r="A826" s="174">
        <v>12</v>
      </c>
      <c r="B826" s="264" t="s">
        <v>224</v>
      </c>
      <c r="C826" s="202">
        <v>23844691</v>
      </c>
      <c r="D826" s="143">
        <v>1210.9035657</v>
      </c>
      <c r="E826" s="143">
        <v>1210.9035657</v>
      </c>
      <c r="F826" s="267">
        <f t="shared" si="49"/>
        <v>1</v>
      </c>
      <c r="G826" s="232"/>
    </row>
    <row r="827" spans="1:7" s="176" customFormat="1" ht="12.75" customHeight="1">
      <c r="A827" s="174">
        <v>13</v>
      </c>
      <c r="B827" s="264" t="s">
        <v>225</v>
      </c>
      <c r="C827" s="202">
        <v>85969165</v>
      </c>
      <c r="D827" s="143">
        <v>4426.8349215</v>
      </c>
      <c r="E827" s="143">
        <v>4419.3477053999995</v>
      </c>
      <c r="F827" s="267">
        <f t="shared" si="49"/>
        <v>0.9983086751069852</v>
      </c>
      <c r="G827" s="232"/>
    </row>
    <row r="828" spans="1:7" s="176" customFormat="1" ht="12.75" customHeight="1">
      <c r="A828" s="174">
        <v>14</v>
      </c>
      <c r="B828" s="264" t="s">
        <v>226</v>
      </c>
      <c r="C828" s="202">
        <v>46223523</v>
      </c>
      <c r="D828" s="143">
        <v>2374.3883457</v>
      </c>
      <c r="E828" s="143">
        <v>2374.3883457</v>
      </c>
      <c r="F828" s="267">
        <f t="shared" si="49"/>
        <v>1</v>
      </c>
      <c r="G828" s="232"/>
    </row>
    <row r="829" spans="1:7" s="176" customFormat="1" ht="12.75" customHeight="1">
      <c r="A829" s="174">
        <v>15</v>
      </c>
      <c r="B829" s="264" t="s">
        <v>227</v>
      </c>
      <c r="C829" s="202">
        <v>72312701</v>
      </c>
      <c r="D829" s="143">
        <v>3764.8746662999997</v>
      </c>
      <c r="E829" s="143">
        <v>3764.8746662999997</v>
      </c>
      <c r="F829" s="267">
        <f t="shared" si="49"/>
        <v>1</v>
      </c>
      <c r="G829" s="232"/>
    </row>
    <row r="830" spans="1:7" s="176" customFormat="1" ht="12.75" customHeight="1">
      <c r="A830" s="174">
        <v>16</v>
      </c>
      <c r="B830" s="264" t="s">
        <v>228</v>
      </c>
      <c r="C830" s="202">
        <v>54171570</v>
      </c>
      <c r="D830" s="143">
        <v>2796.0744222</v>
      </c>
      <c r="E830" s="143">
        <v>2796.0744222000003</v>
      </c>
      <c r="F830" s="267">
        <f t="shared" si="49"/>
        <v>1.0000000000000002</v>
      </c>
      <c r="G830" s="232"/>
    </row>
    <row r="831" spans="1:7" s="176" customFormat="1" ht="12.75" customHeight="1">
      <c r="A831" s="174">
        <v>17</v>
      </c>
      <c r="B831" s="264" t="s">
        <v>229</v>
      </c>
      <c r="C831" s="202">
        <v>97745749</v>
      </c>
      <c r="D831" s="143">
        <v>5219.303555099999</v>
      </c>
      <c r="E831" s="143">
        <v>5219.3035551</v>
      </c>
      <c r="F831" s="267">
        <f t="shared" si="49"/>
        <v>1.0000000000000002</v>
      </c>
      <c r="G831" s="232"/>
    </row>
    <row r="832" spans="1:7" s="176" customFormat="1" ht="12.75" customHeight="1">
      <c r="A832" s="174">
        <v>18</v>
      </c>
      <c r="B832" s="264" t="s">
        <v>230</v>
      </c>
      <c r="C832" s="202">
        <v>71379248</v>
      </c>
      <c r="D832" s="143">
        <v>3781.110012</v>
      </c>
      <c r="E832" s="143">
        <v>3781.110012</v>
      </c>
      <c r="F832" s="267">
        <f t="shared" si="49"/>
        <v>1</v>
      </c>
      <c r="G832" s="232"/>
    </row>
    <row r="833" spans="1:7" s="176" customFormat="1" ht="12.75" customHeight="1">
      <c r="A833" s="174">
        <v>19</v>
      </c>
      <c r="B833" s="264" t="s">
        <v>231</v>
      </c>
      <c r="C833" s="202">
        <v>66432995</v>
      </c>
      <c r="D833" s="143">
        <v>3382.7640440999994</v>
      </c>
      <c r="E833" s="143">
        <v>3382.7640441</v>
      </c>
      <c r="F833" s="267">
        <f t="shared" si="49"/>
        <v>1.0000000000000002</v>
      </c>
      <c r="G833" s="232"/>
    </row>
    <row r="834" spans="1:8" s="176" customFormat="1" ht="12.75" customHeight="1">
      <c r="A834" s="174">
        <v>20</v>
      </c>
      <c r="B834" s="264" t="s">
        <v>232</v>
      </c>
      <c r="C834" s="202">
        <v>33528582</v>
      </c>
      <c r="D834" s="143">
        <v>1692.8211978</v>
      </c>
      <c r="E834" s="143">
        <v>1692.8211978</v>
      </c>
      <c r="F834" s="267">
        <f t="shared" si="49"/>
        <v>1</v>
      </c>
      <c r="G834" s="232"/>
      <c r="H834" s="176" t="s">
        <v>12</v>
      </c>
    </row>
    <row r="835" spans="1:7" s="176" customFormat="1" ht="12.75" customHeight="1">
      <c r="A835" s="174">
        <v>21</v>
      </c>
      <c r="B835" s="264" t="s">
        <v>233</v>
      </c>
      <c r="C835" s="202">
        <v>121633159</v>
      </c>
      <c r="D835" s="143">
        <v>6243.4084485</v>
      </c>
      <c r="E835" s="143">
        <v>6243.4084485</v>
      </c>
      <c r="F835" s="267">
        <f t="shared" si="49"/>
        <v>1</v>
      </c>
      <c r="G835" s="232"/>
    </row>
    <row r="836" spans="1:7" s="176" customFormat="1" ht="12.75" customHeight="1">
      <c r="A836" s="174">
        <v>22</v>
      </c>
      <c r="B836" s="264" t="s">
        <v>234</v>
      </c>
      <c r="C836" s="202">
        <v>35281451</v>
      </c>
      <c r="D836" s="143">
        <v>1825.1002328999998</v>
      </c>
      <c r="E836" s="143">
        <v>1825.1002328999998</v>
      </c>
      <c r="F836" s="267">
        <f t="shared" si="49"/>
        <v>1</v>
      </c>
      <c r="G836" s="232"/>
    </row>
    <row r="837" spans="1:7" s="176" customFormat="1" ht="12.75" customHeight="1">
      <c r="A837" s="174">
        <v>23</v>
      </c>
      <c r="B837" s="264" t="s">
        <v>235</v>
      </c>
      <c r="C837" s="202">
        <v>42798922</v>
      </c>
      <c r="D837" s="143">
        <v>2192.3395733999996</v>
      </c>
      <c r="E837" s="143">
        <v>2179.9625661</v>
      </c>
      <c r="F837" s="267">
        <f t="shared" si="49"/>
        <v>0.994354429646679</v>
      </c>
      <c r="G837" s="232"/>
    </row>
    <row r="838" spans="1:7" s="176" customFormat="1" ht="12.75" customHeight="1">
      <c r="A838" s="174">
        <v>24</v>
      </c>
      <c r="B838" s="264" t="s">
        <v>236</v>
      </c>
      <c r="C838" s="202">
        <v>143518012</v>
      </c>
      <c r="D838" s="143">
        <v>7492.045854</v>
      </c>
      <c r="E838" s="143">
        <v>7492.045854</v>
      </c>
      <c r="F838" s="267">
        <f t="shared" si="49"/>
        <v>1</v>
      </c>
      <c r="G838" s="232"/>
    </row>
    <row r="839" spans="1:7" s="176" customFormat="1" ht="12.75" customHeight="1">
      <c r="A839" s="174">
        <v>25</v>
      </c>
      <c r="B839" s="264" t="s">
        <v>237</v>
      </c>
      <c r="C839" s="202">
        <v>35371298</v>
      </c>
      <c r="D839" s="143">
        <v>1821.3170334</v>
      </c>
      <c r="E839" s="143">
        <v>1821.3170334</v>
      </c>
      <c r="F839" s="267">
        <f t="shared" si="49"/>
        <v>1</v>
      </c>
      <c r="G839" s="232"/>
    </row>
    <row r="840" spans="1:7" s="176" customFormat="1" ht="12.75" customHeight="1">
      <c r="A840" s="174">
        <v>26</v>
      </c>
      <c r="B840" s="264" t="s">
        <v>238</v>
      </c>
      <c r="C840" s="202">
        <v>27531843</v>
      </c>
      <c r="D840" s="143">
        <v>1443.2962905</v>
      </c>
      <c r="E840" s="143">
        <v>1443.2962905</v>
      </c>
      <c r="F840" s="267">
        <f t="shared" si="49"/>
        <v>1</v>
      </c>
      <c r="G840" s="232"/>
    </row>
    <row r="841" spans="1:7" s="176" customFormat="1" ht="12.75" customHeight="1">
      <c r="A841" s="174">
        <v>27</v>
      </c>
      <c r="B841" s="264" t="s">
        <v>239</v>
      </c>
      <c r="C841" s="202">
        <v>59801164</v>
      </c>
      <c r="D841" s="143">
        <v>3110.4853788</v>
      </c>
      <c r="E841" s="143">
        <v>3108.1187333999997</v>
      </c>
      <c r="F841" s="267">
        <f t="shared" si="49"/>
        <v>0.9992391395194684</v>
      </c>
      <c r="G841" s="232"/>
    </row>
    <row r="842" spans="1:7" s="176" customFormat="1" ht="12.75" customHeight="1">
      <c r="A842" s="174">
        <v>28</v>
      </c>
      <c r="B842" s="264" t="s">
        <v>240</v>
      </c>
      <c r="C842" s="202">
        <v>57293186</v>
      </c>
      <c r="D842" s="143">
        <v>2975.0564022</v>
      </c>
      <c r="E842" s="143">
        <v>2975.0564022</v>
      </c>
      <c r="F842" s="267">
        <f t="shared" si="49"/>
        <v>1</v>
      </c>
      <c r="G842" s="232"/>
    </row>
    <row r="843" spans="1:7" s="176" customFormat="1" ht="12.75" customHeight="1">
      <c r="A843" s="174">
        <v>29</v>
      </c>
      <c r="B843" s="264" t="s">
        <v>241</v>
      </c>
      <c r="C843" s="202">
        <v>13061860</v>
      </c>
      <c r="D843" s="143">
        <v>686.3301227999999</v>
      </c>
      <c r="E843" s="143">
        <v>686.3301228</v>
      </c>
      <c r="F843" s="267">
        <f t="shared" si="49"/>
        <v>1.0000000000000002</v>
      </c>
      <c r="G843" s="232"/>
    </row>
    <row r="844" spans="1:7" s="176" customFormat="1" ht="12.75" customHeight="1">
      <c r="A844" s="174">
        <v>30</v>
      </c>
      <c r="B844" s="264" t="s">
        <v>242</v>
      </c>
      <c r="C844" s="202">
        <v>100765192</v>
      </c>
      <c r="D844" s="143">
        <v>5158.6667328</v>
      </c>
      <c r="E844" s="143">
        <v>5158.6667328</v>
      </c>
      <c r="F844" s="267">
        <f t="shared" si="49"/>
        <v>1</v>
      </c>
      <c r="G844" s="232"/>
    </row>
    <row r="845" spans="1:7" s="176" customFormat="1" ht="12.75" customHeight="1">
      <c r="A845" s="174">
        <v>31</v>
      </c>
      <c r="B845" s="264" t="s">
        <v>243</v>
      </c>
      <c r="C845" s="202">
        <v>94645839</v>
      </c>
      <c r="D845" s="143">
        <v>4907.097602100001</v>
      </c>
      <c r="E845" s="143">
        <v>4898.4493926</v>
      </c>
      <c r="F845" s="267">
        <f t="shared" si="49"/>
        <v>0.9982376120873773</v>
      </c>
      <c r="G845" s="232"/>
    </row>
    <row r="846" spans="1:7" s="176" customFormat="1" ht="12.75" customHeight="1">
      <c r="A846" s="174">
        <v>32</v>
      </c>
      <c r="B846" s="264" t="s">
        <v>244</v>
      </c>
      <c r="C846" s="202">
        <v>44768184</v>
      </c>
      <c r="D846" s="143">
        <v>2280.9215808</v>
      </c>
      <c r="E846" s="143">
        <v>2280.9215808</v>
      </c>
      <c r="F846" s="267">
        <f t="shared" si="49"/>
        <v>1</v>
      </c>
      <c r="G846" s="232"/>
    </row>
    <row r="847" spans="1:7" s="176" customFormat="1" ht="12.75" customHeight="1">
      <c r="A847" s="174">
        <v>33</v>
      </c>
      <c r="B847" s="264" t="s">
        <v>245</v>
      </c>
      <c r="C847" s="202">
        <v>19719041</v>
      </c>
      <c r="D847" s="143">
        <v>1056.7631643</v>
      </c>
      <c r="E847" s="143">
        <v>1056.7631643</v>
      </c>
      <c r="F847" s="305">
        <f t="shared" si="49"/>
        <v>1</v>
      </c>
      <c r="G847" s="232"/>
    </row>
    <row r="848" spans="1:7" s="176" customFormat="1" ht="12.75" customHeight="1">
      <c r="A848" s="174">
        <v>34</v>
      </c>
      <c r="B848" s="264" t="s">
        <v>246</v>
      </c>
      <c r="C848" s="202">
        <v>27725959</v>
      </c>
      <c r="D848" s="143">
        <v>1443.0993644999999</v>
      </c>
      <c r="E848" s="143">
        <v>1443.0993644999999</v>
      </c>
      <c r="F848" s="305">
        <f t="shared" si="49"/>
        <v>1</v>
      </c>
      <c r="G848" s="232"/>
    </row>
    <row r="849" spans="1:7" s="176" customFormat="1" ht="12.75" customHeight="1">
      <c r="A849" s="174">
        <v>35</v>
      </c>
      <c r="B849" s="264" t="s">
        <v>247</v>
      </c>
      <c r="C849" s="202">
        <v>54343815</v>
      </c>
      <c r="D849" s="143">
        <v>2795.2806932999997</v>
      </c>
      <c r="E849" s="143">
        <v>2795.2806933</v>
      </c>
      <c r="F849" s="305">
        <f t="shared" si="49"/>
        <v>1.0000000000000002</v>
      </c>
      <c r="G849" s="232"/>
    </row>
    <row r="850" spans="1:8" s="176" customFormat="1" ht="12.75" customHeight="1">
      <c r="A850" s="230"/>
      <c r="B850" s="231" t="s">
        <v>27</v>
      </c>
      <c r="C850" s="252">
        <v>1973472565</v>
      </c>
      <c r="D850" s="144">
        <v>102267.8913855</v>
      </c>
      <c r="E850" s="144">
        <v>102219.2912409</v>
      </c>
      <c r="F850" s="243">
        <f t="shared" si="49"/>
        <v>0.9995247761155376</v>
      </c>
      <c r="G850" s="232"/>
      <c r="H850" s="176" t="s">
        <v>12</v>
      </c>
    </row>
    <row r="851" spans="1:8" s="176" customFormat="1" ht="13.5" customHeight="1">
      <c r="A851" s="295"/>
      <c r="B851" s="296"/>
      <c r="C851" s="297"/>
      <c r="D851" s="297"/>
      <c r="E851" s="298"/>
      <c r="F851" s="299"/>
      <c r="G851" s="300"/>
      <c r="H851" s="176" t="s">
        <v>12</v>
      </c>
    </row>
    <row r="852" spans="1:7" s="176" customFormat="1" ht="13.5" customHeight="1">
      <c r="A852" s="193" t="s">
        <v>69</v>
      </c>
      <c r="B852" s="306"/>
      <c r="C852" s="306"/>
      <c r="D852" s="307"/>
      <c r="E852" s="307"/>
      <c r="F852" s="307"/>
      <c r="G852" s="307"/>
    </row>
    <row r="853" spans="1:7" s="176" customFormat="1" ht="13.5" customHeight="1">
      <c r="A853" s="306"/>
      <c r="B853" s="306"/>
      <c r="C853" s="306"/>
      <c r="D853" s="307"/>
      <c r="E853" s="307"/>
      <c r="F853" s="307"/>
      <c r="G853" s="307"/>
    </row>
    <row r="854" spans="1:7" s="176" customFormat="1" ht="13.5" customHeight="1">
      <c r="A854" s="193" t="s">
        <v>140</v>
      </c>
      <c r="B854" s="306"/>
      <c r="C854" s="306"/>
      <c r="D854" s="307"/>
      <c r="E854" s="307"/>
      <c r="F854" s="307"/>
      <c r="G854" s="307"/>
    </row>
    <row r="855" spans="1:7" s="176" customFormat="1" ht="13.5" customHeight="1">
      <c r="A855" s="193" t="s">
        <v>162</v>
      </c>
      <c r="B855" s="306"/>
      <c r="C855" s="306"/>
      <c r="D855" s="307"/>
      <c r="E855" s="307"/>
      <c r="F855" s="307"/>
      <c r="G855" s="307"/>
    </row>
    <row r="856" spans="1:8" s="176" customFormat="1" ht="36.75" customHeight="1">
      <c r="A856" s="197" t="s">
        <v>37</v>
      </c>
      <c r="B856" s="197" t="s">
        <v>38</v>
      </c>
      <c r="C856" s="197" t="s">
        <v>139</v>
      </c>
      <c r="D856" s="197" t="s">
        <v>111</v>
      </c>
      <c r="E856" s="197" t="s">
        <v>113</v>
      </c>
      <c r="F856" s="308"/>
      <c r="G856" s="309"/>
      <c r="H856" s="176" t="s">
        <v>12</v>
      </c>
    </row>
    <row r="857" spans="1:7" s="176" customFormat="1" ht="14.25">
      <c r="A857" s="310">
        <v>1</v>
      </c>
      <c r="B857" s="310">
        <v>2</v>
      </c>
      <c r="C857" s="310">
        <v>3</v>
      </c>
      <c r="D857" s="310">
        <v>4</v>
      </c>
      <c r="E857" s="310" t="s">
        <v>112</v>
      </c>
      <c r="F857" s="311"/>
      <c r="G857" s="311"/>
    </row>
    <row r="858" spans="1:7" s="176" customFormat="1" ht="12.75" customHeight="1">
      <c r="A858" s="174">
        <v>1</v>
      </c>
      <c r="B858" s="264" t="s">
        <v>213</v>
      </c>
      <c r="C858" s="286">
        <v>9554</v>
      </c>
      <c r="D858" s="286">
        <v>9457</v>
      </c>
      <c r="E858" s="286">
        <f>D858-C858</f>
        <v>-97</v>
      </c>
      <c r="F858" s="312"/>
      <c r="G858" s="294"/>
    </row>
    <row r="859" spans="1:7" s="176" customFormat="1" ht="12.75" customHeight="1">
      <c r="A859" s="174">
        <v>2</v>
      </c>
      <c r="B859" s="264" t="s">
        <v>214</v>
      </c>
      <c r="C859" s="286">
        <v>3257</v>
      </c>
      <c r="D859" s="286">
        <v>3257</v>
      </c>
      <c r="E859" s="286">
        <f aca="true" t="shared" si="50" ref="E859:E893">D859-C859</f>
        <v>0</v>
      </c>
      <c r="F859" s="312"/>
      <c r="G859" s="294"/>
    </row>
    <row r="860" spans="1:7" s="176" customFormat="1" ht="12.75" customHeight="1">
      <c r="A860" s="174">
        <v>3</v>
      </c>
      <c r="B860" s="264" t="s">
        <v>215</v>
      </c>
      <c r="C860" s="286">
        <v>4665</v>
      </c>
      <c r="D860" s="286">
        <v>4461</v>
      </c>
      <c r="E860" s="286">
        <f t="shared" si="50"/>
        <v>-204</v>
      </c>
      <c r="F860" s="312"/>
      <c r="G860" s="294"/>
    </row>
    <row r="861" spans="1:7" s="176" customFormat="1" ht="12.75" customHeight="1">
      <c r="A861" s="174">
        <v>4</v>
      </c>
      <c r="B861" s="264" t="s">
        <v>216</v>
      </c>
      <c r="C861" s="286">
        <v>7568</v>
      </c>
      <c r="D861" s="286">
        <v>6290</v>
      </c>
      <c r="E861" s="286">
        <f t="shared" si="50"/>
        <v>-1278</v>
      </c>
      <c r="F861" s="312"/>
      <c r="G861" s="294"/>
    </row>
    <row r="862" spans="1:7" s="176" customFormat="1" ht="12.75" customHeight="1">
      <c r="A862" s="174">
        <v>5</v>
      </c>
      <c r="B862" s="264" t="s">
        <v>217</v>
      </c>
      <c r="C862" s="286">
        <v>6846</v>
      </c>
      <c r="D862" s="286">
        <v>6146</v>
      </c>
      <c r="E862" s="286">
        <f t="shared" si="50"/>
        <v>-700</v>
      </c>
      <c r="F862" s="312"/>
      <c r="G862" s="294"/>
    </row>
    <row r="863" spans="1:7" s="176" customFormat="1" ht="12.75" customHeight="1">
      <c r="A863" s="174">
        <v>6</v>
      </c>
      <c r="B863" s="264" t="s">
        <v>218</v>
      </c>
      <c r="C863" s="286">
        <v>2256</v>
      </c>
      <c r="D863" s="286">
        <v>2256</v>
      </c>
      <c r="E863" s="286">
        <f t="shared" si="50"/>
        <v>0</v>
      </c>
      <c r="F863" s="312"/>
      <c r="G863" s="294"/>
    </row>
    <row r="864" spans="1:7" s="176" customFormat="1" ht="12.75" customHeight="1">
      <c r="A864" s="174">
        <v>7</v>
      </c>
      <c r="B864" s="264" t="s">
        <v>219</v>
      </c>
      <c r="C864" s="286">
        <v>4609</v>
      </c>
      <c r="D864" s="286">
        <v>4448</v>
      </c>
      <c r="E864" s="286">
        <f t="shared" si="50"/>
        <v>-161</v>
      </c>
      <c r="F864" s="312"/>
      <c r="G864" s="294"/>
    </row>
    <row r="865" spans="1:7" s="176" customFormat="1" ht="12.75" customHeight="1">
      <c r="A865" s="174">
        <v>8</v>
      </c>
      <c r="B865" s="264" t="s">
        <v>220</v>
      </c>
      <c r="C865" s="286">
        <v>4165</v>
      </c>
      <c r="D865" s="286">
        <v>4165</v>
      </c>
      <c r="E865" s="286">
        <f t="shared" si="50"/>
        <v>0</v>
      </c>
      <c r="F865" s="312"/>
      <c r="G865" s="294"/>
    </row>
    <row r="866" spans="1:7" s="176" customFormat="1" ht="12.75" customHeight="1">
      <c r="A866" s="174">
        <v>9</v>
      </c>
      <c r="B866" s="264" t="s">
        <v>221</v>
      </c>
      <c r="C866" s="286">
        <v>3428</v>
      </c>
      <c r="D866" s="286">
        <v>3428</v>
      </c>
      <c r="E866" s="286">
        <f t="shared" si="50"/>
        <v>0</v>
      </c>
      <c r="F866" s="312"/>
      <c r="G866" s="294"/>
    </row>
    <row r="867" spans="1:7" s="176" customFormat="1" ht="12.75" customHeight="1">
      <c r="A867" s="174">
        <v>10</v>
      </c>
      <c r="B867" s="264" t="s">
        <v>222</v>
      </c>
      <c r="C867" s="286">
        <v>3435</v>
      </c>
      <c r="D867" s="286">
        <v>3435</v>
      </c>
      <c r="E867" s="286">
        <f t="shared" si="50"/>
        <v>0</v>
      </c>
      <c r="F867" s="312"/>
      <c r="G867" s="294"/>
    </row>
    <row r="868" spans="1:7" s="176" customFormat="1" ht="12.75" customHeight="1">
      <c r="A868" s="174">
        <v>11</v>
      </c>
      <c r="B868" s="264" t="s">
        <v>223</v>
      </c>
      <c r="C868" s="286">
        <v>2560</v>
      </c>
      <c r="D868" s="286">
        <v>2560</v>
      </c>
      <c r="E868" s="286">
        <f t="shared" si="50"/>
        <v>0</v>
      </c>
      <c r="F868" s="312"/>
      <c r="G868" s="294"/>
    </row>
    <row r="869" spans="1:7" s="176" customFormat="1" ht="12.75" customHeight="1">
      <c r="A869" s="174">
        <v>12</v>
      </c>
      <c r="B869" s="264" t="s">
        <v>224</v>
      </c>
      <c r="C869" s="286">
        <v>2327</v>
      </c>
      <c r="D869" s="286">
        <v>2305</v>
      </c>
      <c r="E869" s="286">
        <f t="shared" si="50"/>
        <v>-22</v>
      </c>
      <c r="F869" s="312"/>
      <c r="G869" s="294"/>
    </row>
    <row r="870" spans="1:7" s="176" customFormat="1" ht="12.75" customHeight="1">
      <c r="A870" s="174">
        <v>13</v>
      </c>
      <c r="B870" s="264" t="s">
        <v>225</v>
      </c>
      <c r="C870" s="286">
        <v>6714</v>
      </c>
      <c r="D870" s="286">
        <v>5936</v>
      </c>
      <c r="E870" s="286">
        <f t="shared" si="50"/>
        <v>-778</v>
      </c>
      <c r="F870" s="312"/>
      <c r="G870" s="294"/>
    </row>
    <row r="871" spans="1:7" s="176" customFormat="1" ht="12.75" customHeight="1">
      <c r="A871" s="174">
        <v>14</v>
      </c>
      <c r="B871" s="264" t="s">
        <v>226</v>
      </c>
      <c r="C871" s="286">
        <v>4219</v>
      </c>
      <c r="D871" s="286">
        <v>4138</v>
      </c>
      <c r="E871" s="286">
        <f t="shared" si="50"/>
        <v>-81</v>
      </c>
      <c r="F871" s="312"/>
      <c r="G871" s="294"/>
    </row>
    <row r="872" spans="1:7" s="176" customFormat="1" ht="12.75" customHeight="1">
      <c r="A872" s="174">
        <v>15</v>
      </c>
      <c r="B872" s="264" t="s">
        <v>227</v>
      </c>
      <c r="C872" s="286">
        <v>6264</v>
      </c>
      <c r="D872" s="286">
        <v>5996</v>
      </c>
      <c r="E872" s="286">
        <f t="shared" si="50"/>
        <v>-268</v>
      </c>
      <c r="F872" s="312"/>
      <c r="G872" s="294"/>
    </row>
    <row r="873" spans="1:7" s="176" customFormat="1" ht="12.75" customHeight="1">
      <c r="A873" s="174">
        <v>16</v>
      </c>
      <c r="B873" s="264" t="s">
        <v>228</v>
      </c>
      <c r="C873" s="286">
        <v>5163</v>
      </c>
      <c r="D873" s="286">
        <v>5163</v>
      </c>
      <c r="E873" s="286">
        <f t="shared" si="50"/>
        <v>0</v>
      </c>
      <c r="F873" s="312"/>
      <c r="G873" s="294"/>
    </row>
    <row r="874" spans="1:7" s="176" customFormat="1" ht="12.75" customHeight="1">
      <c r="A874" s="174">
        <v>17</v>
      </c>
      <c r="B874" s="264" t="s">
        <v>229</v>
      </c>
      <c r="C874" s="286">
        <v>5306</v>
      </c>
      <c r="D874" s="286">
        <v>5204</v>
      </c>
      <c r="E874" s="286">
        <f t="shared" si="50"/>
        <v>-102</v>
      </c>
      <c r="F874" s="312"/>
      <c r="G874" s="294"/>
    </row>
    <row r="875" spans="1:8" s="176" customFormat="1" ht="12.75" customHeight="1">
      <c r="A875" s="174">
        <v>18</v>
      </c>
      <c r="B875" s="264" t="s">
        <v>230</v>
      </c>
      <c r="C875" s="286">
        <v>5765</v>
      </c>
      <c r="D875" s="286">
        <v>5667</v>
      </c>
      <c r="E875" s="286">
        <f t="shared" si="50"/>
        <v>-98</v>
      </c>
      <c r="F875" s="312"/>
      <c r="G875" s="294"/>
      <c r="H875" s="176" t="s">
        <v>12</v>
      </c>
    </row>
    <row r="876" spans="1:7" s="176" customFormat="1" ht="12.75" customHeight="1">
      <c r="A876" s="174">
        <v>19</v>
      </c>
      <c r="B876" s="264" t="s">
        <v>231</v>
      </c>
      <c r="C876" s="286">
        <v>6004</v>
      </c>
      <c r="D876" s="286">
        <v>5948</v>
      </c>
      <c r="E876" s="286">
        <f t="shared" si="50"/>
        <v>-56</v>
      </c>
      <c r="F876" s="312"/>
      <c r="G876" s="294"/>
    </row>
    <row r="877" spans="1:7" s="176" customFormat="1" ht="12.75" customHeight="1">
      <c r="A877" s="174">
        <v>20</v>
      </c>
      <c r="B877" s="264" t="s">
        <v>232</v>
      </c>
      <c r="C877" s="286">
        <v>4106</v>
      </c>
      <c r="D877" s="286">
        <v>3489</v>
      </c>
      <c r="E877" s="286">
        <f t="shared" si="50"/>
        <v>-617</v>
      </c>
      <c r="F877" s="312"/>
      <c r="G877" s="294"/>
    </row>
    <row r="878" spans="1:7" s="176" customFormat="1" ht="12.75" customHeight="1">
      <c r="A878" s="174">
        <v>21</v>
      </c>
      <c r="B878" s="264" t="s">
        <v>233</v>
      </c>
      <c r="C878" s="286">
        <v>9613</v>
      </c>
      <c r="D878" s="286">
        <v>9280</v>
      </c>
      <c r="E878" s="286">
        <f t="shared" si="50"/>
        <v>-333</v>
      </c>
      <c r="F878" s="312"/>
      <c r="G878" s="294"/>
    </row>
    <row r="879" spans="1:7" s="176" customFormat="1" ht="12.75" customHeight="1">
      <c r="A879" s="174">
        <v>22</v>
      </c>
      <c r="B879" s="264" t="s">
        <v>234</v>
      </c>
      <c r="C879" s="286">
        <v>3327</v>
      </c>
      <c r="D879" s="286">
        <v>3327</v>
      </c>
      <c r="E879" s="286">
        <f t="shared" si="50"/>
        <v>0</v>
      </c>
      <c r="F879" s="312"/>
      <c r="G879" s="294"/>
    </row>
    <row r="880" spans="1:7" s="176" customFormat="1" ht="12.75" customHeight="1">
      <c r="A880" s="174">
        <v>23</v>
      </c>
      <c r="B880" s="264" t="s">
        <v>235</v>
      </c>
      <c r="C880" s="286">
        <v>3452</v>
      </c>
      <c r="D880" s="286">
        <v>3386</v>
      </c>
      <c r="E880" s="286">
        <f t="shared" si="50"/>
        <v>-66</v>
      </c>
      <c r="F880" s="312"/>
      <c r="G880" s="294"/>
    </row>
    <row r="881" spans="1:7" s="176" customFormat="1" ht="12.75" customHeight="1">
      <c r="A881" s="174">
        <v>24</v>
      </c>
      <c r="B881" s="264" t="s">
        <v>236</v>
      </c>
      <c r="C881" s="286">
        <v>9525</v>
      </c>
      <c r="D881" s="286">
        <v>9525</v>
      </c>
      <c r="E881" s="286">
        <f t="shared" si="50"/>
        <v>0</v>
      </c>
      <c r="F881" s="312"/>
      <c r="G881" s="294"/>
    </row>
    <row r="882" spans="1:7" s="176" customFormat="1" ht="12.75" customHeight="1">
      <c r="A882" s="174">
        <v>25</v>
      </c>
      <c r="B882" s="264" t="s">
        <v>237</v>
      </c>
      <c r="C882" s="286">
        <v>5220</v>
      </c>
      <c r="D882" s="286">
        <v>5004</v>
      </c>
      <c r="E882" s="286">
        <f t="shared" si="50"/>
        <v>-216</v>
      </c>
      <c r="F882" s="312"/>
      <c r="G882" s="294"/>
    </row>
    <row r="883" spans="1:7" s="176" customFormat="1" ht="12.75" customHeight="1">
      <c r="A883" s="174">
        <v>26</v>
      </c>
      <c r="B883" s="264" t="s">
        <v>238</v>
      </c>
      <c r="C883" s="286">
        <v>5059</v>
      </c>
      <c r="D883" s="286">
        <v>4474</v>
      </c>
      <c r="E883" s="286">
        <f t="shared" si="50"/>
        <v>-585</v>
      </c>
      <c r="F883" s="312"/>
      <c r="G883" s="294"/>
    </row>
    <row r="884" spans="1:7" s="176" customFormat="1" ht="12.75" customHeight="1">
      <c r="A884" s="174">
        <v>27</v>
      </c>
      <c r="B884" s="264" t="s">
        <v>239</v>
      </c>
      <c r="C884" s="286">
        <v>5021</v>
      </c>
      <c r="D884" s="286">
        <v>4972</v>
      </c>
      <c r="E884" s="286">
        <f t="shared" si="50"/>
        <v>-49</v>
      </c>
      <c r="F884" s="312"/>
      <c r="G884" s="294"/>
    </row>
    <row r="885" spans="1:7" s="176" customFormat="1" ht="12.75" customHeight="1">
      <c r="A885" s="174">
        <v>28</v>
      </c>
      <c r="B885" s="264" t="s">
        <v>240</v>
      </c>
      <c r="C885" s="286">
        <v>6234</v>
      </c>
      <c r="D885" s="286">
        <v>6138</v>
      </c>
      <c r="E885" s="286">
        <f t="shared" si="50"/>
        <v>-96</v>
      </c>
      <c r="F885" s="312"/>
      <c r="G885" s="294"/>
    </row>
    <row r="886" spans="1:7" s="176" customFormat="1" ht="12.75" customHeight="1">
      <c r="A886" s="174">
        <v>29</v>
      </c>
      <c r="B886" s="264" t="s">
        <v>241</v>
      </c>
      <c r="C886" s="286">
        <v>2629</v>
      </c>
      <c r="D886" s="286">
        <v>2343</v>
      </c>
      <c r="E886" s="286">
        <f t="shared" si="50"/>
        <v>-286</v>
      </c>
      <c r="F886" s="312"/>
      <c r="G886" s="294" t="s">
        <v>12</v>
      </c>
    </row>
    <row r="887" spans="1:7" s="176" customFormat="1" ht="12.75" customHeight="1">
      <c r="A887" s="174">
        <v>30</v>
      </c>
      <c r="B887" s="264" t="s">
        <v>242</v>
      </c>
      <c r="C887" s="286">
        <v>8813</v>
      </c>
      <c r="D887" s="286">
        <v>7711</v>
      </c>
      <c r="E887" s="286">
        <f t="shared" si="50"/>
        <v>-1102</v>
      </c>
      <c r="F887" s="312" t="s">
        <v>12</v>
      </c>
      <c r="G887" s="294"/>
    </row>
    <row r="888" spans="1:7" s="176" customFormat="1" ht="12.75" customHeight="1">
      <c r="A888" s="174">
        <v>31</v>
      </c>
      <c r="B888" s="264" t="s">
        <v>243</v>
      </c>
      <c r="C888" s="286">
        <v>4196</v>
      </c>
      <c r="D888" s="286">
        <v>4187</v>
      </c>
      <c r="E888" s="286">
        <f t="shared" si="50"/>
        <v>-9</v>
      </c>
      <c r="F888" s="312"/>
      <c r="G888" s="294"/>
    </row>
    <row r="889" spans="1:7" s="176" customFormat="1" ht="12.75" customHeight="1">
      <c r="A889" s="174">
        <v>32</v>
      </c>
      <c r="B889" s="264" t="s">
        <v>244</v>
      </c>
      <c r="C889" s="286">
        <v>3778</v>
      </c>
      <c r="D889" s="286">
        <v>3515</v>
      </c>
      <c r="E889" s="286">
        <f t="shared" si="50"/>
        <v>-263</v>
      </c>
      <c r="F889" s="312"/>
      <c r="G889" s="294" t="s">
        <v>12</v>
      </c>
    </row>
    <row r="890" spans="1:7" s="176" customFormat="1" ht="12.75" customHeight="1">
      <c r="A890" s="174">
        <v>33</v>
      </c>
      <c r="B890" s="264" t="s">
        <v>245</v>
      </c>
      <c r="C890" s="286">
        <v>2311</v>
      </c>
      <c r="D890" s="286">
        <v>2311</v>
      </c>
      <c r="E890" s="286">
        <f t="shared" si="50"/>
        <v>0</v>
      </c>
      <c r="F890" s="312"/>
      <c r="G890" s="294"/>
    </row>
    <row r="891" spans="1:7" s="176" customFormat="1" ht="12.75" customHeight="1">
      <c r="A891" s="174">
        <v>34</v>
      </c>
      <c r="B891" s="264" t="s">
        <v>246</v>
      </c>
      <c r="C891" s="286">
        <v>2708</v>
      </c>
      <c r="D891" s="286">
        <v>2211</v>
      </c>
      <c r="E891" s="286">
        <f t="shared" si="50"/>
        <v>-497</v>
      </c>
      <c r="F891" s="312"/>
      <c r="G891" s="294"/>
    </row>
    <row r="892" spans="1:7" s="176" customFormat="1" ht="12.75" customHeight="1">
      <c r="A892" s="174">
        <v>35</v>
      </c>
      <c r="B892" s="264" t="s">
        <v>247</v>
      </c>
      <c r="C892" s="286">
        <v>5236</v>
      </c>
      <c r="D892" s="286">
        <v>5236</v>
      </c>
      <c r="E892" s="286">
        <f t="shared" si="50"/>
        <v>0</v>
      </c>
      <c r="F892" s="312"/>
      <c r="G892" s="294"/>
    </row>
    <row r="893" spans="1:7" s="176" customFormat="1" ht="15" customHeight="1">
      <c r="A893" s="230"/>
      <c r="B893" s="231" t="s">
        <v>27</v>
      </c>
      <c r="C893" s="313">
        <v>175333</v>
      </c>
      <c r="D893" s="313">
        <v>167369</v>
      </c>
      <c r="E893" s="313">
        <f t="shared" si="50"/>
        <v>-7964</v>
      </c>
      <c r="F893" s="314"/>
      <c r="G893" s="315"/>
    </row>
    <row r="894" spans="1:7" s="176" customFormat="1" ht="15" customHeight="1">
      <c r="A894" s="316"/>
      <c r="B894" s="317"/>
      <c r="C894" s="165"/>
      <c r="D894" s="318"/>
      <c r="E894" s="318"/>
      <c r="F894" s="318"/>
      <c r="G894" s="315"/>
    </row>
    <row r="895" spans="1:7" s="176" customFormat="1" ht="15" customHeight="1">
      <c r="A895" s="316"/>
      <c r="B895" s="317"/>
      <c r="C895" s="165"/>
      <c r="D895" s="318"/>
      <c r="E895" s="318"/>
      <c r="F895" s="318"/>
      <c r="G895" s="315"/>
    </row>
    <row r="896" spans="1:7" s="176" customFormat="1" ht="13.5" customHeight="1">
      <c r="A896" s="193" t="s">
        <v>70</v>
      </c>
      <c r="B896" s="306"/>
      <c r="C896" s="306"/>
      <c r="D896" s="307"/>
      <c r="E896" s="307"/>
      <c r="F896" s="307"/>
      <c r="G896" s="307"/>
    </row>
    <row r="897" spans="1:7" s="176" customFormat="1" ht="13.5" customHeight="1">
      <c r="A897" s="193" t="s">
        <v>163</v>
      </c>
      <c r="B897" s="306"/>
      <c r="C897" s="306"/>
      <c r="D897" s="307"/>
      <c r="E897" s="307"/>
      <c r="F897" s="307"/>
      <c r="G897" s="307"/>
    </row>
    <row r="898" spans="1:7" s="176" customFormat="1" ht="42" customHeight="1">
      <c r="A898" s="201" t="s">
        <v>37</v>
      </c>
      <c r="B898" s="201" t="s">
        <v>38</v>
      </c>
      <c r="C898" s="201" t="s">
        <v>141</v>
      </c>
      <c r="D898" s="201" t="s">
        <v>191</v>
      </c>
      <c r="E898" s="201" t="s">
        <v>71</v>
      </c>
      <c r="F898" s="201" t="s">
        <v>72</v>
      </c>
      <c r="G898" s="201" t="s">
        <v>73</v>
      </c>
    </row>
    <row r="899" spans="1:7" s="176" customFormat="1" ht="14.25">
      <c r="A899" s="310">
        <v>1</v>
      </c>
      <c r="B899" s="310">
        <v>2</v>
      </c>
      <c r="C899" s="310">
        <v>3</v>
      </c>
      <c r="D899" s="310">
        <v>4</v>
      </c>
      <c r="E899" s="310">
        <v>5</v>
      </c>
      <c r="F899" s="310">
        <v>6</v>
      </c>
      <c r="G899" s="310">
        <v>7</v>
      </c>
    </row>
    <row r="900" spans="1:7" s="176" customFormat="1" ht="12.75" customHeight="1">
      <c r="A900" s="174">
        <v>1</v>
      </c>
      <c r="B900" s="264" t="s">
        <v>213</v>
      </c>
      <c r="C900" s="173">
        <v>955.4000000000001</v>
      </c>
      <c r="D900" s="173">
        <v>-9.109999999999957</v>
      </c>
      <c r="E900" s="173">
        <v>959.8074999999999</v>
      </c>
      <c r="F900" s="173">
        <f aca="true" t="shared" si="51" ref="F900:F917">D900+E900</f>
        <v>950.6975</v>
      </c>
      <c r="G900" s="183">
        <f aca="true" t="shared" si="52" ref="G900:G917">F900/C900</f>
        <v>0.9950779778103411</v>
      </c>
    </row>
    <row r="901" spans="1:7" s="176" customFormat="1" ht="12.75" customHeight="1">
      <c r="A901" s="174">
        <v>2</v>
      </c>
      <c r="B901" s="264" t="s">
        <v>214</v>
      </c>
      <c r="C901" s="173">
        <v>325.7</v>
      </c>
      <c r="D901" s="173">
        <v>-89.80000000000001</v>
      </c>
      <c r="E901" s="173">
        <v>308.26</v>
      </c>
      <c r="F901" s="173">
        <f t="shared" si="51"/>
        <v>218.45999999999998</v>
      </c>
      <c r="G901" s="183">
        <f t="shared" si="52"/>
        <v>0.6707399447344181</v>
      </c>
    </row>
    <row r="902" spans="1:7" s="176" customFormat="1" ht="12.75" customHeight="1">
      <c r="A902" s="174">
        <v>3</v>
      </c>
      <c r="B902" s="264" t="s">
        <v>215</v>
      </c>
      <c r="C902" s="173">
        <v>466.5</v>
      </c>
      <c r="D902" s="173">
        <v>36.55000000000001</v>
      </c>
      <c r="E902" s="173">
        <v>507.29560000000004</v>
      </c>
      <c r="F902" s="173">
        <f t="shared" si="51"/>
        <v>543.8456000000001</v>
      </c>
      <c r="G902" s="183">
        <f t="shared" si="52"/>
        <v>1.165799785637728</v>
      </c>
    </row>
    <row r="903" spans="1:7" s="176" customFormat="1" ht="12.75" customHeight="1">
      <c r="A903" s="174">
        <v>4</v>
      </c>
      <c r="B903" s="264" t="s">
        <v>216</v>
      </c>
      <c r="C903" s="173">
        <v>756.8</v>
      </c>
      <c r="D903" s="173">
        <v>18.240000000000038</v>
      </c>
      <c r="E903" s="173">
        <v>794.2692</v>
      </c>
      <c r="F903" s="173">
        <f t="shared" si="51"/>
        <v>812.5092</v>
      </c>
      <c r="G903" s="183">
        <f t="shared" si="52"/>
        <v>1.0736115221987315</v>
      </c>
    </row>
    <row r="904" spans="1:7" s="176" customFormat="1" ht="12.75" customHeight="1">
      <c r="A904" s="174">
        <v>5</v>
      </c>
      <c r="B904" s="264" t="s">
        <v>217</v>
      </c>
      <c r="C904" s="173">
        <v>684.6</v>
      </c>
      <c r="D904" s="173">
        <v>-79.20999999999998</v>
      </c>
      <c r="E904" s="173">
        <v>685.4</v>
      </c>
      <c r="F904" s="173">
        <f t="shared" si="51"/>
        <v>606.19</v>
      </c>
      <c r="G904" s="183">
        <f t="shared" si="52"/>
        <v>0.8854659655273153</v>
      </c>
    </row>
    <row r="905" spans="1:7" s="176" customFormat="1" ht="12.75" customHeight="1">
      <c r="A905" s="174">
        <v>6</v>
      </c>
      <c r="B905" s="264" t="s">
        <v>218</v>
      </c>
      <c r="C905" s="173">
        <v>225.59999999999997</v>
      </c>
      <c r="D905" s="173">
        <v>-28.510000000000005</v>
      </c>
      <c r="E905" s="173">
        <v>225.35999999999999</v>
      </c>
      <c r="F905" s="173">
        <f t="shared" si="51"/>
        <v>196.84999999999997</v>
      </c>
      <c r="G905" s="183">
        <f t="shared" si="52"/>
        <v>0.8725620567375887</v>
      </c>
    </row>
    <row r="906" spans="1:7" s="176" customFormat="1" ht="12.75" customHeight="1">
      <c r="A906" s="174">
        <v>7</v>
      </c>
      <c r="B906" s="264" t="s">
        <v>219</v>
      </c>
      <c r="C906" s="173">
        <v>460.9</v>
      </c>
      <c r="D906" s="173">
        <v>376.31000000000006</v>
      </c>
      <c r="E906" s="173">
        <v>483.03456</v>
      </c>
      <c r="F906" s="173">
        <f t="shared" si="51"/>
        <v>859.34456</v>
      </c>
      <c r="G906" s="183">
        <f t="shared" si="52"/>
        <v>1.8644924278585377</v>
      </c>
    </row>
    <row r="907" spans="1:7" s="176" customFormat="1" ht="12.75" customHeight="1">
      <c r="A907" s="174">
        <v>8</v>
      </c>
      <c r="B907" s="264" t="s">
        <v>220</v>
      </c>
      <c r="C907" s="173">
        <v>416.5</v>
      </c>
      <c r="D907" s="173">
        <v>241.64</v>
      </c>
      <c r="E907" s="173">
        <v>416.5</v>
      </c>
      <c r="F907" s="173">
        <f t="shared" si="51"/>
        <v>658.14</v>
      </c>
      <c r="G907" s="183">
        <f t="shared" si="52"/>
        <v>1.5801680672268907</v>
      </c>
    </row>
    <row r="908" spans="1:7" s="176" customFormat="1" ht="12.75" customHeight="1">
      <c r="A908" s="174">
        <v>9</v>
      </c>
      <c r="B908" s="264" t="s">
        <v>221</v>
      </c>
      <c r="C908" s="173">
        <v>342.79999999999995</v>
      </c>
      <c r="D908" s="173">
        <v>-478.81000000000006</v>
      </c>
      <c r="E908" s="173">
        <v>355.68376</v>
      </c>
      <c r="F908" s="173">
        <f t="shared" si="51"/>
        <v>-123.12624000000005</v>
      </c>
      <c r="G908" s="183">
        <f t="shared" si="52"/>
        <v>-0.3591780630105019</v>
      </c>
    </row>
    <row r="909" spans="1:7" s="176" customFormat="1" ht="12.75" customHeight="1">
      <c r="A909" s="174">
        <v>10</v>
      </c>
      <c r="B909" s="264" t="s">
        <v>222</v>
      </c>
      <c r="C909" s="173">
        <v>343.5</v>
      </c>
      <c r="D909" s="173">
        <v>36.16</v>
      </c>
      <c r="E909" s="173">
        <v>344.9466</v>
      </c>
      <c r="F909" s="173">
        <f t="shared" si="51"/>
        <v>381.10659999999996</v>
      </c>
      <c r="G909" s="183">
        <f t="shared" si="52"/>
        <v>1.109480640465793</v>
      </c>
    </row>
    <row r="910" spans="1:7" s="176" customFormat="1" ht="12.75" customHeight="1">
      <c r="A910" s="174">
        <v>11</v>
      </c>
      <c r="B910" s="264" t="s">
        <v>223</v>
      </c>
      <c r="C910" s="173">
        <v>256</v>
      </c>
      <c r="D910" s="173">
        <v>8.429999999999993</v>
      </c>
      <c r="E910" s="173">
        <v>256</v>
      </c>
      <c r="F910" s="173">
        <f t="shared" si="51"/>
        <v>264.43</v>
      </c>
      <c r="G910" s="183">
        <f t="shared" si="52"/>
        <v>1.0329296875</v>
      </c>
    </row>
    <row r="911" spans="1:7" s="176" customFormat="1" ht="12.75" customHeight="1">
      <c r="A911" s="174">
        <v>12</v>
      </c>
      <c r="B911" s="264" t="s">
        <v>224</v>
      </c>
      <c r="C911" s="173">
        <v>232.7</v>
      </c>
      <c r="D911" s="173">
        <v>-7.30000000000004</v>
      </c>
      <c r="E911" s="173">
        <v>231.90800000000002</v>
      </c>
      <c r="F911" s="173">
        <f t="shared" si="51"/>
        <v>224.60799999999998</v>
      </c>
      <c r="G911" s="183">
        <f t="shared" si="52"/>
        <v>0.9652256123764503</v>
      </c>
    </row>
    <row r="912" spans="1:7" s="176" customFormat="1" ht="12.75" customHeight="1">
      <c r="A912" s="174">
        <v>13</v>
      </c>
      <c r="B912" s="264" t="s">
        <v>225</v>
      </c>
      <c r="C912" s="173">
        <v>671.4</v>
      </c>
      <c r="D912" s="173">
        <v>-256.53</v>
      </c>
      <c r="E912" s="173">
        <v>890.7141200000001</v>
      </c>
      <c r="F912" s="173">
        <f t="shared" si="51"/>
        <v>634.1841200000001</v>
      </c>
      <c r="G912" s="183">
        <f t="shared" si="52"/>
        <v>0.9445697348823356</v>
      </c>
    </row>
    <row r="913" spans="1:7" s="176" customFormat="1" ht="12.75" customHeight="1">
      <c r="A913" s="174">
        <v>14</v>
      </c>
      <c r="B913" s="264" t="s">
        <v>226</v>
      </c>
      <c r="C913" s="173">
        <v>421.9</v>
      </c>
      <c r="D913" s="173">
        <v>-151.67000000000002</v>
      </c>
      <c r="E913" s="173">
        <v>422.00444</v>
      </c>
      <c r="F913" s="173">
        <f t="shared" si="51"/>
        <v>270.33444</v>
      </c>
      <c r="G913" s="183">
        <f t="shared" si="52"/>
        <v>0.6407547760132732</v>
      </c>
    </row>
    <row r="914" spans="1:7" s="176" customFormat="1" ht="12.75" customHeight="1">
      <c r="A914" s="174">
        <v>15</v>
      </c>
      <c r="B914" s="264" t="s">
        <v>227</v>
      </c>
      <c r="C914" s="173">
        <v>626.4</v>
      </c>
      <c r="D914" s="173">
        <v>-36.28999999999999</v>
      </c>
      <c r="E914" s="173">
        <v>616.752</v>
      </c>
      <c r="F914" s="173">
        <f t="shared" si="51"/>
        <v>580.462</v>
      </c>
      <c r="G914" s="183">
        <f t="shared" si="52"/>
        <v>0.9266634738186462</v>
      </c>
    </row>
    <row r="915" spans="1:7" s="176" customFormat="1" ht="12.75" customHeight="1">
      <c r="A915" s="174">
        <v>16</v>
      </c>
      <c r="B915" s="264" t="s">
        <v>228</v>
      </c>
      <c r="C915" s="173">
        <v>516.3</v>
      </c>
      <c r="D915" s="173">
        <v>-169.79</v>
      </c>
      <c r="E915" s="173">
        <v>516.4090799999999</v>
      </c>
      <c r="F915" s="173">
        <f t="shared" si="51"/>
        <v>346.61907999999994</v>
      </c>
      <c r="G915" s="183">
        <f t="shared" si="52"/>
        <v>0.6713520821227967</v>
      </c>
    </row>
    <row r="916" spans="1:7" s="176" customFormat="1" ht="12.75" customHeight="1">
      <c r="A916" s="174">
        <v>17</v>
      </c>
      <c r="B916" s="264" t="s">
        <v>229</v>
      </c>
      <c r="C916" s="173">
        <v>530.6</v>
      </c>
      <c r="D916" s="173">
        <v>-53.47999999999999</v>
      </c>
      <c r="E916" s="173">
        <v>526.928</v>
      </c>
      <c r="F916" s="173">
        <f t="shared" si="51"/>
        <v>473.448</v>
      </c>
      <c r="G916" s="183">
        <f t="shared" si="52"/>
        <v>0.8922879758763663</v>
      </c>
    </row>
    <row r="917" spans="1:7" s="176" customFormat="1" ht="12.75" customHeight="1">
      <c r="A917" s="174">
        <v>18</v>
      </c>
      <c r="B917" s="264" t="s">
        <v>230</v>
      </c>
      <c r="C917" s="173">
        <v>576.5</v>
      </c>
      <c r="D917" s="173">
        <v>-93.81000000000003</v>
      </c>
      <c r="E917" s="173">
        <v>572.972</v>
      </c>
      <c r="F917" s="173">
        <f t="shared" si="51"/>
        <v>479.1619999999999</v>
      </c>
      <c r="G917" s="183">
        <f t="shared" si="52"/>
        <v>0.8311569817866434</v>
      </c>
    </row>
    <row r="918" spans="1:7" s="176" customFormat="1" ht="12.75" customHeight="1">
      <c r="A918" s="174">
        <v>19</v>
      </c>
      <c r="B918" s="264" t="s">
        <v>231</v>
      </c>
      <c r="C918" s="173">
        <v>600.4</v>
      </c>
      <c r="D918" s="173">
        <v>-313.76</v>
      </c>
      <c r="E918" s="173">
        <v>598.384</v>
      </c>
      <c r="F918" s="173">
        <f aca="true" t="shared" si="53" ref="F918:F931">D918+E918</f>
        <v>284.624</v>
      </c>
      <c r="G918" s="183">
        <f aca="true" t="shared" si="54" ref="G918:G931">F918/C918</f>
        <v>0.4740572951365757</v>
      </c>
    </row>
    <row r="919" spans="1:7" s="176" customFormat="1" ht="12.75" customHeight="1">
      <c r="A919" s="174">
        <v>20</v>
      </c>
      <c r="B919" s="264" t="s">
        <v>232</v>
      </c>
      <c r="C919" s="173">
        <v>410.6</v>
      </c>
      <c r="D919" s="173">
        <v>209.13000000000002</v>
      </c>
      <c r="E919" s="173">
        <v>388.38800000000003</v>
      </c>
      <c r="F919" s="173">
        <f t="shared" si="53"/>
        <v>597.518</v>
      </c>
      <c r="G919" s="183">
        <f t="shared" si="54"/>
        <v>1.4552313687286897</v>
      </c>
    </row>
    <row r="920" spans="1:7" s="176" customFormat="1" ht="12.75" customHeight="1">
      <c r="A920" s="174">
        <v>21</v>
      </c>
      <c r="B920" s="264" t="s">
        <v>233</v>
      </c>
      <c r="C920" s="173">
        <v>961.3</v>
      </c>
      <c r="D920" s="173">
        <v>191.68000000000006</v>
      </c>
      <c r="E920" s="173">
        <v>949.3119999999999</v>
      </c>
      <c r="F920" s="173">
        <f t="shared" si="53"/>
        <v>1140.992</v>
      </c>
      <c r="G920" s="183">
        <f t="shared" si="54"/>
        <v>1.186926037657339</v>
      </c>
    </row>
    <row r="921" spans="1:7" s="176" customFormat="1" ht="12.75" customHeight="1">
      <c r="A921" s="174">
        <v>22</v>
      </c>
      <c r="B921" s="264" t="s">
        <v>234</v>
      </c>
      <c r="C921" s="173">
        <v>332.70000000000005</v>
      </c>
      <c r="D921" s="173">
        <v>36.119999999999976</v>
      </c>
      <c r="E921" s="173">
        <v>332.70000000000005</v>
      </c>
      <c r="F921" s="173">
        <f t="shared" si="53"/>
        <v>368.82000000000005</v>
      </c>
      <c r="G921" s="183">
        <f t="shared" si="54"/>
        <v>1.108566275924256</v>
      </c>
    </row>
    <row r="922" spans="1:7" s="176" customFormat="1" ht="12.75" customHeight="1">
      <c r="A922" s="174">
        <v>23</v>
      </c>
      <c r="B922" s="264" t="s">
        <v>235</v>
      </c>
      <c r="C922" s="173">
        <v>345.20000000000005</v>
      </c>
      <c r="D922" s="173">
        <v>169.47999999999996</v>
      </c>
      <c r="E922" s="173">
        <v>394.1432</v>
      </c>
      <c r="F922" s="173">
        <f t="shared" si="53"/>
        <v>563.6232</v>
      </c>
      <c r="G922" s="183">
        <f t="shared" si="54"/>
        <v>1.632743916570104</v>
      </c>
    </row>
    <row r="923" spans="1:7" s="176" customFormat="1" ht="12.75" customHeight="1">
      <c r="A923" s="174">
        <v>24</v>
      </c>
      <c r="B923" s="264" t="s">
        <v>236</v>
      </c>
      <c r="C923" s="173">
        <v>952.5</v>
      </c>
      <c r="D923" s="173">
        <v>72.63000000000005</v>
      </c>
      <c r="E923" s="173">
        <v>952.5</v>
      </c>
      <c r="F923" s="173">
        <f t="shared" si="53"/>
        <v>1025.13</v>
      </c>
      <c r="G923" s="183">
        <f t="shared" si="54"/>
        <v>1.0762519685039371</v>
      </c>
    </row>
    <row r="924" spans="1:7" s="176" customFormat="1" ht="12.75" customHeight="1">
      <c r="A924" s="174">
        <v>25</v>
      </c>
      <c r="B924" s="264" t="s">
        <v>237</v>
      </c>
      <c r="C924" s="173">
        <v>522</v>
      </c>
      <c r="D924" s="173">
        <v>2.3700000000000045</v>
      </c>
      <c r="E924" s="173">
        <v>514.2239999999999</v>
      </c>
      <c r="F924" s="173">
        <f t="shared" si="53"/>
        <v>516.5939999999999</v>
      </c>
      <c r="G924" s="183">
        <f t="shared" si="54"/>
        <v>0.9896436781609195</v>
      </c>
    </row>
    <row r="925" spans="1:7" s="176" customFormat="1" ht="12.75" customHeight="1">
      <c r="A925" s="174">
        <v>26</v>
      </c>
      <c r="B925" s="264" t="s">
        <v>238</v>
      </c>
      <c r="C925" s="173">
        <v>505.9</v>
      </c>
      <c r="D925" s="173">
        <v>163.43</v>
      </c>
      <c r="E925" s="173">
        <v>484.84000000000003</v>
      </c>
      <c r="F925" s="173">
        <f t="shared" si="53"/>
        <v>648.27</v>
      </c>
      <c r="G925" s="183">
        <f t="shared" si="54"/>
        <v>1.2814192528167623</v>
      </c>
    </row>
    <row r="926" spans="1:7" s="176" customFormat="1" ht="12.75" customHeight="1">
      <c r="A926" s="174">
        <v>27</v>
      </c>
      <c r="B926" s="264" t="s">
        <v>239</v>
      </c>
      <c r="C926" s="173">
        <v>502.1</v>
      </c>
      <c r="D926" s="173">
        <v>14.150000000000006</v>
      </c>
      <c r="E926" s="173">
        <v>500.336</v>
      </c>
      <c r="F926" s="173">
        <f t="shared" si="53"/>
        <v>514.486</v>
      </c>
      <c r="G926" s="183">
        <f t="shared" si="54"/>
        <v>1.024668392750448</v>
      </c>
    </row>
    <row r="927" spans="1:7" s="176" customFormat="1" ht="12.75" customHeight="1">
      <c r="A927" s="174">
        <v>28</v>
      </c>
      <c r="B927" s="264" t="s">
        <v>240</v>
      </c>
      <c r="C927" s="173">
        <v>623.4</v>
      </c>
      <c r="D927" s="173">
        <v>494.9</v>
      </c>
      <c r="E927" s="173">
        <v>619.944</v>
      </c>
      <c r="F927" s="173">
        <f t="shared" si="53"/>
        <v>1114.844</v>
      </c>
      <c r="G927" s="183">
        <f t="shared" si="54"/>
        <v>1.7883285210137954</v>
      </c>
    </row>
    <row r="928" spans="1:7" s="176" customFormat="1" ht="12.75" customHeight="1">
      <c r="A928" s="174">
        <v>29</v>
      </c>
      <c r="B928" s="264" t="s">
        <v>241</v>
      </c>
      <c r="C928" s="173">
        <v>262.9</v>
      </c>
      <c r="D928" s="173">
        <v>-22.549999999999997</v>
      </c>
      <c r="E928" s="173">
        <v>252.60399999999998</v>
      </c>
      <c r="F928" s="173">
        <f t="shared" si="53"/>
        <v>230.05399999999997</v>
      </c>
      <c r="G928" s="183">
        <f t="shared" si="54"/>
        <v>0.8750627615062762</v>
      </c>
    </row>
    <row r="929" spans="1:7" s="176" customFormat="1" ht="12.75" customHeight="1">
      <c r="A929" s="174">
        <v>30</v>
      </c>
      <c r="B929" s="264" t="s">
        <v>242</v>
      </c>
      <c r="C929" s="173">
        <v>881.3</v>
      </c>
      <c r="D929" s="173">
        <v>818.26</v>
      </c>
      <c r="E929" s="173">
        <v>842.508</v>
      </c>
      <c r="F929" s="173">
        <f t="shared" si="53"/>
        <v>1660.768</v>
      </c>
      <c r="G929" s="183">
        <f t="shared" si="54"/>
        <v>1.884452513332577</v>
      </c>
    </row>
    <row r="930" spans="1:7" s="176" customFormat="1" ht="12.75" customHeight="1">
      <c r="A930" s="174">
        <v>31</v>
      </c>
      <c r="B930" s="264" t="s">
        <v>243</v>
      </c>
      <c r="C930" s="173">
        <v>419.6</v>
      </c>
      <c r="D930" s="173">
        <v>250.8499999999999</v>
      </c>
      <c r="E930" s="173">
        <v>419.27599999999995</v>
      </c>
      <c r="F930" s="173">
        <f t="shared" si="53"/>
        <v>670.1259999999999</v>
      </c>
      <c r="G930" s="183">
        <f t="shared" si="54"/>
        <v>1.5970591039084838</v>
      </c>
    </row>
    <row r="931" spans="1:7" s="176" customFormat="1" ht="12.75" customHeight="1">
      <c r="A931" s="174">
        <v>32</v>
      </c>
      <c r="B931" s="264" t="s">
        <v>244</v>
      </c>
      <c r="C931" s="173">
        <v>377.79999999999995</v>
      </c>
      <c r="D931" s="173">
        <v>-5.289999999999992</v>
      </c>
      <c r="E931" s="173">
        <v>368.332</v>
      </c>
      <c r="F931" s="173">
        <f t="shared" si="53"/>
        <v>363.04200000000003</v>
      </c>
      <c r="G931" s="183">
        <f t="shared" si="54"/>
        <v>0.9609370037056646</v>
      </c>
    </row>
    <row r="932" spans="1:7" s="176" customFormat="1" ht="12.75" customHeight="1">
      <c r="A932" s="174">
        <v>33</v>
      </c>
      <c r="B932" s="264" t="s">
        <v>245</v>
      </c>
      <c r="C932" s="173">
        <v>231.1</v>
      </c>
      <c r="D932" s="173">
        <v>78.7</v>
      </c>
      <c r="E932" s="173">
        <v>231.01999999999998</v>
      </c>
      <c r="F932" s="173">
        <f>D932+E932</f>
        <v>309.71999999999997</v>
      </c>
      <c r="G932" s="183">
        <f>F932/C932</f>
        <v>1.3401990480311552</v>
      </c>
    </row>
    <row r="933" spans="1:7" s="176" customFormat="1" ht="12.75" customHeight="1">
      <c r="A933" s="174">
        <v>34</v>
      </c>
      <c r="B933" s="264" t="s">
        <v>246</v>
      </c>
      <c r="C933" s="173">
        <v>270.8</v>
      </c>
      <c r="D933" s="173">
        <v>82.5</v>
      </c>
      <c r="E933" s="173">
        <v>311.8364</v>
      </c>
      <c r="F933" s="173">
        <f>D933+E933</f>
        <v>394.3364</v>
      </c>
      <c r="G933" s="183">
        <f>F933/C933</f>
        <v>1.4561905465288036</v>
      </c>
    </row>
    <row r="934" spans="1:7" s="176" customFormat="1" ht="12.75" customHeight="1">
      <c r="A934" s="174">
        <v>35</v>
      </c>
      <c r="B934" s="264" t="s">
        <v>247</v>
      </c>
      <c r="C934" s="173">
        <v>523.5999999999999</v>
      </c>
      <c r="D934" s="173">
        <v>126.90999999999997</v>
      </c>
      <c r="E934" s="173">
        <v>522.8</v>
      </c>
      <c r="F934" s="173">
        <f>D934+E934</f>
        <v>649.7099999999999</v>
      </c>
      <c r="G934" s="183">
        <f>F934/C934</f>
        <v>1.24085179526356</v>
      </c>
    </row>
    <row r="935" spans="1:7" s="176" customFormat="1" ht="15" customHeight="1">
      <c r="A935" s="230"/>
      <c r="B935" s="231" t="s">
        <v>27</v>
      </c>
      <c r="C935" s="144">
        <v>17533.299999999996</v>
      </c>
      <c r="D935" s="144">
        <v>1632.5300000000002</v>
      </c>
      <c r="E935" s="144">
        <v>17797.39246</v>
      </c>
      <c r="F935" s="144">
        <f>D935+E935</f>
        <v>19429.922459999998</v>
      </c>
      <c r="G935" s="189">
        <f>F935/C935</f>
        <v>1.1081725893015006</v>
      </c>
    </row>
    <row r="936" spans="1:7" s="176" customFormat="1" ht="13.5" customHeight="1">
      <c r="A936" s="295"/>
      <c r="B936" s="296"/>
      <c r="C936" s="297"/>
      <c r="D936" s="297"/>
      <c r="E936" s="298"/>
      <c r="F936" s="299"/>
      <c r="G936" s="300"/>
    </row>
    <row r="937" spans="1:7" s="176" customFormat="1" ht="13.5" customHeight="1">
      <c r="A937" s="193" t="s">
        <v>74</v>
      </c>
      <c r="B937" s="306"/>
      <c r="C937" s="306"/>
      <c r="D937" s="306"/>
      <c r="E937" s="307"/>
      <c r="F937" s="307"/>
      <c r="G937" s="307"/>
    </row>
    <row r="938" spans="1:7" s="176" customFormat="1" ht="13.5" customHeight="1">
      <c r="A938" s="193" t="s">
        <v>162</v>
      </c>
      <c r="B938" s="306"/>
      <c r="C938" s="306"/>
      <c r="D938" s="306"/>
      <c r="E938" s="307"/>
      <c r="F938" s="307"/>
      <c r="G938" s="307"/>
    </row>
    <row r="939" spans="1:7" s="176" customFormat="1" ht="57">
      <c r="A939" s="201" t="s">
        <v>37</v>
      </c>
      <c r="B939" s="201" t="s">
        <v>38</v>
      </c>
      <c r="C939" s="201" t="s">
        <v>142</v>
      </c>
      <c r="D939" s="201" t="s">
        <v>75</v>
      </c>
      <c r="E939" s="201" t="s">
        <v>76</v>
      </c>
      <c r="F939" s="201" t="s">
        <v>77</v>
      </c>
      <c r="G939" s="309"/>
    </row>
    <row r="940" spans="1:7" s="176" customFormat="1" ht="15">
      <c r="A940" s="310">
        <v>1</v>
      </c>
      <c r="B940" s="310">
        <v>2</v>
      </c>
      <c r="C940" s="310">
        <v>3</v>
      </c>
      <c r="D940" s="310">
        <v>4</v>
      </c>
      <c r="E940" s="310">
        <v>5</v>
      </c>
      <c r="F940" s="310">
        <v>6</v>
      </c>
      <c r="G940" s="309"/>
    </row>
    <row r="941" spans="1:7" s="176" customFormat="1" ht="12.75" customHeight="1">
      <c r="A941" s="174">
        <v>1</v>
      </c>
      <c r="B941" s="264" t="s">
        <v>213</v>
      </c>
      <c r="C941" s="173">
        <v>955.4000000000001</v>
      </c>
      <c r="D941" s="173">
        <v>950.6975</v>
      </c>
      <c r="E941" s="173">
        <v>945.7</v>
      </c>
      <c r="F941" s="199">
        <f>E941/C941</f>
        <v>0.9898471844253716</v>
      </c>
      <c r="G941" s="232"/>
    </row>
    <row r="942" spans="1:7" s="176" customFormat="1" ht="12.75" customHeight="1">
      <c r="A942" s="174">
        <v>2</v>
      </c>
      <c r="B942" s="264" t="s">
        <v>214</v>
      </c>
      <c r="C942" s="173">
        <v>325.7</v>
      </c>
      <c r="D942" s="173">
        <v>218.45999999999998</v>
      </c>
      <c r="E942" s="173">
        <v>325.7</v>
      </c>
      <c r="F942" s="199">
        <f aca="true" t="shared" si="55" ref="F942:F976">E942/C942</f>
        <v>1</v>
      </c>
      <c r="G942" s="232"/>
    </row>
    <row r="943" spans="1:7" s="176" customFormat="1" ht="12.75" customHeight="1">
      <c r="A943" s="174">
        <v>3</v>
      </c>
      <c r="B943" s="264" t="s">
        <v>215</v>
      </c>
      <c r="C943" s="173">
        <v>466.5</v>
      </c>
      <c r="D943" s="173">
        <v>543.8456000000001</v>
      </c>
      <c r="E943" s="173">
        <v>446.09999999999997</v>
      </c>
      <c r="F943" s="199">
        <f t="shared" si="55"/>
        <v>0.9562700964630224</v>
      </c>
      <c r="G943" s="232"/>
    </row>
    <row r="944" spans="1:7" s="176" customFormat="1" ht="12.75" customHeight="1">
      <c r="A944" s="174">
        <v>4</v>
      </c>
      <c r="B944" s="264" t="s">
        <v>216</v>
      </c>
      <c r="C944" s="173">
        <v>756.8</v>
      </c>
      <c r="D944" s="173">
        <v>812.5092</v>
      </c>
      <c r="E944" s="173">
        <v>629</v>
      </c>
      <c r="F944" s="199">
        <f t="shared" si="55"/>
        <v>0.8311310782241015</v>
      </c>
      <c r="G944" s="232"/>
    </row>
    <row r="945" spans="1:7" s="176" customFormat="1" ht="12.75" customHeight="1">
      <c r="A945" s="174">
        <v>5</v>
      </c>
      <c r="B945" s="264" t="s">
        <v>217</v>
      </c>
      <c r="C945" s="173">
        <v>684.6</v>
      </c>
      <c r="D945" s="173">
        <v>606.19</v>
      </c>
      <c r="E945" s="173">
        <v>614.6</v>
      </c>
      <c r="F945" s="199">
        <f t="shared" si="55"/>
        <v>0.8977505112474438</v>
      </c>
      <c r="G945" s="232"/>
    </row>
    <row r="946" spans="1:7" s="176" customFormat="1" ht="12.75" customHeight="1">
      <c r="A946" s="174">
        <v>6</v>
      </c>
      <c r="B946" s="264" t="s">
        <v>218</v>
      </c>
      <c r="C946" s="173">
        <v>225.59999999999997</v>
      </c>
      <c r="D946" s="173">
        <v>196.84999999999997</v>
      </c>
      <c r="E946" s="173">
        <v>225.59999999999997</v>
      </c>
      <c r="F946" s="199">
        <f t="shared" si="55"/>
        <v>1</v>
      </c>
      <c r="G946" s="232"/>
    </row>
    <row r="947" spans="1:7" s="176" customFormat="1" ht="12.75" customHeight="1">
      <c r="A947" s="174">
        <v>7</v>
      </c>
      <c r="B947" s="264" t="s">
        <v>219</v>
      </c>
      <c r="C947" s="173">
        <v>460.9</v>
      </c>
      <c r="D947" s="173">
        <v>859.34456</v>
      </c>
      <c r="E947" s="173">
        <v>444.8</v>
      </c>
      <c r="F947" s="199">
        <f t="shared" si="55"/>
        <v>0.9650683445432849</v>
      </c>
      <c r="G947" s="232"/>
    </row>
    <row r="948" spans="1:7" s="176" customFormat="1" ht="12.75" customHeight="1">
      <c r="A948" s="174">
        <v>8</v>
      </c>
      <c r="B948" s="264" t="s">
        <v>220</v>
      </c>
      <c r="C948" s="173">
        <v>416.5</v>
      </c>
      <c r="D948" s="173">
        <v>658.14</v>
      </c>
      <c r="E948" s="173">
        <v>416.5</v>
      </c>
      <c r="F948" s="199">
        <f t="shared" si="55"/>
        <v>1</v>
      </c>
      <c r="G948" s="232"/>
    </row>
    <row r="949" spans="1:7" s="176" customFormat="1" ht="12.75" customHeight="1">
      <c r="A949" s="174">
        <v>9</v>
      </c>
      <c r="B949" s="264" t="s">
        <v>221</v>
      </c>
      <c r="C949" s="173">
        <v>342.79999999999995</v>
      </c>
      <c r="D949" s="173">
        <v>-123.12624000000005</v>
      </c>
      <c r="E949" s="173">
        <v>342.79999999999995</v>
      </c>
      <c r="F949" s="199">
        <f t="shared" si="55"/>
        <v>1</v>
      </c>
      <c r="G949" s="232"/>
    </row>
    <row r="950" spans="1:7" s="176" customFormat="1" ht="12.75" customHeight="1">
      <c r="A950" s="174">
        <v>10</v>
      </c>
      <c r="B950" s="264" t="s">
        <v>222</v>
      </c>
      <c r="C950" s="173">
        <v>343.5</v>
      </c>
      <c r="D950" s="173">
        <v>381.10659999999996</v>
      </c>
      <c r="E950" s="173">
        <v>343.5</v>
      </c>
      <c r="F950" s="199">
        <f t="shared" si="55"/>
        <v>1</v>
      </c>
      <c r="G950" s="232"/>
    </row>
    <row r="951" spans="1:7" s="176" customFormat="1" ht="12.75" customHeight="1">
      <c r="A951" s="174">
        <v>11</v>
      </c>
      <c r="B951" s="264" t="s">
        <v>223</v>
      </c>
      <c r="C951" s="173">
        <v>256</v>
      </c>
      <c r="D951" s="173">
        <v>264.43</v>
      </c>
      <c r="E951" s="173">
        <v>256</v>
      </c>
      <c r="F951" s="199">
        <f t="shared" si="55"/>
        <v>1</v>
      </c>
      <c r="G951" s="232"/>
    </row>
    <row r="952" spans="1:7" s="176" customFormat="1" ht="12.75" customHeight="1">
      <c r="A952" s="174">
        <v>12</v>
      </c>
      <c r="B952" s="264" t="s">
        <v>224</v>
      </c>
      <c r="C952" s="173">
        <v>232.7</v>
      </c>
      <c r="D952" s="173">
        <v>224.60799999999998</v>
      </c>
      <c r="E952" s="173">
        <v>230.5</v>
      </c>
      <c r="F952" s="199">
        <f t="shared" si="55"/>
        <v>0.99054576708208</v>
      </c>
      <c r="G952" s="232"/>
    </row>
    <row r="953" spans="1:7" s="176" customFormat="1" ht="12.75" customHeight="1">
      <c r="A953" s="174">
        <v>13</v>
      </c>
      <c r="B953" s="264" t="s">
        <v>225</v>
      </c>
      <c r="C953" s="173">
        <v>671.4</v>
      </c>
      <c r="D953" s="173">
        <v>634.1841200000001</v>
      </c>
      <c r="E953" s="173">
        <v>593.5999999999999</v>
      </c>
      <c r="F953" s="199">
        <f t="shared" si="55"/>
        <v>0.88412272862675</v>
      </c>
      <c r="G953" s="232"/>
    </row>
    <row r="954" spans="1:7" s="176" customFormat="1" ht="12.75" customHeight="1">
      <c r="A954" s="174">
        <v>14</v>
      </c>
      <c r="B954" s="264" t="s">
        <v>226</v>
      </c>
      <c r="C954" s="173">
        <v>421.9</v>
      </c>
      <c r="D954" s="173">
        <v>270.33444</v>
      </c>
      <c r="E954" s="173">
        <v>413.8</v>
      </c>
      <c r="F954" s="199">
        <f t="shared" si="55"/>
        <v>0.980801137710358</v>
      </c>
      <c r="G954" s="232"/>
    </row>
    <row r="955" spans="1:7" s="176" customFormat="1" ht="12.75" customHeight="1">
      <c r="A955" s="174">
        <v>15</v>
      </c>
      <c r="B955" s="264" t="s">
        <v>227</v>
      </c>
      <c r="C955" s="173">
        <v>626.4</v>
      </c>
      <c r="D955" s="173">
        <v>580.462</v>
      </c>
      <c r="E955" s="173">
        <v>599.6</v>
      </c>
      <c r="F955" s="199">
        <f t="shared" si="55"/>
        <v>0.9572158365261815</v>
      </c>
      <c r="G955" s="232"/>
    </row>
    <row r="956" spans="1:7" s="176" customFormat="1" ht="12.75" customHeight="1">
      <c r="A956" s="174">
        <v>16</v>
      </c>
      <c r="B956" s="264" t="s">
        <v>228</v>
      </c>
      <c r="C956" s="173">
        <v>516.3</v>
      </c>
      <c r="D956" s="173">
        <v>346.61907999999994</v>
      </c>
      <c r="E956" s="173">
        <v>516.3</v>
      </c>
      <c r="F956" s="199">
        <f t="shared" si="55"/>
        <v>1</v>
      </c>
      <c r="G956" s="232"/>
    </row>
    <row r="957" spans="1:7" s="176" customFormat="1" ht="12.75" customHeight="1">
      <c r="A957" s="174">
        <v>17</v>
      </c>
      <c r="B957" s="264" t="s">
        <v>229</v>
      </c>
      <c r="C957" s="173">
        <v>530.6</v>
      </c>
      <c r="D957" s="173">
        <v>473.448</v>
      </c>
      <c r="E957" s="173">
        <v>520.4</v>
      </c>
      <c r="F957" s="199">
        <f t="shared" si="55"/>
        <v>0.9807764794572181</v>
      </c>
      <c r="G957" s="232"/>
    </row>
    <row r="958" spans="1:7" s="176" customFormat="1" ht="12.75" customHeight="1">
      <c r="A958" s="174">
        <v>18</v>
      </c>
      <c r="B958" s="264" t="s">
        <v>230</v>
      </c>
      <c r="C958" s="173">
        <v>576.5</v>
      </c>
      <c r="D958" s="173">
        <v>479.1619999999999</v>
      </c>
      <c r="E958" s="173">
        <v>566.7</v>
      </c>
      <c r="F958" s="199">
        <f t="shared" si="55"/>
        <v>0.9830008673026888</v>
      </c>
      <c r="G958" s="232"/>
    </row>
    <row r="959" spans="1:7" s="176" customFormat="1" ht="12.75" customHeight="1">
      <c r="A959" s="174">
        <v>19</v>
      </c>
      <c r="B959" s="264" t="s">
        <v>231</v>
      </c>
      <c r="C959" s="173">
        <v>600.4</v>
      </c>
      <c r="D959" s="173">
        <v>284.624</v>
      </c>
      <c r="E959" s="173">
        <v>594.8</v>
      </c>
      <c r="F959" s="199">
        <f t="shared" si="55"/>
        <v>0.9906728847435043</v>
      </c>
      <c r="G959" s="232"/>
    </row>
    <row r="960" spans="1:7" s="176" customFormat="1" ht="12.75" customHeight="1">
      <c r="A960" s="174">
        <v>20</v>
      </c>
      <c r="B960" s="264" t="s">
        <v>232</v>
      </c>
      <c r="C960" s="173">
        <v>410.6</v>
      </c>
      <c r="D960" s="173">
        <v>597.518</v>
      </c>
      <c r="E960" s="173">
        <v>348.9</v>
      </c>
      <c r="F960" s="199">
        <f t="shared" si="55"/>
        <v>0.8497320993667802</v>
      </c>
      <c r="G960" s="232"/>
    </row>
    <row r="961" spans="1:7" s="176" customFormat="1" ht="12.75" customHeight="1">
      <c r="A961" s="174">
        <v>21</v>
      </c>
      <c r="B961" s="264" t="s">
        <v>233</v>
      </c>
      <c r="C961" s="173">
        <v>961.3</v>
      </c>
      <c r="D961" s="173">
        <v>1140.992</v>
      </c>
      <c r="E961" s="173">
        <v>928</v>
      </c>
      <c r="F961" s="199">
        <f t="shared" si="55"/>
        <v>0.9653594091334652</v>
      </c>
      <c r="G961" s="232"/>
    </row>
    <row r="962" spans="1:7" ht="12.75" customHeight="1">
      <c r="A962" s="174">
        <v>22</v>
      </c>
      <c r="B962" s="264" t="s">
        <v>234</v>
      </c>
      <c r="C962" s="173">
        <v>332.70000000000005</v>
      </c>
      <c r="D962" s="173">
        <v>368.82000000000005</v>
      </c>
      <c r="E962" s="173">
        <v>332.70000000000005</v>
      </c>
      <c r="F962" s="199">
        <f t="shared" si="55"/>
        <v>1</v>
      </c>
      <c r="G962" s="31"/>
    </row>
    <row r="963" spans="1:7" ht="12.75" customHeight="1">
      <c r="A963" s="174">
        <v>23</v>
      </c>
      <c r="B963" s="264" t="s">
        <v>235</v>
      </c>
      <c r="C963" s="173">
        <v>345.20000000000005</v>
      </c>
      <c r="D963" s="173">
        <v>563.6232</v>
      </c>
      <c r="E963" s="173">
        <v>338.6</v>
      </c>
      <c r="F963" s="199">
        <f t="shared" si="55"/>
        <v>0.9808806488991888</v>
      </c>
      <c r="G963" s="31"/>
    </row>
    <row r="964" spans="1:7" ht="12.75" customHeight="1">
      <c r="A964" s="174">
        <v>24</v>
      </c>
      <c r="B964" s="264" t="s">
        <v>236</v>
      </c>
      <c r="C964" s="173">
        <v>952.5</v>
      </c>
      <c r="D964" s="173">
        <v>1025.13</v>
      </c>
      <c r="E964" s="173">
        <v>952.5</v>
      </c>
      <c r="F964" s="199">
        <f t="shared" si="55"/>
        <v>1</v>
      </c>
      <c r="G964" s="31"/>
    </row>
    <row r="965" spans="1:7" ht="12.75" customHeight="1">
      <c r="A965" s="174">
        <v>25</v>
      </c>
      <c r="B965" s="264" t="s">
        <v>237</v>
      </c>
      <c r="C965" s="173">
        <v>522</v>
      </c>
      <c r="D965" s="173">
        <v>516.5939999999999</v>
      </c>
      <c r="E965" s="173">
        <v>500.4</v>
      </c>
      <c r="F965" s="199">
        <f t="shared" si="55"/>
        <v>0.9586206896551723</v>
      </c>
      <c r="G965" s="31"/>
    </row>
    <row r="966" spans="1:7" ht="12.75" customHeight="1">
      <c r="A966" s="174">
        <v>26</v>
      </c>
      <c r="B966" s="264" t="s">
        <v>238</v>
      </c>
      <c r="C966" s="173">
        <v>505.9</v>
      </c>
      <c r="D966" s="173">
        <v>648.27</v>
      </c>
      <c r="E966" s="173">
        <v>447.4</v>
      </c>
      <c r="F966" s="199">
        <f t="shared" si="55"/>
        <v>0.8843644989128286</v>
      </c>
      <c r="G966" s="31"/>
    </row>
    <row r="967" spans="1:7" ht="12.75" customHeight="1">
      <c r="A967" s="174">
        <v>27</v>
      </c>
      <c r="B967" s="264" t="s">
        <v>239</v>
      </c>
      <c r="C967" s="173">
        <v>502.1</v>
      </c>
      <c r="D967" s="173">
        <v>514.486</v>
      </c>
      <c r="E967" s="173">
        <v>497.2</v>
      </c>
      <c r="F967" s="199">
        <f t="shared" si="55"/>
        <v>0.9902409878510257</v>
      </c>
      <c r="G967" s="31"/>
    </row>
    <row r="968" spans="1:7" ht="12.75" customHeight="1">
      <c r="A968" s="174">
        <v>28</v>
      </c>
      <c r="B968" s="264" t="s">
        <v>240</v>
      </c>
      <c r="C968" s="173">
        <v>623.4</v>
      </c>
      <c r="D968" s="173">
        <v>1114.844</v>
      </c>
      <c r="E968" s="173">
        <v>613.8</v>
      </c>
      <c r="F968" s="199">
        <f t="shared" si="55"/>
        <v>0.9846005774783445</v>
      </c>
      <c r="G968" s="31"/>
    </row>
    <row r="969" spans="1:7" ht="12.75" customHeight="1">
      <c r="A969" s="174">
        <v>29</v>
      </c>
      <c r="B969" s="264" t="s">
        <v>241</v>
      </c>
      <c r="C969" s="173">
        <v>262.9</v>
      </c>
      <c r="D969" s="173">
        <v>230.05399999999997</v>
      </c>
      <c r="E969" s="173">
        <v>234.29999999999998</v>
      </c>
      <c r="F969" s="199">
        <f t="shared" si="55"/>
        <v>0.891213389121339</v>
      </c>
      <c r="G969" s="31" t="s">
        <v>12</v>
      </c>
    </row>
    <row r="970" spans="1:7" ht="12.75" customHeight="1">
      <c r="A970" s="174">
        <v>30</v>
      </c>
      <c r="B970" s="264" t="s">
        <v>242</v>
      </c>
      <c r="C970" s="173">
        <v>881.3</v>
      </c>
      <c r="D970" s="173">
        <v>1660.768</v>
      </c>
      <c r="E970" s="173">
        <v>771.0999999999999</v>
      </c>
      <c r="F970" s="199">
        <f t="shared" si="55"/>
        <v>0.8749574492227391</v>
      </c>
      <c r="G970" s="31"/>
    </row>
    <row r="971" spans="1:7" ht="12.75" customHeight="1">
      <c r="A971" s="174">
        <v>31</v>
      </c>
      <c r="B971" s="264" t="s">
        <v>243</v>
      </c>
      <c r="C971" s="173">
        <v>419.6</v>
      </c>
      <c r="D971" s="173">
        <v>670.1259999999999</v>
      </c>
      <c r="E971" s="173">
        <v>418.7</v>
      </c>
      <c r="F971" s="199">
        <f t="shared" si="55"/>
        <v>0.9978551000953289</v>
      </c>
      <c r="G971" s="31"/>
    </row>
    <row r="972" spans="1:7" ht="12.75" customHeight="1">
      <c r="A972" s="174">
        <v>32</v>
      </c>
      <c r="B972" s="264" t="s">
        <v>244</v>
      </c>
      <c r="C972" s="173">
        <v>377.79999999999995</v>
      </c>
      <c r="D972" s="173">
        <v>363.04200000000003</v>
      </c>
      <c r="E972" s="173">
        <v>351.5</v>
      </c>
      <c r="F972" s="199">
        <f t="shared" si="55"/>
        <v>0.9303864478560085</v>
      </c>
      <c r="G972" s="31"/>
    </row>
    <row r="973" spans="1:8" ht="12.75" customHeight="1">
      <c r="A973" s="174">
        <v>33</v>
      </c>
      <c r="B973" s="264" t="s">
        <v>245</v>
      </c>
      <c r="C973" s="173">
        <v>231.1</v>
      </c>
      <c r="D973" s="173">
        <v>309.71999999999997</v>
      </c>
      <c r="E973" s="173">
        <v>231.1</v>
      </c>
      <c r="F973" s="199">
        <f t="shared" si="55"/>
        <v>1</v>
      </c>
      <c r="G973" s="31"/>
      <c r="H973" s="10" t="s">
        <v>12</v>
      </c>
    </row>
    <row r="974" spans="1:7" ht="12.75" customHeight="1">
      <c r="A974" s="174">
        <v>34</v>
      </c>
      <c r="B974" s="264" t="s">
        <v>246</v>
      </c>
      <c r="C974" s="173">
        <v>270.8</v>
      </c>
      <c r="D974" s="173">
        <v>394.3364</v>
      </c>
      <c r="E974" s="173">
        <v>221.1</v>
      </c>
      <c r="F974" s="199">
        <f t="shared" si="55"/>
        <v>0.8164697193500738</v>
      </c>
      <c r="G974" s="31"/>
    </row>
    <row r="975" spans="1:7" ht="12.75" customHeight="1">
      <c r="A975" s="174">
        <v>35</v>
      </c>
      <c r="B975" s="264" t="s">
        <v>247</v>
      </c>
      <c r="C975" s="173">
        <v>523.5999999999999</v>
      </c>
      <c r="D975" s="173">
        <v>649.7099999999999</v>
      </c>
      <c r="E975" s="173">
        <v>523.5999999999999</v>
      </c>
      <c r="F975" s="199">
        <f t="shared" si="55"/>
        <v>1</v>
      </c>
      <c r="G975" s="31"/>
    </row>
    <row r="976" spans="1:8" ht="14.25" customHeight="1">
      <c r="A976" s="34"/>
      <c r="B976" s="1" t="s">
        <v>27</v>
      </c>
      <c r="C976" s="155">
        <v>17533.299999999996</v>
      </c>
      <c r="D976" s="155">
        <v>19429.922459999998</v>
      </c>
      <c r="E976" s="155">
        <v>16736.9</v>
      </c>
      <c r="F976" s="161">
        <f t="shared" si="55"/>
        <v>0.9545778604141836</v>
      </c>
      <c r="G976" s="31"/>
      <c r="H976" s="10" t="s">
        <v>12</v>
      </c>
    </row>
    <row r="977" spans="1:7" ht="13.5" customHeight="1">
      <c r="A977" s="103"/>
      <c r="B977" s="3"/>
      <c r="C977" s="4"/>
      <c r="D977" s="104"/>
      <c r="E977" s="105"/>
      <c r="F977" s="104"/>
      <c r="G977" s="129"/>
    </row>
    <row r="978" spans="1:7" ht="13.5" customHeight="1">
      <c r="A978" s="47" t="s">
        <v>78</v>
      </c>
      <c r="B978" s="100"/>
      <c r="C978" s="100"/>
      <c r="D978" s="100"/>
      <c r="E978" s="101"/>
      <c r="F978" s="101"/>
      <c r="G978" s="101"/>
    </row>
    <row r="979" spans="1:7" ht="13.5" customHeight="1">
      <c r="A979" s="47" t="s">
        <v>162</v>
      </c>
      <c r="B979" s="100"/>
      <c r="C979" s="100"/>
      <c r="D979" s="100"/>
      <c r="E979" s="101"/>
      <c r="F979" s="101"/>
      <c r="G979" s="101"/>
    </row>
    <row r="980" spans="1:7" ht="69" customHeight="1">
      <c r="A980" s="16" t="s">
        <v>37</v>
      </c>
      <c r="B980" s="16" t="s">
        <v>38</v>
      </c>
      <c r="C980" s="16" t="s">
        <v>142</v>
      </c>
      <c r="D980" s="16" t="s">
        <v>75</v>
      </c>
      <c r="E980" s="16" t="s">
        <v>195</v>
      </c>
      <c r="F980" s="16" t="s">
        <v>143</v>
      </c>
      <c r="G980" s="106"/>
    </row>
    <row r="981" spans="1:7" ht="14.25" customHeight="1">
      <c r="A981" s="102">
        <v>1</v>
      </c>
      <c r="B981" s="102">
        <v>2</v>
      </c>
      <c r="C981" s="102">
        <v>3</v>
      </c>
      <c r="D981" s="102">
        <v>4</v>
      </c>
      <c r="E981" s="102">
        <v>5</v>
      </c>
      <c r="F981" s="102">
        <v>6</v>
      </c>
      <c r="G981" s="106"/>
    </row>
    <row r="982" spans="1:7" ht="12.75" customHeight="1">
      <c r="A982" s="174">
        <v>1</v>
      </c>
      <c r="B982" s="264" t="s">
        <v>213</v>
      </c>
      <c r="C982" s="173">
        <v>955.4000000000001</v>
      </c>
      <c r="D982" s="173">
        <v>950.6975</v>
      </c>
      <c r="E982" s="159">
        <v>1.2850000000000819</v>
      </c>
      <c r="F982" s="160">
        <f>E982/C982</f>
        <v>0.0013449863931338515</v>
      </c>
      <c r="G982" s="31"/>
    </row>
    <row r="983" spans="1:7" ht="12.75" customHeight="1">
      <c r="A983" s="174">
        <v>2</v>
      </c>
      <c r="B983" s="264" t="s">
        <v>214</v>
      </c>
      <c r="C983" s="173">
        <v>325.7</v>
      </c>
      <c r="D983" s="173">
        <v>218.45999999999998</v>
      </c>
      <c r="E983" s="159">
        <v>-107.23999999999998</v>
      </c>
      <c r="F983" s="160">
        <f aca="true" t="shared" si="56" ref="F983:F1016">E983/C983</f>
        <v>-0.3292600552655818</v>
      </c>
      <c r="G983" s="31"/>
    </row>
    <row r="984" spans="1:7" ht="12.75" customHeight="1">
      <c r="A984" s="174">
        <v>3</v>
      </c>
      <c r="B984" s="264" t="s">
        <v>215</v>
      </c>
      <c r="C984" s="173">
        <v>466.5</v>
      </c>
      <c r="D984" s="173">
        <v>543.8456000000001</v>
      </c>
      <c r="E984" s="159">
        <v>-25.867400000000032</v>
      </c>
      <c r="F984" s="160">
        <f t="shared" si="56"/>
        <v>-0.05544994640943201</v>
      </c>
      <c r="G984" s="31"/>
    </row>
    <row r="985" spans="1:7" ht="12.75" customHeight="1">
      <c r="A985" s="174">
        <v>4</v>
      </c>
      <c r="B985" s="264" t="s">
        <v>216</v>
      </c>
      <c r="C985" s="173">
        <v>756.8</v>
      </c>
      <c r="D985" s="173">
        <v>812.5092</v>
      </c>
      <c r="E985" s="159">
        <v>88.56819999999999</v>
      </c>
      <c r="F985" s="160">
        <f t="shared" si="56"/>
        <v>0.11702986257928118</v>
      </c>
      <c r="G985" s="31"/>
    </row>
    <row r="986" spans="1:7" ht="12.75" customHeight="1">
      <c r="A986" s="174">
        <v>5</v>
      </c>
      <c r="B986" s="264" t="s">
        <v>217</v>
      </c>
      <c r="C986" s="173">
        <v>684.6</v>
      </c>
      <c r="D986" s="173">
        <v>606.19</v>
      </c>
      <c r="E986" s="159">
        <v>-19.609999999999957</v>
      </c>
      <c r="F986" s="160">
        <f t="shared" si="56"/>
        <v>-0.028644463920537475</v>
      </c>
      <c r="G986" s="31"/>
    </row>
    <row r="987" spans="1:7" ht="12.75" customHeight="1">
      <c r="A987" s="174">
        <v>6</v>
      </c>
      <c r="B987" s="264" t="s">
        <v>218</v>
      </c>
      <c r="C987" s="173">
        <v>225.59999999999997</v>
      </c>
      <c r="D987" s="173">
        <v>196.84999999999997</v>
      </c>
      <c r="E987" s="159">
        <v>-28.75000000000003</v>
      </c>
      <c r="F987" s="160">
        <f t="shared" si="56"/>
        <v>-0.12743794326241148</v>
      </c>
      <c r="G987" s="31"/>
    </row>
    <row r="988" spans="1:7" ht="12.75" customHeight="1">
      <c r="A988" s="174">
        <v>7</v>
      </c>
      <c r="B988" s="264" t="s">
        <v>219</v>
      </c>
      <c r="C988" s="173">
        <v>460.9</v>
      </c>
      <c r="D988" s="173">
        <v>859.34456</v>
      </c>
      <c r="E988" s="159">
        <v>215.73215999999996</v>
      </c>
      <c r="F988" s="160">
        <f t="shared" si="56"/>
        <v>0.4680671729225428</v>
      </c>
      <c r="G988" s="31"/>
    </row>
    <row r="989" spans="1:7" ht="12.75" customHeight="1">
      <c r="A989" s="174">
        <v>8</v>
      </c>
      <c r="B989" s="264" t="s">
        <v>220</v>
      </c>
      <c r="C989" s="173">
        <v>416.5</v>
      </c>
      <c r="D989" s="173">
        <v>658.14</v>
      </c>
      <c r="E989" s="159">
        <v>241.63999999999993</v>
      </c>
      <c r="F989" s="160">
        <f t="shared" si="56"/>
        <v>0.5801680672268906</v>
      </c>
      <c r="G989" s="31"/>
    </row>
    <row r="990" spans="1:7" ht="12.75" customHeight="1">
      <c r="A990" s="174">
        <v>9</v>
      </c>
      <c r="B990" s="264" t="s">
        <v>221</v>
      </c>
      <c r="C990" s="173">
        <v>342.79999999999995</v>
      </c>
      <c r="D990" s="173">
        <v>-123.12624000000005</v>
      </c>
      <c r="E990" s="159">
        <v>-443.66564000000005</v>
      </c>
      <c r="F990" s="160">
        <f t="shared" si="56"/>
        <v>-1.2942404900816806</v>
      </c>
      <c r="G990" s="31"/>
    </row>
    <row r="991" spans="1:7" ht="12.75" customHeight="1">
      <c r="A991" s="174">
        <v>10</v>
      </c>
      <c r="B991" s="264" t="s">
        <v>222</v>
      </c>
      <c r="C991" s="173">
        <v>343.5</v>
      </c>
      <c r="D991" s="173">
        <v>381.10659999999996</v>
      </c>
      <c r="E991" s="159">
        <v>27.68009999999998</v>
      </c>
      <c r="F991" s="160">
        <f t="shared" si="56"/>
        <v>0.08058253275109165</v>
      </c>
      <c r="G991" s="31"/>
    </row>
    <row r="992" spans="1:7" ht="12.75" customHeight="1">
      <c r="A992" s="174">
        <v>11</v>
      </c>
      <c r="B992" s="264" t="s">
        <v>223</v>
      </c>
      <c r="C992" s="173">
        <v>256</v>
      </c>
      <c r="D992" s="173">
        <v>264.43</v>
      </c>
      <c r="E992" s="159">
        <v>8.429999999999993</v>
      </c>
      <c r="F992" s="160">
        <f t="shared" si="56"/>
        <v>0.03292968749999997</v>
      </c>
      <c r="G992" s="31"/>
    </row>
    <row r="993" spans="1:7" ht="12.75" customHeight="1">
      <c r="A993" s="174">
        <v>12</v>
      </c>
      <c r="B993" s="264" t="s">
        <v>224</v>
      </c>
      <c r="C993" s="173">
        <v>232.7</v>
      </c>
      <c r="D993" s="173">
        <v>224.60799999999998</v>
      </c>
      <c r="E993" s="159">
        <v>-6.244000000000042</v>
      </c>
      <c r="F993" s="160">
        <f t="shared" si="56"/>
        <v>-0.02683283197249696</v>
      </c>
      <c r="G993" s="31"/>
    </row>
    <row r="994" spans="1:7" ht="12.75" customHeight="1">
      <c r="A994" s="174">
        <v>13</v>
      </c>
      <c r="B994" s="264" t="s">
        <v>225</v>
      </c>
      <c r="C994" s="173">
        <v>671.4</v>
      </c>
      <c r="D994" s="173">
        <v>634.1841200000001</v>
      </c>
      <c r="E994" s="159">
        <v>-561.6391799999999</v>
      </c>
      <c r="F994" s="160">
        <f t="shared" si="56"/>
        <v>-0.8365194816800714</v>
      </c>
      <c r="G994" s="31"/>
    </row>
    <row r="995" spans="1:7" ht="12.75" customHeight="1">
      <c r="A995" s="174">
        <v>14</v>
      </c>
      <c r="B995" s="264" t="s">
        <v>226</v>
      </c>
      <c r="C995" s="173">
        <v>421.9</v>
      </c>
      <c r="D995" s="173">
        <v>270.33444</v>
      </c>
      <c r="E995" s="159">
        <v>-152.31266000000005</v>
      </c>
      <c r="F995" s="160">
        <f t="shared" si="56"/>
        <v>-0.3610160227542073</v>
      </c>
      <c r="G995" s="31"/>
    </row>
    <row r="996" spans="1:7" ht="12.75" customHeight="1">
      <c r="A996" s="174">
        <v>15</v>
      </c>
      <c r="B996" s="264" t="s">
        <v>227</v>
      </c>
      <c r="C996" s="173">
        <v>626.4</v>
      </c>
      <c r="D996" s="173">
        <v>580.462</v>
      </c>
      <c r="E996" s="159">
        <v>-23.425999999999988</v>
      </c>
      <c r="F996" s="160">
        <f t="shared" si="56"/>
        <v>-0.03739782886334608</v>
      </c>
      <c r="G996" s="31"/>
    </row>
    <row r="997" spans="1:7" ht="12.75" customHeight="1">
      <c r="A997" s="174">
        <v>16</v>
      </c>
      <c r="B997" s="264" t="s">
        <v>228</v>
      </c>
      <c r="C997" s="173">
        <v>516.3</v>
      </c>
      <c r="D997" s="173">
        <v>346.61907999999994</v>
      </c>
      <c r="E997" s="159">
        <v>-169.90362000000002</v>
      </c>
      <c r="F997" s="160">
        <f t="shared" si="56"/>
        <v>-0.32907925624636847</v>
      </c>
      <c r="G997" s="31"/>
    </row>
    <row r="998" spans="1:7" ht="12.75" customHeight="1">
      <c r="A998" s="174">
        <v>17</v>
      </c>
      <c r="B998" s="264" t="s">
        <v>229</v>
      </c>
      <c r="C998" s="173">
        <v>530.6</v>
      </c>
      <c r="D998" s="173">
        <v>473.448</v>
      </c>
      <c r="E998" s="159">
        <v>-48.584</v>
      </c>
      <c r="F998" s="160">
        <f t="shared" si="56"/>
        <v>-0.09156426686769695</v>
      </c>
      <c r="G998" s="31"/>
    </row>
    <row r="999" spans="1:7" ht="12.75" customHeight="1">
      <c r="A999" s="174">
        <v>18</v>
      </c>
      <c r="B999" s="264" t="s">
        <v>230</v>
      </c>
      <c r="C999" s="173">
        <v>576.5</v>
      </c>
      <c r="D999" s="173">
        <v>479.1619999999999</v>
      </c>
      <c r="E999" s="159">
        <v>-76.80600000000004</v>
      </c>
      <c r="F999" s="160">
        <f t="shared" si="56"/>
        <v>-0.13322810060711196</v>
      </c>
      <c r="G999" s="31"/>
    </row>
    <row r="1000" spans="1:8" ht="12.75" customHeight="1">
      <c r="A1000" s="174">
        <v>19</v>
      </c>
      <c r="B1000" s="264" t="s">
        <v>231</v>
      </c>
      <c r="C1000" s="173">
        <v>600.4</v>
      </c>
      <c r="D1000" s="173">
        <v>284.624</v>
      </c>
      <c r="E1000" s="159">
        <v>-311.072</v>
      </c>
      <c r="F1000" s="160">
        <f t="shared" si="56"/>
        <v>-0.518107928047968</v>
      </c>
      <c r="G1000" s="31"/>
      <c r="H1000" s="10" t="s">
        <v>12</v>
      </c>
    </row>
    <row r="1001" spans="1:7" ht="12.75" customHeight="1">
      <c r="A1001" s="174">
        <v>20</v>
      </c>
      <c r="B1001" s="264" t="s">
        <v>232</v>
      </c>
      <c r="C1001" s="173">
        <v>410.6</v>
      </c>
      <c r="D1001" s="173">
        <v>597.518</v>
      </c>
      <c r="E1001" s="159">
        <v>238.746</v>
      </c>
      <c r="F1001" s="160">
        <f t="shared" si="56"/>
        <v>0.5814564052605943</v>
      </c>
      <c r="G1001" s="31"/>
    </row>
    <row r="1002" spans="1:7" ht="12.75" customHeight="1">
      <c r="A1002" s="174">
        <v>21</v>
      </c>
      <c r="B1002" s="264" t="s">
        <v>233</v>
      </c>
      <c r="C1002" s="173">
        <v>961.3</v>
      </c>
      <c r="D1002" s="173">
        <v>1140.992</v>
      </c>
      <c r="E1002" s="159">
        <v>207.664</v>
      </c>
      <c r="F1002" s="160">
        <f t="shared" si="56"/>
        <v>0.21602413398522832</v>
      </c>
      <c r="G1002" s="31"/>
    </row>
    <row r="1003" spans="1:7" ht="12.75" customHeight="1">
      <c r="A1003" s="174">
        <v>22</v>
      </c>
      <c r="B1003" s="264" t="s">
        <v>234</v>
      </c>
      <c r="C1003" s="173">
        <v>332.70000000000005</v>
      </c>
      <c r="D1003" s="173">
        <v>368.82000000000005</v>
      </c>
      <c r="E1003" s="159">
        <v>36.120000000000005</v>
      </c>
      <c r="F1003" s="160">
        <f t="shared" si="56"/>
        <v>0.10856627592425609</v>
      </c>
      <c r="G1003" s="31"/>
    </row>
    <row r="1004" spans="1:7" ht="12.75" customHeight="1">
      <c r="A1004" s="174">
        <v>23</v>
      </c>
      <c r="B1004" s="264" t="s">
        <v>235</v>
      </c>
      <c r="C1004" s="173">
        <v>345.20000000000005</v>
      </c>
      <c r="D1004" s="173">
        <v>563.6232</v>
      </c>
      <c r="E1004" s="159">
        <v>55.039199999999965</v>
      </c>
      <c r="F1004" s="160">
        <f t="shared" si="56"/>
        <v>0.15944148319814588</v>
      </c>
      <c r="G1004" s="31"/>
    </row>
    <row r="1005" spans="1:7" ht="12.75" customHeight="1">
      <c r="A1005" s="174">
        <v>24</v>
      </c>
      <c r="B1005" s="264" t="s">
        <v>236</v>
      </c>
      <c r="C1005" s="173">
        <v>952.5</v>
      </c>
      <c r="D1005" s="173">
        <v>1025.13</v>
      </c>
      <c r="E1005" s="159">
        <v>72.63000000000005</v>
      </c>
      <c r="F1005" s="160">
        <f t="shared" si="56"/>
        <v>0.07625196850393706</v>
      </c>
      <c r="G1005" s="31"/>
    </row>
    <row r="1006" spans="1:7" ht="12.75" customHeight="1">
      <c r="A1006" s="174">
        <v>25</v>
      </c>
      <c r="B1006" s="264" t="s">
        <v>237</v>
      </c>
      <c r="C1006" s="173">
        <v>522</v>
      </c>
      <c r="D1006" s="173">
        <v>516.5939999999999</v>
      </c>
      <c r="E1006" s="159">
        <v>12.738</v>
      </c>
      <c r="F1006" s="160">
        <f t="shared" si="56"/>
        <v>0.02440229885057471</v>
      </c>
      <c r="G1006" s="31"/>
    </row>
    <row r="1007" spans="1:7" ht="12.75" customHeight="1">
      <c r="A1007" s="174">
        <v>26</v>
      </c>
      <c r="B1007" s="264" t="s">
        <v>238</v>
      </c>
      <c r="C1007" s="173">
        <v>505.9</v>
      </c>
      <c r="D1007" s="173">
        <v>648.27</v>
      </c>
      <c r="E1007" s="159">
        <v>101.55000000000007</v>
      </c>
      <c r="F1007" s="160">
        <f t="shared" si="56"/>
        <v>0.2007313698359361</v>
      </c>
      <c r="G1007" s="31"/>
    </row>
    <row r="1008" spans="1:7" ht="12.75" customHeight="1">
      <c r="A1008" s="174">
        <v>27</v>
      </c>
      <c r="B1008" s="264" t="s">
        <v>239</v>
      </c>
      <c r="C1008" s="173">
        <v>502.1</v>
      </c>
      <c r="D1008" s="173">
        <v>514.486</v>
      </c>
      <c r="E1008" s="159">
        <v>16.50200000000001</v>
      </c>
      <c r="F1008" s="160">
        <f t="shared" si="56"/>
        <v>0.03286596295558655</v>
      </c>
      <c r="G1008" s="31"/>
    </row>
    <row r="1009" spans="1:7" ht="12.75" customHeight="1">
      <c r="A1009" s="174">
        <v>28</v>
      </c>
      <c r="B1009" s="264" t="s">
        <v>240</v>
      </c>
      <c r="C1009" s="173">
        <v>623.4</v>
      </c>
      <c r="D1009" s="173">
        <v>1114.844</v>
      </c>
      <c r="E1009" s="159">
        <v>499.508</v>
      </c>
      <c r="F1009" s="160">
        <f t="shared" si="56"/>
        <v>0.8012640359319859</v>
      </c>
      <c r="G1009" s="31"/>
    </row>
    <row r="1010" spans="1:7" ht="12.75" customHeight="1">
      <c r="A1010" s="174">
        <v>29</v>
      </c>
      <c r="B1010" s="264" t="s">
        <v>241</v>
      </c>
      <c r="C1010" s="173">
        <v>262.9</v>
      </c>
      <c r="D1010" s="173">
        <v>230.05399999999997</v>
      </c>
      <c r="E1010" s="159">
        <v>-8.822000000000017</v>
      </c>
      <c r="F1010" s="160">
        <f t="shared" si="56"/>
        <v>-0.033556485355648605</v>
      </c>
      <c r="G1010" s="31"/>
    </row>
    <row r="1011" spans="1:7" ht="12.75" customHeight="1">
      <c r="A1011" s="174">
        <v>30</v>
      </c>
      <c r="B1011" s="264" t="s">
        <v>242</v>
      </c>
      <c r="C1011" s="173">
        <v>881.3</v>
      </c>
      <c r="D1011" s="173">
        <v>1660.768</v>
      </c>
      <c r="E1011" s="159">
        <v>558.4559999999999</v>
      </c>
      <c r="F1011" s="160">
        <f t="shared" si="56"/>
        <v>0.6336729830931578</v>
      </c>
      <c r="G1011" s="31"/>
    </row>
    <row r="1012" spans="1:7" ht="12.75" customHeight="1">
      <c r="A1012" s="174">
        <v>31</v>
      </c>
      <c r="B1012" s="264" t="s">
        <v>243</v>
      </c>
      <c r="C1012" s="173">
        <v>419.6</v>
      </c>
      <c r="D1012" s="173">
        <v>670.1259999999999</v>
      </c>
      <c r="E1012" s="159">
        <v>51.28200000000001</v>
      </c>
      <c r="F1012" s="160">
        <f t="shared" si="56"/>
        <v>0.12221639656816018</v>
      </c>
      <c r="G1012" s="31"/>
    </row>
    <row r="1013" spans="1:7" ht="12.75" customHeight="1">
      <c r="A1013" s="174">
        <v>32</v>
      </c>
      <c r="B1013" s="264" t="s">
        <v>244</v>
      </c>
      <c r="C1013" s="173">
        <v>377.79999999999995</v>
      </c>
      <c r="D1013" s="173">
        <v>363.04200000000003</v>
      </c>
      <c r="E1013" s="159">
        <v>7.334000000000003</v>
      </c>
      <c r="F1013" s="160">
        <f t="shared" si="56"/>
        <v>0.01941238750661727</v>
      </c>
      <c r="G1013" s="31"/>
    </row>
    <row r="1014" spans="1:8" ht="12.75" customHeight="1">
      <c r="A1014" s="174">
        <v>33</v>
      </c>
      <c r="B1014" s="264" t="s">
        <v>245</v>
      </c>
      <c r="C1014" s="173">
        <v>231.1</v>
      </c>
      <c r="D1014" s="173">
        <v>309.71999999999997</v>
      </c>
      <c r="E1014" s="159">
        <v>78.62</v>
      </c>
      <c r="F1014" s="160">
        <f t="shared" si="56"/>
        <v>0.34019904803115536</v>
      </c>
      <c r="G1014" s="31"/>
      <c r="H1014" s="10" t="s">
        <v>12</v>
      </c>
    </row>
    <row r="1015" spans="1:7" ht="12.75" customHeight="1">
      <c r="A1015" s="174">
        <v>34</v>
      </c>
      <c r="B1015" s="264" t="s">
        <v>246</v>
      </c>
      <c r="C1015" s="173">
        <v>270.8</v>
      </c>
      <c r="D1015" s="173">
        <v>394.3364</v>
      </c>
      <c r="E1015" s="159">
        <v>17.963400000000064</v>
      </c>
      <c r="F1015" s="160">
        <f t="shared" si="56"/>
        <v>0.06633456425406227</v>
      </c>
      <c r="G1015" s="31"/>
    </row>
    <row r="1016" spans="1:7" ht="12.75" customHeight="1">
      <c r="A1016" s="174">
        <v>35</v>
      </c>
      <c r="B1016" s="264" t="s">
        <v>247</v>
      </c>
      <c r="C1016" s="173">
        <v>523.5999999999999</v>
      </c>
      <c r="D1016" s="173">
        <v>649.7099999999999</v>
      </c>
      <c r="E1016" s="159">
        <v>126.10999999999996</v>
      </c>
      <c r="F1016" s="160">
        <f t="shared" si="56"/>
        <v>0.24085179526355993</v>
      </c>
      <c r="G1016" s="31"/>
    </row>
    <row r="1017" spans="1:7" ht="12.75" customHeight="1">
      <c r="A1017" s="34"/>
      <c r="B1017" s="1" t="s">
        <v>27</v>
      </c>
      <c r="C1017" s="155">
        <v>17533.299999999996</v>
      </c>
      <c r="D1017" s="155">
        <v>19429.922459999998</v>
      </c>
      <c r="E1017" s="155">
        <v>679.6555599999999</v>
      </c>
      <c r="F1017" s="161">
        <f>E1017/C1017</f>
        <v>0.038763698790301886</v>
      </c>
      <c r="G1017" s="31"/>
    </row>
    <row r="1018" spans="1:7" ht="12.75" customHeight="1">
      <c r="A1018" s="40"/>
      <c r="B1018" s="2"/>
      <c r="C1018" s="166"/>
      <c r="D1018" s="166"/>
      <c r="E1018" s="166"/>
      <c r="F1018" s="167"/>
      <c r="G1018" s="31"/>
    </row>
    <row r="1019" ht="24" customHeight="1">
      <c r="A1019" s="47" t="s">
        <v>79</v>
      </c>
    </row>
    <row r="1020" ht="9" customHeight="1"/>
    <row r="1021" ht="14.25">
      <c r="A1021" s="9" t="s">
        <v>80</v>
      </c>
    </row>
    <row r="1022" spans="1:7" ht="30" customHeight="1">
      <c r="A1022" s="174" t="s">
        <v>20</v>
      </c>
      <c r="B1022" s="174"/>
      <c r="C1022" s="175" t="s">
        <v>34</v>
      </c>
      <c r="D1022" s="175" t="s">
        <v>35</v>
      </c>
      <c r="E1022" s="175" t="s">
        <v>6</v>
      </c>
      <c r="F1022" s="175" t="s">
        <v>28</v>
      </c>
      <c r="G1022" s="176"/>
    </row>
    <row r="1023" spans="1:7" ht="13.5" customHeight="1">
      <c r="A1023" s="242">
        <v>1</v>
      </c>
      <c r="B1023" s="242">
        <v>2</v>
      </c>
      <c r="C1023" s="242">
        <v>3</v>
      </c>
      <c r="D1023" s="242">
        <v>4</v>
      </c>
      <c r="E1023" s="242" t="s">
        <v>36</v>
      </c>
      <c r="F1023" s="242">
        <v>6</v>
      </c>
      <c r="G1023" s="176"/>
    </row>
    <row r="1024" spans="1:7" ht="27" customHeight="1">
      <c r="A1024" s="177">
        <v>1</v>
      </c>
      <c r="B1024" s="178" t="s">
        <v>174</v>
      </c>
      <c r="C1024" s="182">
        <v>1753.07</v>
      </c>
      <c r="D1024" s="182">
        <v>1753.07</v>
      </c>
      <c r="E1024" s="179">
        <f>C1024-D1024</f>
        <v>0</v>
      </c>
      <c r="F1024" s="183">
        <f>E1024/C1024</f>
        <v>0</v>
      </c>
      <c r="G1024" s="184"/>
    </row>
    <row r="1025" spans="1:7" ht="42.75">
      <c r="A1025" s="177">
        <v>2</v>
      </c>
      <c r="B1025" s="178" t="s">
        <v>191</v>
      </c>
      <c r="C1025" s="182">
        <v>104.23</v>
      </c>
      <c r="D1025" s="182">
        <v>104.23</v>
      </c>
      <c r="E1025" s="179">
        <f>C1025-D1025</f>
        <v>0</v>
      </c>
      <c r="F1025" s="183">
        <v>0</v>
      </c>
      <c r="G1025" s="176"/>
    </row>
    <row r="1026" spans="1:7" ht="28.5">
      <c r="A1026" s="177">
        <v>3</v>
      </c>
      <c r="B1026" s="178" t="s">
        <v>179</v>
      </c>
      <c r="C1026" s="182">
        <f>C1024-C1025</f>
        <v>1648.84</v>
      </c>
      <c r="D1026" s="182">
        <f>D1024-D1025</f>
        <v>1648.84</v>
      </c>
      <c r="E1026" s="179">
        <f>C1026-D1026</f>
        <v>0</v>
      </c>
      <c r="F1026" s="183">
        <f>E1026/C1026</f>
        <v>0</v>
      </c>
      <c r="G1026" s="176"/>
    </row>
    <row r="1027" spans="1:7" ht="15.75" customHeight="1">
      <c r="A1027" s="177">
        <v>4</v>
      </c>
      <c r="B1027" s="185" t="s">
        <v>81</v>
      </c>
      <c r="C1027" s="186">
        <f>SUM(C1025:C1026)</f>
        <v>1753.07</v>
      </c>
      <c r="D1027" s="186">
        <f>SUM(D1025:D1026)</f>
        <v>1753.07</v>
      </c>
      <c r="E1027" s="179">
        <f>C1027-D1027</f>
        <v>0</v>
      </c>
      <c r="F1027" s="183">
        <f>E1027/C1027</f>
        <v>0</v>
      </c>
      <c r="G1027" s="176" t="s">
        <v>12</v>
      </c>
    </row>
    <row r="1028" spans="1:6" ht="15.75" customHeight="1">
      <c r="A1028" s="32"/>
      <c r="B1028" s="118"/>
      <c r="C1028" s="169"/>
      <c r="D1028" s="169"/>
      <c r="E1028" s="65"/>
      <c r="F1028" s="65"/>
    </row>
    <row r="1029" s="107" customFormat="1" ht="14.25">
      <c r="A1029" s="9" t="s">
        <v>180</v>
      </c>
    </row>
    <row r="1030" spans="5:7" ht="14.25">
      <c r="E1030" s="67" t="s">
        <v>117</v>
      </c>
      <c r="F1030" s="263" t="s">
        <v>200</v>
      </c>
      <c r="G1030" s="130"/>
    </row>
    <row r="1031" spans="1:7" ht="28.5">
      <c r="A1031" s="88" t="s">
        <v>20</v>
      </c>
      <c r="B1031" s="88" t="s">
        <v>82</v>
      </c>
      <c r="C1031" s="88" t="s">
        <v>144</v>
      </c>
      <c r="D1031" s="88" t="s">
        <v>42</v>
      </c>
      <c r="E1031" s="88" t="s">
        <v>83</v>
      </c>
      <c r="F1031" s="88" t="s">
        <v>84</v>
      </c>
      <c r="G1031" s="64" t="s">
        <v>12</v>
      </c>
    </row>
    <row r="1032" spans="1:7" ht="14.25">
      <c r="A1032" s="109">
        <v>1</v>
      </c>
      <c r="B1032" s="109">
        <v>2</v>
      </c>
      <c r="C1032" s="109">
        <v>3</v>
      </c>
      <c r="D1032" s="109">
        <v>4</v>
      </c>
      <c r="E1032" s="109">
        <v>5</v>
      </c>
      <c r="F1032" s="109">
        <v>6</v>
      </c>
      <c r="G1032" s="131"/>
    </row>
    <row r="1033" spans="1:7" ht="28.5">
      <c r="A1033" s="110">
        <v>1</v>
      </c>
      <c r="B1033" s="111" t="s">
        <v>85</v>
      </c>
      <c r="C1033" s="112">
        <f>C1024/2</f>
        <v>876.535</v>
      </c>
      <c r="D1033" s="112">
        <f>D1024/2</f>
        <v>876.535</v>
      </c>
      <c r="E1033" s="114">
        <v>1011.2</v>
      </c>
      <c r="F1033" s="113">
        <f>E1033/C1033</f>
        <v>1.1536333403686105</v>
      </c>
      <c r="G1033" s="132"/>
    </row>
    <row r="1034" spans="1:8" ht="89.25" customHeight="1">
      <c r="A1034" s="110">
        <v>2</v>
      </c>
      <c r="B1034" s="111" t="s">
        <v>86</v>
      </c>
      <c r="C1034" s="112">
        <f>C1033</f>
        <v>876.535</v>
      </c>
      <c r="D1034" s="112">
        <f>D1033</f>
        <v>876.535</v>
      </c>
      <c r="E1034" s="114">
        <v>737.04</v>
      </c>
      <c r="F1034" s="113">
        <f>E1034/C1034</f>
        <v>0.8408563263303804</v>
      </c>
      <c r="G1034" s="133"/>
      <c r="H1034" s="10" t="s">
        <v>12</v>
      </c>
    </row>
    <row r="1035" spans="1:7" ht="15">
      <c r="A1035" s="334" t="s">
        <v>10</v>
      </c>
      <c r="B1035" s="334"/>
      <c r="C1035" s="115">
        <f>SUM(C1033:C1034)</f>
        <v>1753.07</v>
      </c>
      <c r="D1035" s="115">
        <f>SUM(D1033:D1034)</f>
        <v>1753.07</v>
      </c>
      <c r="E1035" s="115">
        <f>SUM(E1033:E1034)</f>
        <v>1748.24</v>
      </c>
      <c r="F1035" s="113">
        <f>E1035/C1035</f>
        <v>0.9972448333494955</v>
      </c>
      <c r="G1035" s="134"/>
    </row>
    <row r="1036" spans="1:7" s="127" customFormat="1" ht="22.5" customHeight="1">
      <c r="A1036" s="335"/>
      <c r="B1036" s="335"/>
      <c r="C1036" s="335"/>
      <c r="D1036" s="335"/>
      <c r="E1036" s="335"/>
      <c r="F1036" s="335"/>
      <c r="G1036" s="335"/>
    </row>
    <row r="1037" spans="1:7" ht="14.25">
      <c r="A1037" s="118" t="s">
        <v>87</v>
      </c>
      <c r="B1037" s="26"/>
      <c r="C1037" s="26"/>
      <c r="D1037" s="116"/>
      <c r="E1037" s="26"/>
      <c r="F1037" s="26"/>
      <c r="G1037" s="117"/>
    </row>
    <row r="1038" spans="1:7" ht="14.25">
      <c r="A1038" s="118"/>
      <c r="B1038" s="26"/>
      <c r="C1038" s="26"/>
      <c r="D1038" s="116"/>
      <c r="E1038" s="26"/>
      <c r="F1038" s="26"/>
      <c r="G1038" s="117"/>
    </row>
    <row r="1039" ht="14.25">
      <c r="A1039" s="9" t="s">
        <v>88</v>
      </c>
    </row>
    <row r="1040" spans="1:6" ht="30" customHeight="1">
      <c r="A1040" s="18" t="s">
        <v>20</v>
      </c>
      <c r="B1040" s="88" t="s">
        <v>82</v>
      </c>
      <c r="C1040" s="52" t="s">
        <v>34</v>
      </c>
      <c r="D1040" s="52" t="s">
        <v>35</v>
      </c>
      <c r="E1040" s="52" t="s">
        <v>6</v>
      </c>
      <c r="F1040" s="52" t="s">
        <v>28</v>
      </c>
    </row>
    <row r="1041" spans="1:7" ht="13.5" customHeight="1">
      <c r="A1041" s="174">
        <v>1</v>
      </c>
      <c r="B1041" s="174">
        <v>2</v>
      </c>
      <c r="C1041" s="174">
        <v>3</v>
      </c>
      <c r="D1041" s="174">
        <v>4</v>
      </c>
      <c r="E1041" s="174" t="s">
        <v>36</v>
      </c>
      <c r="F1041" s="174">
        <v>6</v>
      </c>
      <c r="G1041" s="176"/>
    </row>
    <row r="1042" spans="1:7" ht="27" customHeight="1">
      <c r="A1042" s="177">
        <v>1</v>
      </c>
      <c r="B1042" s="178" t="s">
        <v>174</v>
      </c>
      <c r="C1042" s="179">
        <v>2167.48</v>
      </c>
      <c r="D1042" s="179">
        <v>2167.48</v>
      </c>
      <c r="E1042" s="179">
        <f>C1042-D1042</f>
        <v>0</v>
      </c>
      <c r="F1042" s="187">
        <v>0</v>
      </c>
      <c r="G1042" s="176"/>
    </row>
    <row r="1043" spans="1:8" ht="42.75">
      <c r="A1043" s="177">
        <v>2</v>
      </c>
      <c r="B1043" s="178" t="s">
        <v>191</v>
      </c>
      <c r="C1043" s="179">
        <v>0</v>
      </c>
      <c r="D1043" s="179">
        <v>0</v>
      </c>
      <c r="E1043" s="179">
        <f>C1043-D1043</f>
        <v>0</v>
      </c>
      <c r="F1043" s="183">
        <v>0</v>
      </c>
      <c r="G1043" s="176"/>
      <c r="H1043" s="10" t="s">
        <v>12</v>
      </c>
    </row>
    <row r="1044" spans="1:7" ht="28.5">
      <c r="A1044" s="177">
        <v>3</v>
      </c>
      <c r="B1044" s="178" t="s">
        <v>179</v>
      </c>
      <c r="C1044" s="179">
        <v>2167.48</v>
      </c>
      <c r="D1044" s="179">
        <v>2167.48</v>
      </c>
      <c r="E1044" s="179">
        <f>C1044-D1044</f>
        <v>0</v>
      </c>
      <c r="F1044" s="183">
        <f>E1044/C1044</f>
        <v>0</v>
      </c>
      <c r="G1044" s="176"/>
    </row>
    <row r="1045" spans="1:7" ht="15.75" customHeight="1">
      <c r="A1045" s="177">
        <v>4</v>
      </c>
      <c r="B1045" s="185" t="s">
        <v>81</v>
      </c>
      <c r="C1045" s="188">
        <f>SUM(C1043:C1044)</f>
        <v>2167.48</v>
      </c>
      <c r="D1045" s="188">
        <f>SUM(D1043:D1044)</f>
        <v>2167.48</v>
      </c>
      <c r="E1045" s="179">
        <f>C1045-D1045</f>
        <v>0</v>
      </c>
      <c r="F1045" s="189">
        <f>E1045/C1045</f>
        <v>0</v>
      </c>
      <c r="G1045" s="176"/>
    </row>
    <row r="1046" spans="1:6" ht="15.75" customHeight="1">
      <c r="A1046" s="32"/>
      <c r="B1046" s="118"/>
      <c r="C1046" s="85"/>
      <c r="D1046" s="85"/>
      <c r="E1046" s="65"/>
      <c r="F1046" s="38"/>
    </row>
    <row r="1047" s="107" customFormat="1" ht="14.25">
      <c r="A1047" s="9" t="s">
        <v>181</v>
      </c>
    </row>
    <row r="1048" spans="6:8" ht="14.25">
      <c r="F1048" s="108"/>
      <c r="G1048" s="67" t="s">
        <v>117</v>
      </c>
      <c r="H1048" s="168"/>
    </row>
    <row r="1049" spans="1:8" ht="57">
      <c r="A1049" s="88" t="s">
        <v>197</v>
      </c>
      <c r="B1049" s="88" t="s">
        <v>89</v>
      </c>
      <c r="C1049" s="88" t="s">
        <v>90</v>
      </c>
      <c r="D1049" s="88" t="s">
        <v>91</v>
      </c>
      <c r="E1049" s="88" t="s">
        <v>92</v>
      </c>
      <c r="F1049" s="88" t="s">
        <v>6</v>
      </c>
      <c r="G1049" s="88" t="s">
        <v>84</v>
      </c>
      <c r="H1049" s="88" t="s">
        <v>93</v>
      </c>
    </row>
    <row r="1050" spans="1:8" ht="14.25">
      <c r="A1050" s="120">
        <v>1</v>
      </c>
      <c r="B1050" s="120">
        <v>2</v>
      </c>
      <c r="C1050" s="120">
        <v>3</v>
      </c>
      <c r="D1050" s="120">
        <v>4</v>
      </c>
      <c r="E1050" s="120">
        <v>5</v>
      </c>
      <c r="F1050" s="120" t="s">
        <v>94</v>
      </c>
      <c r="G1050" s="120">
        <v>7</v>
      </c>
      <c r="H1050" s="121" t="s">
        <v>95</v>
      </c>
    </row>
    <row r="1051" spans="1:8" ht="18" customHeight="1">
      <c r="A1051" s="122">
        <f>C1042</f>
        <v>2167.48</v>
      </c>
      <c r="B1051" s="122">
        <f>D1045</f>
        <v>2167.48</v>
      </c>
      <c r="C1051" s="123">
        <f>C452</f>
        <v>255459.11968366054</v>
      </c>
      <c r="D1051" s="123">
        <f>(C1051*750)/100000</f>
        <v>1915.943397627454</v>
      </c>
      <c r="E1051" s="248">
        <v>1914.13</v>
      </c>
      <c r="F1051" s="123">
        <f>D1051-E1051</f>
        <v>1.8133976274539236</v>
      </c>
      <c r="G1051" s="113">
        <f>E1051/A1051</f>
        <v>0.8831131083101114</v>
      </c>
      <c r="H1051" s="123">
        <f>B1051-E1051</f>
        <v>253.3499999999999</v>
      </c>
    </row>
    <row r="1052" spans="1:8" ht="21" customHeight="1">
      <c r="A1052" s="135"/>
      <c r="B1052" s="135"/>
      <c r="C1052" s="136"/>
      <c r="D1052" s="136"/>
      <c r="E1052" s="137"/>
      <c r="F1052" s="136"/>
      <c r="G1052" s="138"/>
      <c r="H1052" s="136"/>
    </row>
    <row r="1053" spans="1:8" s="126" customFormat="1" ht="12.75">
      <c r="A1053" s="207" t="s">
        <v>182</v>
      </c>
      <c r="B1053" s="208"/>
      <c r="C1053" s="208"/>
      <c r="D1053" s="208"/>
      <c r="E1053" s="208"/>
      <c r="F1053" s="208"/>
      <c r="G1053" s="208"/>
      <c r="H1053" s="208"/>
    </row>
    <row r="1054" spans="1:8" s="126" customFormat="1" ht="14.25" customHeight="1">
      <c r="A1054" s="207"/>
      <c r="B1054" s="208"/>
      <c r="C1054" s="208"/>
      <c r="D1054" s="208"/>
      <c r="E1054" s="208"/>
      <c r="F1054" s="208"/>
      <c r="G1054" s="208"/>
      <c r="H1054" s="208"/>
    </row>
    <row r="1055" spans="1:8" s="126" customFormat="1" ht="12.75">
      <c r="A1055" s="209" t="s">
        <v>109</v>
      </c>
      <c r="B1055" s="208"/>
      <c r="C1055" s="208"/>
      <c r="D1055" s="208"/>
      <c r="E1055" s="208"/>
      <c r="F1055" s="208"/>
      <c r="G1055" s="208"/>
      <c r="H1055" s="208"/>
    </row>
    <row r="1056" spans="1:8" s="126" customFormat="1" ht="12.75">
      <c r="A1056" s="209"/>
      <c r="B1056" s="208"/>
      <c r="C1056" s="208"/>
      <c r="D1056" s="208"/>
      <c r="E1056" s="208"/>
      <c r="F1056" s="208"/>
      <c r="G1056" s="208"/>
      <c r="H1056" s="208"/>
    </row>
    <row r="1057" spans="1:8" s="126" customFormat="1" ht="12.75">
      <c r="A1057" s="210" t="s">
        <v>126</v>
      </c>
      <c r="B1057" s="208"/>
      <c r="C1057" s="208"/>
      <c r="D1057" s="208"/>
      <c r="E1057" s="208"/>
      <c r="F1057" s="208"/>
      <c r="G1057" s="208"/>
      <c r="H1057" s="208"/>
    </row>
    <row r="1058" spans="1:7" s="126" customFormat="1" ht="12.75">
      <c r="A1058" s="344" t="s">
        <v>145</v>
      </c>
      <c r="B1058" s="345"/>
      <c r="C1058" s="345"/>
      <c r="D1058" s="345"/>
      <c r="E1058" s="346"/>
      <c r="G1058" s="247"/>
    </row>
    <row r="1059" spans="1:7" s="126" customFormat="1" ht="12.75">
      <c r="A1059" s="344" t="s">
        <v>198</v>
      </c>
      <c r="B1059" s="345"/>
      <c r="C1059" s="345"/>
      <c r="D1059" s="345"/>
      <c r="E1059" s="346"/>
      <c r="G1059" s="247"/>
    </row>
    <row r="1060" spans="1:7" s="126" customFormat="1" ht="12.75">
      <c r="A1060" s="246" t="s">
        <v>122</v>
      </c>
      <c r="B1060" s="245" t="s">
        <v>123</v>
      </c>
      <c r="C1060" s="245" t="s">
        <v>124</v>
      </c>
      <c r="D1060" s="245" t="s">
        <v>125</v>
      </c>
      <c r="E1060" s="244" t="s">
        <v>147</v>
      </c>
      <c r="G1060" s="247"/>
    </row>
    <row r="1061" spans="1:7" s="126" customFormat="1" ht="12.75">
      <c r="A1061" s="347" t="s">
        <v>148</v>
      </c>
      <c r="B1061" s="275" t="s">
        <v>146</v>
      </c>
      <c r="C1061" s="275"/>
      <c r="D1061" s="276">
        <v>18417</v>
      </c>
      <c r="E1061" s="276">
        <v>11050.2</v>
      </c>
      <c r="G1061" s="247"/>
    </row>
    <row r="1062" spans="1:7" s="126" customFormat="1" ht="12.75">
      <c r="A1062" s="348"/>
      <c r="B1062" s="275" t="s">
        <v>207</v>
      </c>
      <c r="C1062" s="275"/>
      <c r="D1062" s="276">
        <v>87</v>
      </c>
      <c r="E1062" s="276">
        <v>52.2</v>
      </c>
      <c r="G1062" s="247"/>
    </row>
    <row r="1063" spans="1:7" s="126" customFormat="1" ht="12.75">
      <c r="A1063" s="348"/>
      <c r="B1063" s="275" t="s">
        <v>149</v>
      </c>
      <c r="C1063" s="275"/>
      <c r="D1063" s="276">
        <v>32355</v>
      </c>
      <c r="E1063" s="276">
        <f>D1063*0.6</f>
        <v>19413</v>
      </c>
      <c r="G1063" s="247"/>
    </row>
    <row r="1064" spans="1:7" s="126" customFormat="1" ht="12.75">
      <c r="A1064" s="348"/>
      <c r="B1064" s="275" t="s">
        <v>248</v>
      </c>
      <c r="C1064" s="275"/>
      <c r="D1064" s="276">
        <v>1362</v>
      </c>
      <c r="E1064" s="276">
        <v>1421.06</v>
      </c>
      <c r="G1064" s="247"/>
    </row>
    <row r="1065" spans="1:7" s="126" customFormat="1" ht="12.75">
      <c r="A1065" s="348"/>
      <c r="B1065" s="275" t="s">
        <v>249</v>
      </c>
      <c r="C1065" s="275"/>
      <c r="D1065" s="276">
        <v>7869</v>
      </c>
      <c r="E1065" s="276">
        <v>8260.77</v>
      </c>
      <c r="G1065" s="247"/>
    </row>
    <row r="1066" spans="1:7" s="126" customFormat="1" ht="14.25" customHeight="1">
      <c r="A1066" s="348"/>
      <c r="B1066" s="277" t="s">
        <v>250</v>
      </c>
      <c r="C1066" s="277"/>
      <c r="D1066" s="276">
        <v>6000</v>
      </c>
      <c r="E1066" s="276">
        <v>7834.98</v>
      </c>
      <c r="G1066" s="247"/>
    </row>
    <row r="1067" spans="1:7" s="126" customFormat="1" ht="14.25" customHeight="1" thickBot="1">
      <c r="A1067" s="349"/>
      <c r="B1067" s="280" t="s">
        <v>209</v>
      </c>
      <c r="C1067" s="279"/>
      <c r="D1067" s="279">
        <f>SUM(D1061:D1066)</f>
        <v>66090</v>
      </c>
      <c r="E1067" s="279">
        <f>SUM(E1061:E1066)</f>
        <v>48032.21000000001</v>
      </c>
      <c r="G1067" s="247"/>
    </row>
    <row r="1068" spans="1:8" s="126" customFormat="1" ht="13.5" customHeight="1">
      <c r="A1068" s="209"/>
      <c r="B1068" s="208"/>
      <c r="C1068" s="208"/>
      <c r="D1068" s="208"/>
      <c r="E1068" s="208"/>
      <c r="F1068" s="208"/>
      <c r="G1068" s="208"/>
      <c r="H1068" s="208"/>
    </row>
    <row r="1069" spans="1:8" s="126" customFormat="1" ht="12.75">
      <c r="A1069" s="209"/>
      <c r="B1069" s="208"/>
      <c r="C1069" s="208"/>
      <c r="D1069" s="208"/>
      <c r="E1069" s="208"/>
      <c r="F1069" s="208"/>
      <c r="G1069" s="208"/>
      <c r="H1069" s="208"/>
    </row>
    <row r="1070" spans="1:8" s="170" customFormat="1" ht="12.75">
      <c r="A1070" s="211" t="s">
        <v>127</v>
      </c>
      <c r="B1070" s="212"/>
      <c r="C1070" s="212"/>
      <c r="D1070" s="212"/>
      <c r="E1070" s="212"/>
      <c r="F1070" s="212"/>
      <c r="G1070" s="212"/>
      <c r="H1070" s="213"/>
    </row>
    <row r="1071" spans="1:8" s="170" customFormat="1" ht="12.75">
      <c r="A1071" s="336" t="s">
        <v>99</v>
      </c>
      <c r="B1071" s="338" t="s">
        <v>100</v>
      </c>
      <c r="C1071" s="339"/>
      <c r="D1071" s="333" t="s">
        <v>101</v>
      </c>
      <c r="E1071" s="333"/>
      <c r="F1071" s="333" t="s">
        <v>102</v>
      </c>
      <c r="G1071" s="333"/>
      <c r="H1071" s="213"/>
    </row>
    <row r="1072" spans="1:8" s="170" customFormat="1" ht="12.75">
      <c r="A1072" s="337"/>
      <c r="B1072" s="239" t="s">
        <v>103</v>
      </c>
      <c r="C1072" s="240" t="s">
        <v>104</v>
      </c>
      <c r="D1072" s="238" t="s">
        <v>103</v>
      </c>
      <c r="E1072" s="238" t="s">
        <v>104</v>
      </c>
      <c r="F1072" s="238" t="s">
        <v>103</v>
      </c>
      <c r="G1072" s="238" t="s">
        <v>104</v>
      </c>
      <c r="H1072" s="213"/>
    </row>
    <row r="1073" spans="1:8" s="170" customFormat="1" ht="13.5" thickBot="1">
      <c r="A1073" s="214" t="s">
        <v>110</v>
      </c>
      <c r="B1073" s="279">
        <v>66090</v>
      </c>
      <c r="C1073" s="279">
        <v>48032.21000000001</v>
      </c>
      <c r="D1073" s="249">
        <v>66090</v>
      </c>
      <c r="E1073" s="249">
        <v>48032.21000000001</v>
      </c>
      <c r="F1073" s="215">
        <f>(B1073-D1073)/B1073</f>
        <v>0</v>
      </c>
      <c r="G1073" s="215">
        <f>(C1073-E1073)/C1073</f>
        <v>0</v>
      </c>
      <c r="H1073" s="213"/>
    </row>
    <row r="1074" spans="1:8" s="170" customFormat="1" ht="12.75">
      <c r="A1074" s="216"/>
      <c r="B1074" s="212"/>
      <c r="C1074" s="212"/>
      <c r="D1074" s="212"/>
      <c r="E1074" s="212"/>
      <c r="F1074" s="212"/>
      <c r="G1074" s="212"/>
      <c r="H1074" s="213"/>
    </row>
    <row r="1075" spans="1:8" s="170" customFormat="1" ht="12.75">
      <c r="A1075" s="211" t="s">
        <v>164</v>
      </c>
      <c r="B1075" s="212"/>
      <c r="C1075" s="212"/>
      <c r="D1075" s="212"/>
      <c r="E1075" s="212"/>
      <c r="F1075" s="212"/>
      <c r="G1075" s="212"/>
      <c r="H1075" s="213"/>
    </row>
    <row r="1076" spans="1:8" s="170" customFormat="1" ht="25.5" customHeight="1">
      <c r="A1076" s="322" t="s">
        <v>183</v>
      </c>
      <c r="B1076" s="322"/>
      <c r="C1076" s="322" t="s">
        <v>196</v>
      </c>
      <c r="D1076" s="322"/>
      <c r="E1076" s="322" t="s">
        <v>105</v>
      </c>
      <c r="F1076" s="322"/>
      <c r="G1076" s="212"/>
      <c r="H1076" s="213"/>
    </row>
    <row r="1077" spans="1:8" s="170" customFormat="1" ht="25.5">
      <c r="A1077" s="258" t="s">
        <v>210</v>
      </c>
      <c r="B1077" s="258" t="s">
        <v>211</v>
      </c>
      <c r="C1077" s="258" t="s">
        <v>210</v>
      </c>
      <c r="D1077" s="258" t="s">
        <v>211</v>
      </c>
      <c r="E1077" s="258" t="s">
        <v>210</v>
      </c>
      <c r="F1077" s="258" t="s">
        <v>211</v>
      </c>
      <c r="G1077" s="212"/>
      <c r="H1077" s="213" t="s">
        <v>12</v>
      </c>
    </row>
    <row r="1078" spans="1:8" s="170" customFormat="1" ht="12.75">
      <c r="A1078" s="217">
        <v>1</v>
      </c>
      <c r="B1078" s="217">
        <v>2</v>
      </c>
      <c r="C1078" s="217">
        <v>3</v>
      </c>
      <c r="D1078" s="217">
        <v>4</v>
      </c>
      <c r="E1078" s="217">
        <v>5</v>
      </c>
      <c r="F1078" s="217">
        <v>6</v>
      </c>
      <c r="G1078" s="218"/>
      <c r="H1078" s="219"/>
    </row>
    <row r="1079" spans="1:8" s="170" customFormat="1" ht="12.75">
      <c r="A1079" s="279">
        <v>66090</v>
      </c>
      <c r="B1079" s="279">
        <v>48032.21000000001</v>
      </c>
      <c r="C1079" s="281">
        <v>58090</v>
      </c>
      <c r="D1079" s="250">
        <v>41255.92</v>
      </c>
      <c r="E1079" s="220">
        <f>C1079/A1079</f>
        <v>0.8789529429565743</v>
      </c>
      <c r="F1079" s="220">
        <f>D1079/B1079</f>
        <v>0.8589219609091481</v>
      </c>
      <c r="G1079" s="212"/>
      <c r="H1079" s="213"/>
    </row>
    <row r="1080" spans="1:8" s="170" customFormat="1" ht="12.75">
      <c r="A1080" s="221"/>
      <c r="B1080" s="222"/>
      <c r="C1080" s="223"/>
      <c r="D1080" s="223"/>
      <c r="E1080" s="224"/>
      <c r="F1080" s="225"/>
      <c r="G1080" s="226" t="s">
        <v>12</v>
      </c>
      <c r="H1080" s="213" t="s">
        <v>12</v>
      </c>
    </row>
    <row r="1081" spans="1:8" s="170" customFormat="1" ht="12.75">
      <c r="A1081" s="227" t="s">
        <v>108</v>
      </c>
      <c r="B1081" s="212"/>
      <c r="C1081" s="212"/>
      <c r="D1081" s="212" t="s">
        <v>12</v>
      </c>
      <c r="E1081" s="212"/>
      <c r="F1081" s="212"/>
      <c r="G1081" s="212"/>
      <c r="H1081" s="213"/>
    </row>
    <row r="1082" spans="1:8" s="170" customFormat="1" ht="12.75">
      <c r="A1082" s="227" t="s">
        <v>258</v>
      </c>
      <c r="B1082" s="212"/>
      <c r="C1082" s="212"/>
      <c r="D1082" s="212"/>
      <c r="E1082" s="212"/>
      <c r="F1082" s="212"/>
      <c r="G1082" s="212"/>
      <c r="H1082" s="213"/>
    </row>
    <row r="1083" spans="1:8" s="170" customFormat="1" ht="25.5">
      <c r="A1083" s="275" t="s">
        <v>122</v>
      </c>
      <c r="B1083" s="275" t="s">
        <v>99</v>
      </c>
      <c r="C1083" s="275" t="s">
        <v>124</v>
      </c>
      <c r="D1083" s="275" t="s">
        <v>125</v>
      </c>
      <c r="E1083" s="275" t="s">
        <v>251</v>
      </c>
      <c r="F1083" s="212"/>
      <c r="G1083" s="212"/>
      <c r="H1083" s="213"/>
    </row>
    <row r="1084" spans="1:8" s="170" customFormat="1" ht="12.75">
      <c r="A1084" s="350" t="s">
        <v>252</v>
      </c>
      <c r="B1084" s="282" t="s">
        <v>146</v>
      </c>
      <c r="C1084" s="282"/>
      <c r="D1084" s="283">
        <v>42450</v>
      </c>
      <c r="E1084" s="283">
        <v>2122.5099999999998</v>
      </c>
      <c r="F1084" s="212"/>
      <c r="G1084" s="212"/>
      <c r="H1084" s="213"/>
    </row>
    <row r="1085" spans="1:8" s="170" customFormat="1" ht="12.75">
      <c r="A1085" s="351"/>
      <c r="B1085" s="282" t="s">
        <v>207</v>
      </c>
      <c r="C1085" s="282"/>
      <c r="D1085" s="284">
        <v>64539</v>
      </c>
      <c r="E1085" s="284">
        <v>3226.95</v>
      </c>
      <c r="F1085" s="212"/>
      <c r="G1085" s="212"/>
      <c r="H1085" s="213"/>
    </row>
    <row r="1086" spans="1:8" s="170" customFormat="1" ht="12.75">
      <c r="A1086" s="351"/>
      <c r="B1086" s="282" t="s">
        <v>149</v>
      </c>
      <c r="C1086" s="282"/>
      <c r="D1086" s="284">
        <v>12797</v>
      </c>
      <c r="E1086" s="284">
        <v>639.85</v>
      </c>
      <c r="F1086" s="212"/>
      <c r="G1086" s="212"/>
      <c r="H1086" s="213"/>
    </row>
    <row r="1087" spans="1:8" s="170" customFormat="1" ht="12.75">
      <c r="A1087" s="351"/>
      <c r="B1087" s="282" t="s">
        <v>208</v>
      </c>
      <c r="C1087" s="282"/>
      <c r="D1087" s="284">
        <v>1557</v>
      </c>
      <c r="E1087" s="284">
        <v>77.85</v>
      </c>
      <c r="F1087" s="212"/>
      <c r="G1087" s="212"/>
      <c r="H1087" s="213"/>
    </row>
    <row r="1088" spans="1:8" s="170" customFormat="1" ht="12.75">
      <c r="A1088" s="351"/>
      <c r="B1088" s="282" t="s">
        <v>253</v>
      </c>
      <c r="C1088" s="282" t="s">
        <v>254</v>
      </c>
      <c r="D1088" s="284">
        <v>42450</v>
      </c>
      <c r="E1088" s="284">
        <v>2122.5</v>
      </c>
      <c r="F1088" s="212"/>
      <c r="G1088" s="212"/>
      <c r="H1088" s="213"/>
    </row>
    <row r="1089" spans="1:8" s="170" customFormat="1" ht="12.75">
      <c r="A1089" s="351"/>
      <c r="B1089" s="282" t="s">
        <v>250</v>
      </c>
      <c r="C1089" s="282" t="s">
        <v>254</v>
      </c>
      <c r="D1089" s="284">
        <v>64539</v>
      </c>
      <c r="E1089" s="284">
        <v>3226.95</v>
      </c>
      <c r="F1089" s="212"/>
      <c r="G1089" s="212"/>
      <c r="H1089" s="213"/>
    </row>
    <row r="1090" spans="1:8" s="170" customFormat="1" ht="12.75">
      <c r="A1090" s="351"/>
      <c r="B1090" s="282" t="s">
        <v>255</v>
      </c>
      <c r="C1090" s="282" t="s">
        <v>254</v>
      </c>
      <c r="D1090" s="284">
        <v>12797</v>
      </c>
      <c r="E1090" s="284">
        <v>639.85</v>
      </c>
      <c r="F1090" s="212"/>
      <c r="G1090" s="212"/>
      <c r="H1090" s="213"/>
    </row>
    <row r="1091" spans="1:8" s="170" customFormat="1" ht="12.75">
      <c r="A1091" s="351"/>
      <c r="B1091" s="282" t="s">
        <v>255</v>
      </c>
      <c r="C1091" s="282" t="s">
        <v>256</v>
      </c>
      <c r="D1091" s="284">
        <v>18793</v>
      </c>
      <c r="E1091" s="284">
        <v>939.65</v>
      </c>
      <c r="F1091" s="212"/>
      <c r="G1091" s="212"/>
      <c r="H1091" s="213"/>
    </row>
    <row r="1092" spans="1:8" s="170" customFormat="1" ht="12.75">
      <c r="A1092" s="351"/>
      <c r="B1092" s="284" t="s">
        <v>257</v>
      </c>
      <c r="C1092" s="282" t="s">
        <v>254</v>
      </c>
      <c r="D1092" s="284">
        <v>1557</v>
      </c>
      <c r="E1092" s="284">
        <v>77.85</v>
      </c>
      <c r="F1092" s="212"/>
      <c r="G1092" s="212"/>
      <c r="H1092" s="213"/>
    </row>
    <row r="1093" spans="1:8" s="170" customFormat="1" ht="12.75">
      <c r="A1093" s="285"/>
      <c r="B1093" s="278" t="s">
        <v>209</v>
      </c>
      <c r="C1093" s="279"/>
      <c r="D1093" s="279">
        <f>SUM(D1084:D1092)</f>
        <v>261479</v>
      </c>
      <c r="E1093" s="279">
        <f>SUM(E1084:E1092)</f>
        <v>13073.960000000001</v>
      </c>
      <c r="F1093" s="212"/>
      <c r="G1093" s="212"/>
      <c r="H1093" s="213"/>
    </row>
    <row r="1094" spans="1:8" s="170" customFormat="1" ht="12.75">
      <c r="A1094" s="227"/>
      <c r="B1094" s="212"/>
      <c r="C1094" s="212"/>
      <c r="D1094" s="212"/>
      <c r="E1094" s="212"/>
      <c r="F1094" s="212"/>
      <c r="G1094" s="212"/>
      <c r="H1094" s="213"/>
    </row>
    <row r="1095" spans="1:8" s="170" customFormat="1" ht="12.75">
      <c r="A1095" s="211"/>
      <c r="B1095" s="212"/>
      <c r="C1095" s="212"/>
      <c r="D1095" s="212"/>
      <c r="E1095" s="212"/>
      <c r="F1095" s="212"/>
      <c r="G1095" s="212"/>
      <c r="H1095" s="213"/>
    </row>
    <row r="1096" spans="1:8" s="170" customFormat="1" ht="12.75">
      <c r="A1096" s="211" t="s">
        <v>120</v>
      </c>
      <c r="B1096" s="212"/>
      <c r="C1096" s="212"/>
      <c r="D1096" s="212"/>
      <c r="E1096" s="212"/>
      <c r="F1096" s="212"/>
      <c r="G1096" s="212"/>
      <c r="H1096" s="213"/>
    </row>
    <row r="1097" spans="1:8" s="170" customFormat="1" ht="12.75">
      <c r="A1097" s="336" t="s">
        <v>99</v>
      </c>
      <c r="B1097" s="338" t="s">
        <v>100</v>
      </c>
      <c r="C1097" s="339"/>
      <c r="D1097" s="333" t="s">
        <v>101</v>
      </c>
      <c r="E1097" s="333"/>
      <c r="F1097" s="333" t="s">
        <v>102</v>
      </c>
      <c r="G1097" s="333"/>
      <c r="H1097" s="213"/>
    </row>
    <row r="1098" spans="1:8" s="170" customFormat="1" ht="12.75">
      <c r="A1098" s="337"/>
      <c r="B1098" s="268" t="s">
        <v>103</v>
      </c>
      <c r="C1098" s="269" t="s">
        <v>104</v>
      </c>
      <c r="D1098" s="270" t="s">
        <v>103</v>
      </c>
      <c r="E1098" s="270" t="s">
        <v>104</v>
      </c>
      <c r="F1098" s="270" t="s">
        <v>103</v>
      </c>
      <c r="G1098" s="270" t="s">
        <v>104</v>
      </c>
      <c r="H1098" s="213"/>
    </row>
    <row r="1099" spans="1:8" s="170" customFormat="1" ht="12.75">
      <c r="A1099" s="228" t="s">
        <v>259</v>
      </c>
      <c r="B1099" s="286">
        <v>140136</v>
      </c>
      <c r="C1099" s="173">
        <v>7006.8099999999995</v>
      </c>
      <c r="D1099" s="287">
        <v>140316</v>
      </c>
      <c r="E1099" s="288">
        <v>7015.8</v>
      </c>
      <c r="F1099" s="215">
        <f>(B1099-D1099)/B1099</f>
        <v>-0.0012844665182394246</v>
      </c>
      <c r="G1099" s="215">
        <f>(C1099-E1099)/C1099</f>
        <v>-0.0012830375020873538</v>
      </c>
      <c r="H1099" s="213"/>
    </row>
    <row r="1100" spans="1:8" s="170" customFormat="1" ht="12.75">
      <c r="A1100" s="228" t="s">
        <v>260</v>
      </c>
      <c r="B1100" s="286">
        <v>121343</v>
      </c>
      <c r="C1100" s="173">
        <v>6067.15</v>
      </c>
      <c r="D1100" s="287">
        <v>123020</v>
      </c>
      <c r="E1100" s="288">
        <v>6151</v>
      </c>
      <c r="F1100" s="215">
        <f>(B1100-D1100)/B1100</f>
        <v>-0.013820327501380384</v>
      </c>
      <c r="G1100" s="215">
        <f>(C1100-E1100)/C1100</f>
        <v>-0.013820327501380446</v>
      </c>
      <c r="H1100" s="213"/>
    </row>
    <row r="1101" spans="1:8" s="170" customFormat="1" ht="12.75">
      <c r="A1101" s="216"/>
      <c r="B1101" s="212"/>
      <c r="C1101" s="212"/>
      <c r="D1101" s="212"/>
      <c r="E1101" s="212"/>
      <c r="F1101" s="212"/>
      <c r="G1101" s="212"/>
      <c r="H1101" s="213"/>
    </row>
    <row r="1102" spans="1:8" s="170" customFormat="1" ht="12.75">
      <c r="A1102" s="211" t="s">
        <v>165</v>
      </c>
      <c r="B1102" s="212"/>
      <c r="C1102" s="212"/>
      <c r="D1102" s="212"/>
      <c r="E1102" s="212"/>
      <c r="F1102" s="212"/>
      <c r="G1102" s="212"/>
      <c r="H1102" s="213"/>
    </row>
    <row r="1103" spans="1:8" s="170" customFormat="1" ht="24" customHeight="1">
      <c r="A1103" s="320" t="s">
        <v>199</v>
      </c>
      <c r="B1103" s="321"/>
      <c r="C1103" s="321" t="s">
        <v>150</v>
      </c>
      <c r="D1103" s="321"/>
      <c r="E1103" s="322" t="s">
        <v>105</v>
      </c>
      <c r="F1103" s="322"/>
      <c r="G1103" s="292"/>
      <c r="H1103" s="213"/>
    </row>
    <row r="1104" spans="1:8" s="170" customFormat="1" ht="12.75">
      <c r="A1104" s="271" t="s">
        <v>103</v>
      </c>
      <c r="B1104" s="271" t="s">
        <v>106</v>
      </c>
      <c r="C1104" s="271" t="s">
        <v>103</v>
      </c>
      <c r="D1104" s="271" t="s">
        <v>106</v>
      </c>
      <c r="E1104" s="271" t="s">
        <v>103</v>
      </c>
      <c r="F1104" s="271" t="s">
        <v>107</v>
      </c>
      <c r="G1104" s="208"/>
      <c r="H1104" s="213"/>
    </row>
    <row r="1105" spans="1:8" s="170" customFormat="1" ht="12.75">
      <c r="A1105" s="217">
        <v>1</v>
      </c>
      <c r="B1105" s="217">
        <v>2</v>
      </c>
      <c r="C1105" s="217">
        <v>3</v>
      </c>
      <c r="D1105" s="217">
        <v>4</v>
      </c>
      <c r="E1105" s="217">
        <v>5</v>
      </c>
      <c r="F1105" s="217">
        <v>6</v>
      </c>
      <c r="G1105" s="208"/>
      <c r="H1105" s="219"/>
    </row>
    <row r="1106" spans="1:8" s="126" customFormat="1" ht="12.75">
      <c r="A1106" s="289">
        <v>261479</v>
      </c>
      <c r="B1106" s="290">
        <v>13073.960000000001</v>
      </c>
      <c r="C1106" s="289">
        <v>263336</v>
      </c>
      <c r="D1106" s="290">
        <v>13166.8</v>
      </c>
      <c r="E1106" s="291">
        <f>C1106/A1106</f>
        <v>1.007101908757491</v>
      </c>
      <c r="F1106" s="291">
        <f>C1106/A1106</f>
        <v>1.007101908757491</v>
      </c>
      <c r="G1106" s="208"/>
      <c r="H1106" s="229"/>
    </row>
    <row r="1107" spans="1:7" ht="14.25">
      <c r="A1107" s="176"/>
      <c r="B1107" s="176"/>
      <c r="C1107" s="176"/>
      <c r="D1107" s="176"/>
      <c r="E1107" s="176"/>
      <c r="F1107" s="176"/>
      <c r="G1107" s="176"/>
    </row>
    <row r="1108" ht="14.25">
      <c r="F1108" s="10" t="s">
        <v>12</v>
      </c>
    </row>
  </sheetData>
  <sheetProtection/>
  <mergeCells count="38">
    <mergeCell ref="A1097:A1098"/>
    <mergeCell ref="B1097:C1097"/>
    <mergeCell ref="D1097:E1097"/>
    <mergeCell ref="D1071:E1071"/>
    <mergeCell ref="F1071:G1071"/>
    <mergeCell ref="A1058:E1058"/>
    <mergeCell ref="A1059:E1059"/>
    <mergeCell ref="A1061:A1067"/>
    <mergeCell ref="A1084:A1092"/>
    <mergeCell ref="A1076:B1076"/>
    <mergeCell ref="A27:E27"/>
    <mergeCell ref="C1076:D1076"/>
    <mergeCell ref="E1076:F1076"/>
    <mergeCell ref="A116:H116"/>
    <mergeCell ref="A157:G157"/>
    <mergeCell ref="A197:F197"/>
    <mergeCell ref="A238:G238"/>
    <mergeCell ref="A278:F278"/>
    <mergeCell ref="A9:H9"/>
    <mergeCell ref="F1097:G1097"/>
    <mergeCell ref="A1035:B1035"/>
    <mergeCell ref="A1036:G1036"/>
    <mergeCell ref="A1071:A1072"/>
    <mergeCell ref="B1071:C1071"/>
    <mergeCell ref="A21:D21"/>
    <mergeCell ref="A26:D26"/>
    <mergeCell ref="A34:C34"/>
    <mergeCell ref="A35:G35"/>
    <mergeCell ref="A13:B13"/>
    <mergeCell ref="A75:H75"/>
    <mergeCell ref="A1103:B1103"/>
    <mergeCell ref="C1103:D1103"/>
    <mergeCell ref="E1103:F1103"/>
    <mergeCell ref="A1:H1"/>
    <mergeCell ref="A2:H2"/>
    <mergeCell ref="A3:H3"/>
    <mergeCell ref="A5:H5"/>
    <mergeCell ref="A7:H7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1" r:id="rId4"/>
  <rowBreaks count="9" manualBreakCount="9">
    <brk id="114" max="7" man="1"/>
    <brk id="236" max="7" man="1"/>
    <brk id="357" max="7" man="1"/>
    <brk id="495" max="7" man="1"/>
    <brk id="593" max="7" man="1"/>
    <brk id="724" max="7" man="1"/>
    <brk id="851" max="7" man="1"/>
    <brk id="936" max="7" man="1"/>
    <brk id="1035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2019-04-30T07:49:41Z</cp:lastPrinted>
  <dcterms:created xsi:type="dcterms:W3CDTF">2013-03-29T17:24:29Z</dcterms:created>
  <dcterms:modified xsi:type="dcterms:W3CDTF">2019-07-18T14:20:36Z</dcterms:modified>
  <cp:category/>
  <cp:version/>
  <cp:contentType/>
  <cp:contentStatus/>
</cp:coreProperties>
</file>