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12120" windowHeight="8880" tabRatio="965" firstSheet="36" activeTab="42"/>
  </bookViews>
  <sheets>
    <sheet name="Sheet1" sheetId="1" r:id="rId1"/>
    <sheet name="AT-1-Gen_Info " sheetId="2" r:id="rId2"/>
    <sheet name="AT-2-S1 BUDGET" sheetId="3" r:id="rId3"/>
    <sheet name="AT-3" sheetId="4" r:id="rId4"/>
    <sheet name="AT3A_cvrg(Insti)_PY" sheetId="5" state="hidden" r:id="rId5"/>
    <sheet name="AT3B_cvrg(Insti)_UPY " sheetId="6" state="hidden" r:id="rId6"/>
    <sheet name="AT3C_cvrg(Insti)_UPY " sheetId="7" state="hidden" r:id="rId7"/>
    <sheet name="AT3A_cvrg(Insti)_PY (3)" sheetId="8" r:id="rId8"/>
    <sheet name="AT3B_cvrg(Insti)_UPY (3)" sheetId="9" r:id="rId9"/>
    <sheet name="AT3C_cvrg(Insti)_UPY (2)" sheetId="10" r:id="rId10"/>
    <sheet name="AT4_enrolment vs opted_PY" sheetId="11" r:id="rId11"/>
    <sheet name="AT4A_enrolment vs opted_UPY" sheetId="12" r:id="rId12"/>
    <sheet name="T5_PLAN_vs_PRFM" sheetId="13" r:id="rId13"/>
    <sheet name="T5A_PLAN_vs_PRFM" sheetId="14" r:id="rId14"/>
    <sheet name="T5B_PLAN_vs_PRFM" sheetId="15" r:id="rId15"/>
    <sheet name="T6_FG_py_Utlsn" sheetId="16" r:id="rId16"/>
    <sheet name="T6A_FG_Upy_Utlsn" sheetId="17" r:id="rId17"/>
    <sheet name="T6B_Pay_FG_FCI_Pry" sheetId="18" r:id="rId18"/>
    <sheet name="T7_CC_PY_Utlsn Final" sheetId="19" r:id="rId19"/>
    <sheet name="T7ACC_UPY_Utlsn Final" sheetId="20" r:id="rId20"/>
    <sheet name="AT-8_Hon_CCH_Pry" sheetId="21" r:id="rId21"/>
    <sheet name="AT-8A_Hon_CCH_UPRY" sheetId="22" r:id="rId22"/>
    <sheet name="AT9_TA" sheetId="23" r:id="rId23"/>
    <sheet name="AT10_MME" sheetId="24" r:id="rId24"/>
    <sheet name="AT11_KS (FINAL)" sheetId="25" r:id="rId25"/>
    <sheet name="AT12_KD" sheetId="26" r:id="rId26"/>
    <sheet name="AT13_NoWD" sheetId="27" r:id="rId27"/>
    <sheet name="AT13A_NoWD" sheetId="28" r:id="rId28"/>
    <sheet name="AT14_Req_FG_CA_Pry (3)" sheetId="29" r:id="rId29"/>
    <sheet name="AT14A_Req_FG_CA_UPry (3)" sheetId="30" r:id="rId30"/>
    <sheet name="AT14B_Req_FG_CA_NCLP" sheetId="31" r:id="rId31"/>
    <sheet name="AT14D_Req_FG_CA_Drought(U.Pry.)" sheetId="32" r:id="rId32"/>
    <sheet name="AT_15_RqmtKitchen" sheetId="33" r:id="rId33"/>
    <sheet name="AT-15A_RqmtPlinthArea" sheetId="34" r:id="rId34"/>
    <sheet name="AT16_K_D" sheetId="35" r:id="rId35"/>
    <sheet name="AT_17_Height_Weight" sheetId="36" r:id="rId36"/>
    <sheet name="AT-18_Coook-cum-Helper" sheetId="37" r:id="rId37"/>
    <sheet name="AT-18A_Coook-cum-Helper" sheetId="38" r:id="rId38"/>
    <sheet name="AT19_Details_Community " sheetId="39" r:id="rId39"/>
    <sheet name="AT_20_Impl_Agency" sheetId="40" r:id="rId40"/>
    <sheet name="AT_20A Name of VO" sheetId="41" r:id="rId41"/>
    <sheet name="AT-21 Coverage-SHP" sheetId="42" r:id="rId42"/>
    <sheet name="AT_22_Cookingagency" sheetId="43" r:id="rId43"/>
    <sheet name="AT_23_Budget_provision_11-121 " sheetId="44" r:id="rId44"/>
    <sheet name="AT_24_fundflow1" sheetId="45" r:id="rId45"/>
    <sheet name="AT-25" sheetId="46" r:id="rId46"/>
    <sheet name="AT-26" sheetId="47" r:id="rId47"/>
    <sheet name="AT-27" sheetId="48" r:id="rId48"/>
    <sheet name="AT-28" sheetId="49" r:id="rId49"/>
    <sheet name="AT-29" sheetId="50" r:id="rId50"/>
    <sheet name="AT-30" sheetId="51" r:id="rId51"/>
    <sheet name="AT-30A" sheetId="52" r:id="rId52"/>
    <sheet name="AT-30B" sheetId="53" r:id="rId53"/>
    <sheet name="AT-31" sheetId="54" r:id="rId54"/>
    <sheet name="AT-32" sheetId="55" r:id="rId55"/>
    <sheet name="AT-33" sheetId="56" r:id="rId56"/>
    <sheet name="Summary-reqt_2013-14" sheetId="57" r:id="rId57"/>
    <sheet name="Summary UC 2011-12" sheetId="58" r:id="rId58"/>
  </sheets>
  <definedNames>
    <definedName name="_xlnm._FilterDatabase" localSheetId="10" hidden="1">'AT4_enrolment vs opted_PY'!$A$9:$V$85</definedName>
    <definedName name="_xlnm.Print_Area" localSheetId="32">'AT_15_RqmtKitchen'!$A$1:$R$94</definedName>
    <definedName name="_xlnm.Print_Area" localSheetId="35">'AT_17_Height_Weight'!$A$1:$G$95</definedName>
    <definedName name="_xlnm.Print_Area" localSheetId="39">'AT_20_Impl_Agency'!$A$1:$J$97</definedName>
    <definedName name="_xlnm.Print_Area" localSheetId="40">'AT_20A Name of VO'!$A$1:$G$91</definedName>
    <definedName name="_xlnm.Print_Area" localSheetId="42">'AT_22_Cookingagency'!$A$1:$L$95</definedName>
    <definedName name="_xlnm.Print_Area" localSheetId="43">'AT_23_Budget_provision_11-121 '!$A$1:$W$32</definedName>
    <definedName name="_xlnm.Print_Area" localSheetId="23">'AT10_MME'!$A$1:$H$31</definedName>
    <definedName name="_xlnm.Print_Area" localSheetId="24">'AT11_KS (FINAL)'!$A$1:$K$95</definedName>
    <definedName name="_xlnm.Print_Area" localSheetId="25">'AT12_KD'!$A$1:$K$94</definedName>
    <definedName name="_xlnm.Print_Area" localSheetId="26">'AT13_NoWD'!$A$1:$L$31</definedName>
    <definedName name="_xlnm.Print_Area" localSheetId="27">'AT13A_NoWD'!$A$1:$K$31</definedName>
    <definedName name="_xlnm.Print_Area" localSheetId="28">'AT14_Req_FG_CA_Pry (3)'!$A$1:$R$102</definedName>
    <definedName name="_xlnm.Print_Area" localSheetId="29">'AT14A_Req_FG_CA_UPry (3)'!$A$1:$S$109</definedName>
    <definedName name="_xlnm.Print_Area" localSheetId="30">'AT14B_Req_FG_CA_NCLP'!$A$1:$N$102</definedName>
    <definedName name="_xlnm.Print_Area" localSheetId="31">'AT14D_Req_FG_CA_Drought(U.Pry.)'!$A$1:$P$40</definedName>
    <definedName name="_xlnm.Print_Area" localSheetId="33">'AT-15A_RqmtPlinthArea'!$A$1:$S$22</definedName>
    <definedName name="_xlnm.Print_Area" localSheetId="34">'AT16_K_D'!$A$1:$AK$94</definedName>
    <definedName name="_xlnm.Print_Area" localSheetId="37">'AT-18A_Coook-cum-Helper'!$A$1:$K$95</definedName>
    <definedName name="_xlnm.Print_Area" localSheetId="38">'AT19_Details_Community '!$A$1:$R$92</definedName>
    <definedName name="_xlnm.Print_Area" localSheetId="1">'AT-1-Gen_Info '!$A$1:$T$42</definedName>
    <definedName name="_xlnm.Print_Area" localSheetId="45">'AT-25'!$A$1:$M$91</definedName>
    <definedName name="_xlnm.Print_Area" localSheetId="48">'AT-28'!$A$1:$J$29</definedName>
    <definedName name="_xlnm.Print_Area" localSheetId="49">'AT-29'!$A$1:$K$92</definedName>
    <definedName name="_xlnm.Print_Area" localSheetId="2">'AT-2-S1 BUDGET'!$A$1:$R$26</definedName>
    <definedName name="_xlnm.Print_Area" localSheetId="3">'AT-3'!$A$1:$H$89</definedName>
    <definedName name="_xlnm.Print_Area" localSheetId="51">'AT-30A'!$A$1:$L$43</definedName>
    <definedName name="_xlnm.Print_Area" localSheetId="53">'AT-31'!$A$1:$J$91</definedName>
    <definedName name="_xlnm.Print_Area" localSheetId="54">'AT-32'!$A$1:$O$93</definedName>
    <definedName name="_xlnm.Print_Area" localSheetId="55">'AT-33'!$A$1:$F$46</definedName>
    <definedName name="_xlnm.Print_Area" localSheetId="4">'AT3A_cvrg(Insti)_PY'!$A$1:$P$40</definedName>
    <definedName name="_xlnm.Print_Area" localSheetId="7">'AT3A_cvrg(Insti)_PY (3)'!$A$1:$R$97</definedName>
    <definedName name="_xlnm.Print_Area" localSheetId="5">'AT3B_cvrg(Insti)_UPY '!$A$1:$P$40</definedName>
    <definedName name="_xlnm.Print_Area" localSheetId="8">'AT3B_cvrg(Insti)_UPY (3)'!$A$1:$R$97</definedName>
    <definedName name="_xlnm.Print_Area" localSheetId="6">'AT3C_cvrg(Insti)_UPY '!$A$1:$N$40</definedName>
    <definedName name="_xlnm.Print_Area" localSheetId="9">'AT3C_cvrg(Insti)_UPY (2)'!$A$1:$P$98</definedName>
    <definedName name="_xlnm.Print_Area" localSheetId="10">'AT4_enrolment vs opted_PY'!$A$1:$T$93</definedName>
    <definedName name="_xlnm.Print_Area" localSheetId="11">'AT4A_enrolment vs opted_UPY'!$A$1:$T$94</definedName>
    <definedName name="_xlnm.Print_Area" localSheetId="20">'AT-8_Hon_CCH_Pry'!$A$1:$U$95</definedName>
    <definedName name="_xlnm.Print_Area" localSheetId="21">'AT-8A_Hon_CCH_UPRY'!$A$1:$T$93</definedName>
    <definedName name="_xlnm.Print_Area" localSheetId="22">'AT9_TA'!$A$1:$J$94</definedName>
    <definedName name="_xlnm.Print_Area" localSheetId="56">'Summary-reqt_2013-14'!$A$1:$M$34</definedName>
    <definedName name="_xlnm.Print_Area" localSheetId="12">'T5_PLAN_vs_PRFM'!$A$1:$J$93</definedName>
    <definedName name="_xlnm.Print_Area" localSheetId="13">'T5A_PLAN_vs_PRFM'!$A$1:$J$94</definedName>
    <definedName name="_xlnm.Print_Area" localSheetId="14">'T5B_PLAN_vs_PRFM'!$A$1:$J$94</definedName>
    <definedName name="_xlnm.Print_Area" localSheetId="17">'T6B_Pay_FG_FCI_Pry'!$A$1:$L$97</definedName>
    <definedName name="_xlnm.Print_Area" localSheetId="18">'T7_CC_PY_Utlsn Final'!$A$1:$Q$96</definedName>
    <definedName name="_xlnm.Print_Area" localSheetId="19">'T7ACC_UPY_Utlsn Final'!$A$1:$Q$96</definedName>
    <definedName name="_xlnm.Print_Titles" localSheetId="32">'AT_15_RqmtKitchen'!$7:$8</definedName>
    <definedName name="_xlnm.Print_Titles" localSheetId="35">'AT_17_Height_Weight'!$8:$11</definedName>
    <definedName name="_xlnm.Print_Titles" localSheetId="39">'AT_20_Impl_Agency'!$8:$10</definedName>
    <definedName name="_xlnm.Print_Titles" localSheetId="40">'AT_20A Name of VO'!$6:$8</definedName>
    <definedName name="_xlnm.Print_Titles" localSheetId="42">'AT_22_Cookingagency'!$8:$10</definedName>
    <definedName name="_xlnm.Print_Titles" localSheetId="24">'AT11_KS (FINAL)'!$9:$11</definedName>
    <definedName name="_xlnm.Print_Titles" localSheetId="25">'AT12_KD'!$8:$10</definedName>
    <definedName name="_xlnm.Print_Titles" localSheetId="28">'AT14_Req_FG_CA_Pry (3)'!$7:$9</definedName>
    <definedName name="_xlnm.Print_Titles" localSheetId="29">'AT14A_Req_FG_CA_UPry (3)'!$10:$12</definedName>
    <definedName name="_xlnm.Print_Titles" localSheetId="30">'AT14B_Req_FG_CA_NCLP'!$8:$10</definedName>
    <definedName name="_xlnm.Print_Titles" localSheetId="34">'AT16_K_D'!$6:$8</definedName>
    <definedName name="_xlnm.Print_Titles" localSheetId="36">'AT-18_Coook-cum-Helper'!$7:$10</definedName>
    <definedName name="_xlnm.Print_Titles" localSheetId="37">'AT-18A_Coook-cum-Helper'!$8:$11</definedName>
    <definedName name="_xlnm.Print_Titles" localSheetId="38">'AT19_Details_Community '!$7:$9</definedName>
    <definedName name="_xlnm.Print_Titles" localSheetId="41">'AT-21 Coverage-SHP'!$8:$10</definedName>
    <definedName name="_xlnm.Print_Titles" localSheetId="45">'AT-25'!$5:$7</definedName>
    <definedName name="_xlnm.Print_Titles" localSheetId="46">'AT-26'!$6:$8</definedName>
    <definedName name="_xlnm.Print_Titles" localSheetId="47">'AT-27'!$6:$8</definedName>
    <definedName name="_xlnm.Print_Titles" localSheetId="49">'AT-29'!$7:$9</definedName>
    <definedName name="_xlnm.Print_Titles" localSheetId="3">'AT-3'!$6:$7</definedName>
    <definedName name="_xlnm.Print_Titles" localSheetId="50">'AT-30'!$7:$11</definedName>
    <definedName name="_xlnm.Print_Titles" localSheetId="51">'AT-30A'!$8:$12</definedName>
    <definedName name="_xlnm.Print_Titles" localSheetId="52">'AT-30B'!$8:$12</definedName>
    <definedName name="_xlnm.Print_Titles" localSheetId="53">'AT-31'!$6:$9</definedName>
    <definedName name="_xlnm.Print_Titles" localSheetId="54">'AT-32'!$7:$9</definedName>
    <definedName name="_xlnm.Print_Titles" localSheetId="7">'AT3A_cvrg(Insti)_PY (3)'!$7:$8</definedName>
    <definedName name="_xlnm.Print_Titles" localSheetId="8">'AT3B_cvrg(Insti)_UPY (3)'!$7:$8</definedName>
    <definedName name="_xlnm.Print_Titles" localSheetId="9">'AT3C_cvrg(Insti)_UPY (2)'!$9:$10</definedName>
    <definedName name="_xlnm.Print_Titles" localSheetId="10">'AT4_enrolment vs opted_PY'!$7:$8</definedName>
    <definedName name="_xlnm.Print_Titles" localSheetId="11">'AT4A_enrolment vs opted_UPY'!$8:$10</definedName>
    <definedName name="_xlnm.Print_Titles" localSheetId="20">'AT-8_Hon_CCH_Pry'!$8:$10</definedName>
    <definedName name="_xlnm.Print_Titles" localSheetId="21">'AT-8A_Hon_CCH_UPRY'!$7:$9</definedName>
    <definedName name="_xlnm.Print_Titles" localSheetId="22">'AT9_TA'!$10:$11</definedName>
    <definedName name="_xlnm.Print_Titles" localSheetId="12">'T5_PLAN_vs_PRFM'!$8:$10</definedName>
    <definedName name="_xlnm.Print_Titles" localSheetId="13">'T5A_PLAN_vs_PRFM'!$8:$10</definedName>
    <definedName name="_xlnm.Print_Titles" localSheetId="14">'T5B_PLAN_vs_PRFM'!$8:$10</definedName>
    <definedName name="_xlnm.Print_Titles" localSheetId="15">'T6_FG_py_Utlsn'!$9:$11</definedName>
    <definedName name="_xlnm.Print_Titles" localSheetId="16">'T6A_FG_Upy_Utlsn'!$9:$11</definedName>
    <definedName name="_xlnm.Print_Titles" localSheetId="17">'T6B_Pay_FG_FCI_Pry'!$9:$12</definedName>
    <definedName name="_xlnm.Print_Titles" localSheetId="18">'T7_CC_PY_Utlsn Final'!$10:$12</definedName>
    <definedName name="_xlnm.Print_Titles" localSheetId="19">'T7ACC_UPY_Utlsn Final'!$10:$12</definedName>
  </definedNames>
  <calcPr fullCalcOnLoad="1"/>
</workbook>
</file>

<file path=xl/sharedStrings.xml><?xml version="1.0" encoding="utf-8"?>
<sst xmlns="http://schemas.openxmlformats.org/spreadsheetml/2006/main" count="5313" uniqueCount="1198">
  <si>
    <t>[Mid-Day Meal Scheme]</t>
  </si>
  <si>
    <t>S.No.</t>
  </si>
  <si>
    <t>Name of District</t>
  </si>
  <si>
    <t>No. of  Institutions</t>
  </si>
  <si>
    <t xml:space="preserve">(Govt+LB)Schools </t>
  </si>
  <si>
    <t>GA Schools</t>
  </si>
  <si>
    <t>-</t>
  </si>
  <si>
    <t>Govt: Government Schools</t>
  </si>
  <si>
    <t>LB: Local Body Schools</t>
  </si>
  <si>
    <t>GA: Govt Aided Schools</t>
  </si>
  <si>
    <t xml:space="preserve"> </t>
  </si>
  <si>
    <t>Date:_________</t>
  </si>
  <si>
    <t>(Signature)</t>
  </si>
  <si>
    <t xml:space="preserve">Secretary of the Nodal Department </t>
  </si>
  <si>
    <t xml:space="preserve">                          Government/UT Administration of ________</t>
  </si>
  <si>
    <t>(Only in MS-Excel Format)</t>
  </si>
  <si>
    <t xml:space="preserve">No. of children </t>
  </si>
  <si>
    <t>Total no. of meals served</t>
  </si>
  <si>
    <t>Total</t>
  </si>
  <si>
    <t>[Qnty in MTs]</t>
  </si>
  <si>
    <t>Rice</t>
  </si>
  <si>
    <t>[Rs. in lakh]</t>
  </si>
  <si>
    <t>Sl. No.</t>
  </si>
  <si>
    <t>Primary</t>
  </si>
  <si>
    <t>Upper Primary</t>
  </si>
  <si>
    <t>EGS/AIE Centres</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</si>
  <si>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</si>
  <si>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</si>
  <si>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</si>
  <si>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</si>
  <si>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</si>
  <si>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</si>
  <si>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</si>
  <si>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</si>
  <si>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</si>
  <si>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</si>
  <si>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</si>
  <si>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</si>
  <si>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</si>
  <si>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</si>
  <si>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</si>
  <si>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</si>
  <si>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</si>
  <si>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</si>
  <si>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</si>
  <si>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</si>
  <si>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</si>
  <si>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</si>
  <si>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</si>
  <si>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</si>
  <si>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</si>
  <si>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 xml:space="preserve">Foodgrains (Wheat/Rice) </t>
  </si>
  <si>
    <t>Pulses</t>
  </si>
  <si>
    <t>Oil &amp; fat</t>
  </si>
  <si>
    <t>Salt &amp; Condiments</t>
  </si>
  <si>
    <t>Fuel</t>
  </si>
  <si>
    <t>Table-AT-1</t>
  </si>
  <si>
    <t>[MID-DAY MEAL SCHEME]</t>
  </si>
  <si>
    <t>Year</t>
  </si>
  <si>
    <t>Table:AT-2</t>
  </si>
  <si>
    <t>Table: AT-4</t>
  </si>
  <si>
    <t>Table: AT-5</t>
  </si>
  <si>
    <t>Table: AT-6</t>
  </si>
  <si>
    <t>Table: AT-7</t>
  </si>
  <si>
    <t>Table: AT-8</t>
  </si>
  <si>
    <t>Table: AT-9</t>
  </si>
  <si>
    <t>Table: AT-10</t>
  </si>
  <si>
    <t>Table: AT-11</t>
  </si>
  <si>
    <t>Table: AT-12</t>
  </si>
  <si>
    <t>Table: AT-13</t>
  </si>
  <si>
    <t>Table: AT-14</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</si>
  <si>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</si>
  <si>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</si>
  <si>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</si>
  <si>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</si>
  <si>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</si>
  <si>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</si>
  <si>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</si>
  <si>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</si>
  <si>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</si>
  <si>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</si>
  <si>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</si>
  <si>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</si>
  <si>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</si>
  <si>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</si>
  <si>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</si>
  <si>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</si>
  <si>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</si>
  <si>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Table: AT-16</t>
  </si>
  <si>
    <t>Table: AT-17</t>
  </si>
  <si>
    <t>Table: AT-3A</t>
  </si>
  <si>
    <t>Table: AT-3B</t>
  </si>
  <si>
    <t>Table: AT-5A</t>
  </si>
  <si>
    <t xml:space="preserve">Total </t>
  </si>
  <si>
    <t xml:space="preserve">                                                                                                                                                                               Government/UT Administration of ________</t>
  </si>
  <si>
    <t>Table: AT-7A</t>
  </si>
  <si>
    <t>Requirement of funds for Foodgrains (Rs. in lakhs)</t>
  </si>
  <si>
    <t xml:space="preserve">Total Cooking cost expenditure                   </t>
  </si>
  <si>
    <t>Govt.</t>
  </si>
  <si>
    <t>Protein content     (in gms)</t>
  </si>
  <si>
    <t>Quantity                 (in gms)</t>
  </si>
  <si>
    <t>EGS: Education Gaurantee Scheme</t>
  </si>
  <si>
    <t>AIE : Alternative and Innovative Education</t>
  </si>
  <si>
    <t>No. of Cooks cum helper</t>
  </si>
  <si>
    <t>Govt. aided</t>
  </si>
  <si>
    <t>Local body</t>
  </si>
  <si>
    <t>Table: AT-14A</t>
  </si>
  <si>
    <t>Upper Primary with Primary</t>
  </si>
  <si>
    <t>No. of institutions</t>
  </si>
  <si>
    <t>Table: AT-18</t>
  </si>
  <si>
    <t>Madarsas/ Maqtab</t>
  </si>
  <si>
    <t>State</t>
  </si>
  <si>
    <t>No. of Institutions  serving MDM</t>
  </si>
  <si>
    <t xml:space="preserve">No. of children opted for MDM </t>
  </si>
  <si>
    <t>PERFORMANCE</t>
  </si>
  <si>
    <r>
      <t>Financial (</t>
    </r>
    <r>
      <rPr>
        <b/>
        <i/>
        <sz val="10"/>
        <rFont val="Arial"/>
        <family val="2"/>
      </rPr>
      <t>Rs. in lakh)</t>
    </r>
  </si>
  <si>
    <t>Yet to start</t>
  </si>
  <si>
    <t>This information is based on the Academic Calendar prepared by the Education Department</t>
  </si>
  <si>
    <t>State/UTs will indicate their choice.</t>
  </si>
  <si>
    <t xml:space="preserve">Balance requirement of kitchen  cum stores </t>
  </si>
  <si>
    <t>Balance requirement of kitchen  Devices</t>
  </si>
  <si>
    <t>Total No. of Institutions</t>
  </si>
  <si>
    <t>SI.No</t>
  </si>
  <si>
    <t>Total no. of institutions</t>
  </si>
  <si>
    <t>Existing</t>
  </si>
  <si>
    <t>Required</t>
  </si>
  <si>
    <t>Total Height Recorder</t>
  </si>
  <si>
    <t>Component</t>
  </si>
  <si>
    <t>No. of Meals served</t>
  </si>
  <si>
    <t xml:space="preserve">No. of working days on which MDM served </t>
  </si>
  <si>
    <t xml:space="preserve">No. of working days                             </t>
  </si>
  <si>
    <t xml:space="preserve">No. of working days                          </t>
  </si>
  <si>
    <t>Centre</t>
  </si>
  <si>
    <t>Total (col.8+11-14)</t>
  </si>
  <si>
    <t>*</t>
  </si>
  <si>
    <t>Central assistance received</t>
  </si>
  <si>
    <t>*Rice</t>
  </si>
  <si>
    <t>*Wheat</t>
  </si>
  <si>
    <t>**</t>
  </si>
  <si>
    <t>***</t>
  </si>
  <si>
    <t>Honorarium amount (Rs. In lakhs)</t>
  </si>
  <si>
    <t>Total            (col 3+4+5+6)</t>
  </si>
  <si>
    <t>Total       (col.8+9+10+11)</t>
  </si>
  <si>
    <t>Madrasas / Maqtabs</t>
  </si>
  <si>
    <t>Plinth Area 1</t>
  </si>
  <si>
    <t>No. of Institutions</t>
  </si>
  <si>
    <t>Plinth Area 2</t>
  </si>
  <si>
    <t>Plinth Area 3</t>
  </si>
  <si>
    <t>Plinth Area 4</t>
  </si>
  <si>
    <t>SHG</t>
  </si>
  <si>
    <t>VEC / WEC</t>
  </si>
  <si>
    <t>NGO</t>
  </si>
  <si>
    <t>PRI - Panchayati Raj Institution</t>
  </si>
  <si>
    <t>SHG - Self Help Group</t>
  </si>
  <si>
    <t>VEC Village Education Committee</t>
  </si>
  <si>
    <t>WEC - Ward Education Committee</t>
  </si>
  <si>
    <t>Table: AT-20</t>
  </si>
  <si>
    <t>Centralized Kitchen</t>
  </si>
  <si>
    <t>Cost of Foodgrain</t>
  </si>
  <si>
    <t>Cooking Cost</t>
  </si>
  <si>
    <t>Transportation Assistance</t>
  </si>
  <si>
    <t>MME</t>
  </si>
  <si>
    <t>Honorarium to Cook-cum-Helper</t>
  </si>
  <si>
    <t>Kitchen-cum-Store</t>
  </si>
  <si>
    <t>Kitchen Devices</t>
  </si>
  <si>
    <t>Quantity (in gms)</t>
  </si>
  <si>
    <t>EGS / AIE Centres</t>
  </si>
  <si>
    <t>Diff. Between (7) -(12)</t>
  </si>
  <si>
    <t>Reasons for difference in col. 13</t>
  </si>
  <si>
    <t xml:space="preserve">Closing Balance*                  (col.4+5-6)                         </t>
  </si>
  <si>
    <t xml:space="preserve">Closing Balance*  (col.9+10-11)                         </t>
  </si>
  <si>
    <t xml:space="preserve">Closing Balance* (col.9+10-11)                         </t>
  </si>
  <si>
    <t>*State</t>
  </si>
  <si>
    <t xml:space="preserve">*State (col.7+10-13) </t>
  </si>
  <si>
    <t>Physical           [col. 3-col.5-col.7]</t>
  </si>
  <si>
    <r>
      <t xml:space="preserve">Total  </t>
    </r>
    <r>
      <rPr>
        <b/>
        <i/>
        <sz val="10"/>
        <rFont val="Arial"/>
        <family val="2"/>
      </rPr>
      <t xml:space="preserve"> </t>
    </r>
  </si>
  <si>
    <t>#</t>
  </si>
  <si>
    <t xml:space="preserve"># Rice </t>
  </si>
  <si>
    <t>##</t>
  </si>
  <si>
    <t xml:space="preserve">## Wheat </t>
  </si>
  <si>
    <t xml:space="preserve">Unit Cost </t>
  </si>
  <si>
    <t>(Rs. In lakhs)</t>
  </si>
  <si>
    <t>*No. of additional cooks required as per norm</t>
  </si>
  <si>
    <t>No. of Institutions assigned to</t>
  </si>
  <si>
    <t>Grand total</t>
  </si>
  <si>
    <t xml:space="preserve">**State </t>
  </si>
  <si>
    <t xml:space="preserve">***Requirement of Transport Assistance                           (Rs. in lakhs) </t>
  </si>
  <si>
    <t>Govt. aided (col.4-8-12)</t>
  </si>
  <si>
    <t>Local body (col.5-9-13)</t>
  </si>
  <si>
    <t>Total No of weighing machine</t>
  </si>
  <si>
    <t>*Remarks</t>
  </si>
  <si>
    <t>Instalment / Component</t>
  </si>
  <si>
    <t>Amount (Rs. In lakhs)</t>
  </si>
  <si>
    <t>Date of receiving of funds by the State / UT</t>
  </si>
  <si>
    <t>Block*</t>
  </si>
  <si>
    <t>Amount</t>
  </si>
  <si>
    <t>Date</t>
  </si>
  <si>
    <t>Table: AT-22</t>
  </si>
  <si>
    <t>Balance of 1st Instalment</t>
  </si>
  <si>
    <t>2nd Instalment</t>
  </si>
  <si>
    <t xml:space="preserve">$Central share   </t>
  </si>
  <si>
    <t>$</t>
  </si>
  <si>
    <t>*: includes unspent balance at State, District, Block and school level (including NGOs/Private Agencies).</t>
  </si>
  <si>
    <t xml:space="preserve">Expenditure </t>
  </si>
  <si>
    <t xml:space="preserve"> Holidays</t>
  </si>
  <si>
    <t>No. of Schools not having Kitchen Shed</t>
  </si>
  <si>
    <t>Fund required</t>
  </si>
  <si>
    <t>Kitchen-cum-Store proposed this year</t>
  </si>
  <si>
    <t>Total fund required : (Col. 6+10+14+18)</t>
  </si>
  <si>
    <t>State / UT:</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</si>
  <si>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</si>
  <si>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</si>
  <si>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</si>
  <si>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</si>
  <si>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</si>
  <si>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</si>
  <si>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</si>
  <si>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</si>
  <si>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</si>
  <si>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</si>
  <si>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</si>
  <si>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Proposed</t>
  </si>
  <si>
    <t>For Central Share</t>
  </si>
  <si>
    <t>For State Share</t>
  </si>
  <si>
    <t xml:space="preserve">Cooking Cost Released                          </t>
  </si>
  <si>
    <t>Central Share</t>
  </si>
  <si>
    <t xml:space="preserve">*State Share (col.7+10-13) </t>
  </si>
  <si>
    <t>Central Share(6+9-12)</t>
  </si>
  <si>
    <t>*State Share</t>
  </si>
  <si>
    <t>Requirement of Cooking Cost (Rs. in lakh)</t>
  </si>
  <si>
    <t>$Central share</t>
  </si>
  <si>
    <t>Status of Releasing of Funds by the State / UT</t>
  </si>
  <si>
    <t>Date on which Block / Gram Panchyat / School / Cooking Agency received funds</t>
  </si>
  <si>
    <t>Directorate / Authority</t>
  </si>
  <si>
    <t>Requirement of Cooking Assistance (Rs. in lakh)</t>
  </si>
  <si>
    <t xml:space="preserve">*Total </t>
  </si>
  <si>
    <t>States / UTs will indicate their choice.</t>
  </si>
  <si>
    <t xml:space="preserve">Cost of foodgrains </t>
  </si>
  <si>
    <t>Total            (col 3+ 4+5+6+7)</t>
  </si>
  <si>
    <t>NCLP</t>
  </si>
  <si>
    <t>Diff. Between (8) -(14)</t>
  </si>
  <si>
    <t>Reasons for difference in col. 15</t>
  </si>
  <si>
    <t>NCLP: National Child Labour Project Schools</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</si>
  <si>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</si>
  <si>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</si>
  <si>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</si>
  <si>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</si>
  <si>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</si>
  <si>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</si>
  <si>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</si>
  <si>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</si>
  <si>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</si>
  <si>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</si>
  <si>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</si>
  <si>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</si>
  <si>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</si>
  <si>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</si>
  <si>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col.3 x col.4 x State's / UT's share</t>
  </si>
  <si>
    <t>kitchen devices procured through convergance</t>
  </si>
  <si>
    <t>Total no of Cook-cum-helper</t>
  </si>
  <si>
    <t>No. of SMCs (Primary )</t>
  </si>
  <si>
    <t xml:space="preserve"> No. of SMCs (Upper Primary with primary)</t>
  </si>
  <si>
    <t xml:space="preserve"> No. of SMCs (Upper Primary)</t>
  </si>
  <si>
    <t>Trust</t>
  </si>
  <si>
    <t>PRI / GP/ Urban Local Body</t>
  </si>
  <si>
    <t>GP - Gram Panchayat</t>
  </si>
  <si>
    <t>No. of children covered</t>
  </si>
  <si>
    <t>No. of centralised Kitchen</t>
  </si>
  <si>
    <t xml:space="preserve">SHG </t>
  </si>
  <si>
    <t>No. of SHG working</t>
  </si>
  <si>
    <t>Cook cum helper</t>
  </si>
  <si>
    <t>No. of institutions with Cook cum helper</t>
  </si>
  <si>
    <t>No. of NGO working</t>
  </si>
  <si>
    <t>No. of Trust working</t>
  </si>
  <si>
    <t>Kitchen-cum-store</t>
  </si>
  <si>
    <t>Total            (col 3+4+5+6+7)</t>
  </si>
  <si>
    <t>Total       (col.9+10+11+12+13)</t>
  </si>
  <si>
    <t>Total       (col.15+16+17+18+19)</t>
  </si>
  <si>
    <t>No. of meals to be served  (Col. 4 x Col. 5)</t>
  </si>
  <si>
    <t>Average No. of children availed MDM [Col. 8/Col. 9]</t>
  </si>
  <si>
    <t>Name of Distict</t>
  </si>
  <si>
    <t xml:space="preserve">No. of cooks engaged </t>
  </si>
  <si>
    <t>Releases</t>
  </si>
  <si>
    <t>Central share</t>
  </si>
  <si>
    <t>State Share</t>
  </si>
  <si>
    <t>(Rs. in Lakhs)</t>
  </si>
  <si>
    <t>Table: AT-8A</t>
  </si>
  <si>
    <t xml:space="preserve">Table: AT-12 : Utilisation of Central assistance towards procurement of Kitchen Devices (Primary &amp; Upper Primary,Classes I-VIII) </t>
  </si>
  <si>
    <t xml:space="preserve">Table: AT-15 A </t>
  </si>
  <si>
    <t xml:space="preserve">Table: AT-17 : Weighing machine &amp; height Recorder in Primary &amp; Upper Primary Schools </t>
  </si>
  <si>
    <t>Table: AT-19 : Formation of School Management Committee (SMC) at School Level for Monitoring the Scheme</t>
  </si>
  <si>
    <t>Table: AT-20 : Responsibility of Implementation</t>
  </si>
  <si>
    <t>Table: AT-23</t>
  </si>
  <si>
    <t>Total       (col. 8+9+  10+11)</t>
  </si>
  <si>
    <t>Total            (col 3+4 +5+6)</t>
  </si>
  <si>
    <t>Table: AT-6B</t>
  </si>
  <si>
    <t xml:space="preserve">No. of Cook-cum-helper approved by  PAB-MDM </t>
  </si>
  <si>
    <t xml:space="preserve">No. of CCH engaged by States/UTs </t>
  </si>
  <si>
    <t>kitchen cum store constructed through convergance</t>
  </si>
  <si>
    <t xml:space="preserve">Adhoc Grant (25%) </t>
  </si>
  <si>
    <t xml:space="preserve">(A) Recurring Assistance </t>
  </si>
  <si>
    <t xml:space="preserve">(B) Non-Recurring Assistance </t>
  </si>
  <si>
    <t>col. 6 x Rs.  5,650.00 + VAT/Other taxes</t>
  </si>
  <si>
    <t>col. 7 x Rs. 4,150.00 + VAT/Other taxes</t>
  </si>
  <si>
    <t xml:space="preserve">[col. 5]x Rs. PDS rate for Special Category States  </t>
  </si>
  <si>
    <t xml:space="preserve">[col. 5]x Rs. 750 for other States/UTs. </t>
  </si>
  <si>
    <t xml:space="preserve">Tax per MT foodgrain, if any : </t>
  </si>
  <si>
    <t>(Govt+LB)</t>
  </si>
  <si>
    <t>GA</t>
  </si>
  <si>
    <t>Central share(8+11-14)</t>
  </si>
  <si>
    <t>State Share(9+12-15)</t>
  </si>
  <si>
    <t>Total(10+13-16)</t>
  </si>
  <si>
    <t>No. of children to be covered under drought affected areas</t>
  </si>
  <si>
    <t>Upper Primary without Primary</t>
  </si>
  <si>
    <t>Others( Please specify)</t>
  </si>
  <si>
    <t xml:space="preserve">No. of schools </t>
  </si>
  <si>
    <t xml:space="preserve">Iron &amp; Folic Acid Distributed </t>
  </si>
  <si>
    <t xml:space="preserve">Health Check -ups </t>
  </si>
  <si>
    <t xml:space="preserve">Vitamin 'A' Distributed </t>
  </si>
  <si>
    <t>Table: AT-22 : Information on Cooking Agencies</t>
  </si>
  <si>
    <t>No. of schools covered under SHP</t>
  </si>
  <si>
    <t>Name of  District</t>
  </si>
  <si>
    <t>S.no</t>
  </si>
  <si>
    <t>No. of children covered under SHP</t>
  </si>
  <si>
    <t>Madarsa/Maqtab</t>
  </si>
  <si>
    <t xml:space="preserve">Bills raised by FCI </t>
  </si>
  <si>
    <t>Total       (col.9+ 10+11+12+13)</t>
  </si>
  <si>
    <t>(Rs. in Lakh)</t>
  </si>
  <si>
    <t>Management, Supervision, Training,  Internal Monitoring and External Monitoring</t>
  </si>
  <si>
    <t xml:space="preserve">Central Assistance Received from GoI </t>
  </si>
  <si>
    <t xml:space="preserve">Released by State Govt. if any </t>
  </si>
  <si>
    <t>col. 10 x Rs.  5,650.00 + VAT/Other taxes</t>
  </si>
  <si>
    <t>col. 11x Rs. 4,150.00 + VAT/Other taxes</t>
  </si>
  <si>
    <t>col.7 x col.8 x State's / UT's share</t>
  </si>
  <si>
    <t>Deworming tablets distributed</t>
  </si>
  <si>
    <t xml:space="preserve">[col. 9]x Rs. PDS rate for Special Category States  </t>
  </si>
  <si>
    <t xml:space="preserve">[col. 9]x Rs. 750 for other States/UTs. </t>
  </si>
  <si>
    <t>col.7 x col.8 x state's share</t>
  </si>
  <si>
    <t>Table: AT-14 D</t>
  </si>
  <si>
    <t>Table AT - 8 :UTILIZATION OF CENTRAL ASSISTANCE TOWARDS HONORARIUM TO COOK-CUM-HELPERS (Primary classes I-V)</t>
  </si>
  <si>
    <t>Table: AT-24</t>
  </si>
  <si>
    <t>Table: AT-21</t>
  </si>
  <si>
    <t>Distribution of spectacles</t>
  </si>
  <si>
    <t>2012-13</t>
  </si>
  <si>
    <t>Table AT- 8A : UTILIZATION OF CENTRAL ASSISTANCE TOWARDS HONORARIUM TO COOK-CUM-HELPER (Upper Primary classes VI-VIII)</t>
  </si>
  <si>
    <t>Opening balance as on 01.04.11</t>
  </si>
  <si>
    <t xml:space="preserve">If the cooking cost has been revised several times during the year, then all such costs should be indicated in separate rows and dates of their application in remarks column. </t>
  </si>
  <si>
    <t>Central             (col6+9-12)</t>
  </si>
  <si>
    <t>Central Share(8+11-14)</t>
  </si>
  <si>
    <t>(col.7 x col.8 x Rs. 2.79 for NER States) and (col.7xcol.8 x Rs. 2.33 for other State/UT)</t>
  </si>
  <si>
    <t>(col.7 x col.8 x Rs. 4.19 for NER States) and  (col.6xcol.7xRs. 3.49 for other State/UT)</t>
  </si>
  <si>
    <t>Replacement of kitchen devices</t>
  </si>
  <si>
    <t>Madrasa / Maktabs</t>
  </si>
  <si>
    <t xml:space="preserve">Govt. </t>
  </si>
  <si>
    <t xml:space="preserve">Govt. aided </t>
  </si>
  <si>
    <t xml:space="preserve">Local body </t>
  </si>
  <si>
    <t>Recurring Assistance</t>
  </si>
  <si>
    <t>Non-Recurring Assistance</t>
  </si>
  <si>
    <t>Payment of Pending Bills of previous year</t>
  </si>
  <si>
    <t xml:space="preserve">Pending bills of previous year </t>
  </si>
  <si>
    <t xml:space="preserve">Amount  </t>
  </si>
  <si>
    <t xml:space="preserve">Table: AT-11 : Utilisation of Central assistance towards construction of Kitchen-cum-store (Primary &amp; Upper Primary,Classes I-VIII) </t>
  </si>
  <si>
    <t>Constructed with convergence</t>
  </si>
  <si>
    <t>Procured with convergence</t>
  </si>
  <si>
    <t>Academic Calendar (No. of Days)</t>
  </si>
  <si>
    <t>Anticipated No. of working days for NCLP schools</t>
  </si>
  <si>
    <t>Total No. of schools excluding newly opened school</t>
  </si>
  <si>
    <t>No. of Schools not having Kitchen-cum-store</t>
  </si>
  <si>
    <t>No. of children enrolled</t>
  </si>
  <si>
    <t>Table: AT-20A</t>
  </si>
  <si>
    <t xml:space="preserve">Name </t>
  </si>
  <si>
    <t>Table: AT-20A :Name of Voluntary Organizations</t>
  </si>
  <si>
    <t>NGO : Non Governmental Organization</t>
  </si>
  <si>
    <t>Recurring Asssitance</t>
  </si>
  <si>
    <t>Non Recurring Assistance</t>
  </si>
  <si>
    <t>Mandatory Table</t>
  </si>
  <si>
    <t>Mode of Payment (cash / cheque / e-transfer)</t>
  </si>
  <si>
    <t>Rs. In  Lakh</t>
  </si>
  <si>
    <t xml:space="preserve">  Unutilized Budget</t>
  </si>
  <si>
    <t>Total Col. 16+Col.17+Col.18</t>
  </si>
  <si>
    <t>Gen.</t>
  </si>
  <si>
    <t>SC.</t>
  </si>
  <si>
    <t>ST.</t>
  </si>
  <si>
    <t>Gen. Col. 3-Col.13</t>
  </si>
  <si>
    <t>SC.  Col. 4-Col.14</t>
  </si>
  <si>
    <t>ST.  Col. 5-Col.15</t>
  </si>
  <si>
    <t>Rs. In lakh</t>
  </si>
  <si>
    <t>Gen</t>
  </si>
  <si>
    <t>Annual Work Plan and Budget 2013-14</t>
  </si>
  <si>
    <t>2013-14</t>
  </si>
  <si>
    <t>Table: AT-13 : Number of School Working Days (Primary,Classes I-V) for 2013-14</t>
  </si>
  <si>
    <t>Table: AT-14: Requirement of Central Assistance towards Foodgrains, Cooking Assistance &amp; Transport Assistance  for 2013-14  (Primary Classes, I-V)</t>
  </si>
  <si>
    <t>Table: AT-14A: Requirement of Central Assistance towards Foodgrains, Cooking Assistance &amp; Transport Assistance for 2013-14 (Upper Primary,Classes VI-VIII)</t>
  </si>
  <si>
    <t>Table: AT-14D: Requirement of Central Assistance towards Foodgrains, Cooking Assistance &amp; Transport Assistance  for Upper Primary in Drought affected areas  during 2013-14</t>
  </si>
  <si>
    <t>Table: AT-15: Requirement of kitchen-cum-stores in the Primary and Upper Primary schools for the year 2013-14</t>
  </si>
  <si>
    <t xml:space="preserve">Table: AT-15 A: Requirement of kitchen cum stores as per Plinth Area Norm in the Primary and Upper Primary schools for the year 2013-14 </t>
  </si>
  <si>
    <t>Table: AT-16 : Requirement of Kitchen Devices during 2013-14 in Primary &amp; Upper Primary Schools</t>
  </si>
  <si>
    <t>Table: AT 18:    Requirement of Cook cum Helpers for 2013-14</t>
  </si>
  <si>
    <t>Table: AT-23 : Budget Provision for the Year 2013-14</t>
  </si>
  <si>
    <t>Table: AT-1: GENERAL INFORMATION for 2012-13</t>
  </si>
  <si>
    <t>Table: AT-2 :  Details of  Provisions  in the State Budget 2012-13</t>
  </si>
  <si>
    <t>Table: AT-4: Enrolment vis-à-vis opted for MDM  (Primary,Classes I- V) during 2012-13</t>
  </si>
  <si>
    <t>Table: AT-5:  MDM-PAB Approval vs. PERFORMANCE (Primary, Classes I - V) during 2012-13</t>
  </si>
  <si>
    <t>MDM-PAB Approval for 2012-13</t>
  </si>
  <si>
    <t>Table: AT-5A:  MDM-PAB Approval vs. PERFORMANCE (Upper Primary, Classes VI to VIII) during 2012-13</t>
  </si>
  <si>
    <t>Table: AT-6: Utilisation of foodgrains  (Primary, Classes I-V) during 2012-13</t>
  </si>
  <si>
    <t>Gross Allocation for the  FY 2012-13</t>
  </si>
  <si>
    <t>Table: AT-6A: Utilisation of foodgrains  (Upper Primary, Classes VI-VIII) during 2012-13</t>
  </si>
  <si>
    <t>Allocation for FY 2012-13</t>
  </si>
  <si>
    <t>Table: AT-7: Utilisation of Cooking Cost (Primary, Classes I-V) during 2012-13</t>
  </si>
  <si>
    <t xml:space="preserve">Allocation for 2012-13                                       </t>
  </si>
  <si>
    <t>Table: AT-7A: Utilisation of Cooking cost (Upper Primary Classes, VI-VIII) for 2012-13</t>
  </si>
  <si>
    <t xml:space="preserve">Allocation for 2012-13    </t>
  </si>
  <si>
    <t>Allocation for the year 2012-13</t>
  </si>
  <si>
    <t>Table: AT-9 : Utilisation of Central Assitance towards Transportation Assistance (Primary &amp; Upper Primary,Classes I-VIII) during 2012-13</t>
  </si>
  <si>
    <t>Table: AT-10 :  Utilisation of Central Assistance towards MME  (Primary &amp; Upper Primary,Classes I-VIII) during 2012-13</t>
  </si>
  <si>
    <t>Allocation for  2012-13</t>
  </si>
  <si>
    <t>Working in 2012-13</t>
  </si>
  <si>
    <t>Table: AT-21 :Coverage under School Health Programme - 2012-13</t>
  </si>
  <si>
    <t>Table: AT-24 : Releasing of Funds from State to Directorate / Authority / District / Block / School level for 2012-13</t>
  </si>
  <si>
    <t>Budget Released till 31.12.2012</t>
  </si>
  <si>
    <t>NCLP w.e.f. 01.11.2012</t>
  </si>
  <si>
    <t>Enrolment (As on 30.09.2012)</t>
  </si>
  <si>
    <t xml:space="preserve">Opening Balance as on 01.04.2012                                                    </t>
  </si>
  <si>
    <t xml:space="preserve">Total Unspent Balance as on 31.12.2012   </t>
  </si>
  <si>
    <t>Opening Balance as on 01.04.2012</t>
  </si>
  <si>
    <t xml:space="preserve">Total Unspent Balance as on 31.12.2012                                                     </t>
  </si>
  <si>
    <t>Unspent Balance as on 31.12.2012</t>
  </si>
  <si>
    <t>As on 31st Dec, 2012</t>
  </si>
  <si>
    <t xml:space="preserve">Average number of children availed MDM during 01.04.2012 to 31.12.2012 </t>
  </si>
  <si>
    <t>Table: AT-3A: No. of Institutions covered  (Primary, Classes I-V)  during 2012-13</t>
  </si>
  <si>
    <t>Table: AT-3B: No. of Institutions covered (Upper Primary with Primary, Classes I-VIII) during 2012-13</t>
  </si>
  <si>
    <t>Table: AT-3C</t>
  </si>
  <si>
    <t>Table: AT-3C: No. of Institutions covered (Upper Primary without Primary, Classes VI-VIII) during 2012-13</t>
  </si>
  <si>
    <t>During 01.04.12 to 31.12.2012</t>
  </si>
  <si>
    <t>During 01.04.12 to 31.12.12</t>
  </si>
  <si>
    <t>(For the Period 01.4.12 to 31.12.12)</t>
  </si>
  <si>
    <t>(For the Period 01.04.12 to 31.12.12)</t>
  </si>
  <si>
    <t>Unspent balance as on 31.12.12               [Col: (4+5)-7]</t>
  </si>
  <si>
    <t>Opening Balance as on 01.04.12</t>
  </si>
  <si>
    <t>*Total Allocation during 2006-07, 07-08,  08-09, 09-10, 10-11, 11-12 and 12-13</t>
  </si>
  <si>
    <t>April,13</t>
  </si>
  <si>
    <t>May,13</t>
  </si>
  <si>
    <t>June,13</t>
  </si>
  <si>
    <t>July,13</t>
  </si>
  <si>
    <t>August,13</t>
  </si>
  <si>
    <t>September,13</t>
  </si>
  <si>
    <t>October,13</t>
  </si>
  <si>
    <t>November,13</t>
  </si>
  <si>
    <t>December,13</t>
  </si>
  <si>
    <t>January,14</t>
  </si>
  <si>
    <t>February,14</t>
  </si>
  <si>
    <t>March,14</t>
  </si>
  <si>
    <t>Kitchen-cum-store sanctioned during 2006-07, 07-08, 08-09, 09-10, 10-11, 11-12 and 12-13</t>
  </si>
  <si>
    <t>Kitchen devices sanctioned during 2006-07, 07-08, 08-09, 09-10, 10-11, 11-12 and 12-13 under MDM</t>
  </si>
  <si>
    <t>Table: AT- 3</t>
  </si>
  <si>
    <t>Table AT-3: No. of Institutions in the State vis a vis Institutions serving MDM during 2012-13</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</si>
  <si>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</si>
  <si>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</si>
  <si>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</si>
  <si>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</si>
  <si>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</si>
  <si>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</si>
  <si>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</si>
  <si>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</si>
  <si>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</si>
  <si>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</si>
  <si>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</si>
  <si>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</si>
  <si>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</si>
  <si>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</si>
  <si>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Table-AT- 25</t>
  </si>
  <si>
    <t xml:space="preserve">Total Institutions </t>
  </si>
  <si>
    <t>No. of Inst. For which Annual data entry completed</t>
  </si>
  <si>
    <t>No. of Inst. For which Monthly data entry completed</t>
  </si>
  <si>
    <t>Apr</t>
  </si>
  <si>
    <t>May</t>
  </si>
  <si>
    <t>Jun</t>
  </si>
  <si>
    <t>Jul</t>
  </si>
  <si>
    <t>Aug</t>
  </si>
  <si>
    <t>Sep</t>
  </si>
  <si>
    <t>Oct</t>
  </si>
  <si>
    <t>Nov</t>
  </si>
  <si>
    <t>Dec</t>
  </si>
  <si>
    <t>Table-AT- 26</t>
  </si>
  <si>
    <t>Working under MDMS</t>
  </si>
  <si>
    <t>Proposed to be engaged for the year 2013-14</t>
  </si>
  <si>
    <t>State level</t>
  </si>
  <si>
    <t>District Level</t>
  </si>
  <si>
    <t>Block Level</t>
  </si>
  <si>
    <t>9</t>
  </si>
  <si>
    <t>10</t>
  </si>
  <si>
    <t>11</t>
  </si>
  <si>
    <t>Regular Employee</t>
  </si>
  <si>
    <t>Contractual/Part time employee</t>
  </si>
  <si>
    <t>Table - AT - 27</t>
  </si>
  <si>
    <t>Table AT- 27: Status of LPG Connection and Proposal</t>
  </si>
  <si>
    <t>Total no. of Instituttions</t>
  </si>
  <si>
    <t>Physical</t>
  </si>
  <si>
    <t>Financial (Rs. in Lakh)</t>
  </si>
  <si>
    <t>No. of Institutions with Gas based cooking</t>
  </si>
  <si>
    <t>No. of instituions proposed to be covered with LPG connections</t>
  </si>
  <si>
    <t xml:space="preserve">Requirement of funds for use of LPG cylinders during 2013-14 </t>
  </si>
  <si>
    <t>Table - AT - 28</t>
  </si>
  <si>
    <t>Table AT - 28 : Details of discrimination of any kind in MDMS</t>
  </si>
  <si>
    <t xml:space="preserve">District </t>
  </si>
  <si>
    <t>Number of complaints on discrimination based on *</t>
  </si>
  <si>
    <t>No. of Schools where discrimination reported</t>
  </si>
  <si>
    <t xml:space="preserve">Action Taken by State Govt. </t>
  </si>
  <si>
    <t>Gender</t>
  </si>
  <si>
    <t>Caste</t>
  </si>
  <si>
    <t>community</t>
  </si>
  <si>
    <t>Serving by disadvantaged section</t>
  </si>
  <si>
    <t>Sitting Arrangement</t>
  </si>
  <si>
    <t xml:space="preserve">* Note : </t>
  </si>
  <si>
    <t>Reported by Monitoring Institute</t>
  </si>
  <si>
    <t>Reported by the Department</t>
  </si>
  <si>
    <t>Complaint by Public/Children</t>
  </si>
  <si>
    <t>Media</t>
  </si>
  <si>
    <t>Any other source</t>
  </si>
  <si>
    <t>Table - AT - 29</t>
  </si>
  <si>
    <t>Table AT 29 :Details of engagement and apportionment of honorarium to cook cum helpers (CCH) between schools and centralized kitchen.</t>
  </si>
  <si>
    <t xml:space="preserve">Total no. of cent. kitchen </t>
  </si>
  <si>
    <t>Physical details</t>
  </si>
  <si>
    <t>Financial details (Rs. in Lakh)</t>
  </si>
  <si>
    <t>No. of Institutions covered</t>
  </si>
  <si>
    <t>No. of CCH engaged at Cent. kitchen</t>
  </si>
  <si>
    <t>No. of CCH engaged at schools covered by centralised kitchen</t>
  </si>
  <si>
    <t>Total (col 6+7)</t>
  </si>
  <si>
    <t xml:space="preserve">Honorarium paid to cooks working at centralized kitchen </t>
  </si>
  <si>
    <t>Honorarium paid to CCH at schools  covered by centralised kitchen</t>
  </si>
  <si>
    <t>Total honorarium paid  (col 9 + 10)</t>
  </si>
  <si>
    <t>Category wise number of schools with enrolment</t>
  </si>
  <si>
    <t>No. of schools</t>
  </si>
  <si>
    <t xml:space="preserve"> Enrolment</t>
  </si>
  <si>
    <t>I-V</t>
  </si>
  <si>
    <t>VI-VIII</t>
  </si>
  <si>
    <t>Table: AT- 31</t>
  </si>
  <si>
    <t>Table AT - 31: Details of Pre-Primary Schools and enrolment of children, located in the premises of Pry/U.Pry Schools</t>
  </si>
  <si>
    <t>Total no. of Pre-Primary schools (col.3+5+7)</t>
  </si>
  <si>
    <t>Total Enrolment (col.4+6+8)</t>
  </si>
  <si>
    <t>Govt. + Local Body</t>
  </si>
  <si>
    <t>Govt. Aided</t>
  </si>
  <si>
    <t>Table: AT- 32</t>
  </si>
  <si>
    <t>Table AT -32 :Information on NGOs covering more than 20000 children</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</si>
  <si>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</si>
  <si>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</si>
  <si>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</si>
  <si>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</si>
  <si>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</si>
  <si>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</si>
  <si>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</si>
  <si>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</si>
  <si>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</si>
  <si>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</si>
  <si>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</si>
  <si>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</si>
  <si>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</si>
  <si>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</si>
  <si>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</si>
  <si>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Table: AT- 33</t>
  </si>
  <si>
    <t>Table AT- 33: Details of Grievance Redressal cell</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</si>
  <si>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</si>
  <si>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</si>
  <si>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</si>
  <si>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</si>
  <si>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</si>
  <si>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</si>
  <si>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</si>
  <si>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</si>
  <si>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</si>
  <si>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</si>
  <si>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</si>
  <si>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</si>
  <si>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</si>
  <si>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</si>
  <si>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</si>
  <si>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Category of Complaints</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</si>
  <si>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</si>
  <si>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</si>
  <si>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</si>
  <si>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</si>
  <si>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</si>
  <si>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</si>
  <si>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</si>
  <si>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</si>
  <si>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</si>
  <si>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</si>
  <si>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</si>
  <si>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</si>
  <si>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</si>
  <si>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</si>
  <si>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</si>
  <si>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</si>
  <si>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</si>
  <si>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</si>
  <si>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</si>
  <si>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</si>
  <si>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 xml:space="preserve">Govt.  Schools </t>
  </si>
  <si>
    <t>Local Body schools</t>
  </si>
  <si>
    <t>AIE Centres</t>
  </si>
  <si>
    <t>2A</t>
  </si>
  <si>
    <t>3A</t>
  </si>
  <si>
    <t>9A</t>
  </si>
  <si>
    <t>Table: AT-18A</t>
  </si>
  <si>
    <t>Name of NGO</t>
  </si>
  <si>
    <t>Location of Centralized kitchen operated by NGO</t>
  </si>
  <si>
    <t>No. of Primary schools covered by Centralized Kitchen of  NGO</t>
  </si>
  <si>
    <t>No. of Upper Primary schools covered by Centralized Kitchen of  NGO</t>
  </si>
  <si>
    <t>Enrolment of primary school covered by Centralized Kitchen of  NGO</t>
  </si>
  <si>
    <t>Enrolment of Upper primary school covered by Centralized Kitchen of  NGO</t>
  </si>
  <si>
    <t>Total No. of Students covered by Centralized Kitchen of  NGO</t>
  </si>
  <si>
    <r>
      <t>No. of Cooks/Helper required as per norm</t>
    </r>
    <r>
      <rPr>
        <b/>
        <sz val="18"/>
        <color indexed="8"/>
        <rFont val="Arial"/>
        <family val="2"/>
      </rPr>
      <t>***</t>
    </r>
  </si>
  <si>
    <t>Working in 2011-12</t>
  </si>
  <si>
    <r>
      <rPr>
        <b/>
        <sz val="18"/>
        <color indexed="8"/>
        <rFont val="Arial"/>
        <family val="2"/>
      </rPr>
      <t>*</t>
    </r>
    <r>
      <rPr>
        <b/>
        <sz val="10"/>
        <color indexed="8"/>
        <rFont val="Arial"/>
        <family val="2"/>
      </rPr>
      <t>No. of additional cooks required as per norm</t>
    </r>
  </si>
  <si>
    <t>7=(5+6)</t>
  </si>
  <si>
    <r>
      <t>10=(8-9)</t>
    </r>
    <r>
      <rPr>
        <b/>
        <sz val="18"/>
        <color indexed="8"/>
        <rFont val="Arial"/>
        <family val="2"/>
      </rPr>
      <t>**</t>
    </r>
  </si>
  <si>
    <r>
      <rPr>
        <sz val="18"/>
        <rFont val="Arial"/>
        <family val="2"/>
      </rPr>
      <t>*</t>
    </r>
    <r>
      <rPr>
        <sz val="12"/>
        <rFont val="Arial"/>
        <family val="2"/>
      </rPr>
      <t xml:space="preserve">Norms are only for guidance. Actual number will be determined on the basis of ground reality. </t>
    </r>
  </si>
  <si>
    <r>
      <rPr>
        <sz val="18"/>
        <rFont val="Arial"/>
        <family val="2"/>
      </rPr>
      <t>**</t>
    </r>
    <r>
      <rPr>
        <sz val="12"/>
        <rFont val="Arial"/>
        <family val="2"/>
      </rPr>
      <t xml:space="preserve"> If the figure in column-8 is lower than col. 9 then the additional requirement for col. 10 will be zero. (Not in Negative)</t>
    </r>
  </si>
  <si>
    <r>
      <rPr>
        <sz val="20"/>
        <rFont val="Arial"/>
        <family val="2"/>
      </rPr>
      <t>***</t>
    </r>
    <r>
      <rPr>
        <sz val="12"/>
        <rFont val="Arial"/>
        <family val="2"/>
      </rPr>
      <t>For norms of cook cum helpers plz see G.O.no.435/79-6-10 Dt.24.04.2010</t>
    </r>
  </si>
  <si>
    <t>Table: AT 18A:   Central Kitchenwise requirement of Cook cum Helpers for primary and Upper Primary schools for 2013-14 (Where mid-day meal is provided after cooking it at at Central Kitchen)</t>
  </si>
  <si>
    <t>6A</t>
  </si>
  <si>
    <t>Table: AT-6B: PAYMENT OF COST OF FOOD GRAINS TO FCI (Primary and Upper Primary Classes I-VIII) during 2012-13</t>
  </si>
  <si>
    <t>Exp. On use of LPG cylinder  before subsidy withdrawl</t>
  </si>
  <si>
    <t>Exp. On use of LPG cylinder  after subsidy withdrawl</t>
  </si>
  <si>
    <t>Closed</t>
  </si>
  <si>
    <t>MDM Not Serving</t>
  </si>
  <si>
    <t xml:space="preserve">01-AGRA </t>
  </si>
  <si>
    <t xml:space="preserve">02-ALIGARH </t>
  </si>
  <si>
    <t xml:space="preserve">03-ALLAHABAD </t>
  </si>
  <si>
    <t xml:space="preserve">04-AMBEDKAR NAGAR </t>
  </si>
  <si>
    <t xml:space="preserve">05-AURAIYA </t>
  </si>
  <si>
    <t xml:space="preserve">06-AZAMGARH </t>
  </si>
  <si>
    <t xml:space="preserve">07-BADAUN </t>
  </si>
  <si>
    <t xml:space="preserve">08-BAGHPAT </t>
  </si>
  <si>
    <t xml:space="preserve">09-BAHRAICH </t>
  </si>
  <si>
    <t xml:space="preserve">10-BALLIA </t>
  </si>
  <si>
    <t xml:space="preserve">11-BALRAMPUR </t>
  </si>
  <si>
    <t xml:space="preserve">12-BANDA </t>
  </si>
  <si>
    <t xml:space="preserve">13-BARABANKI </t>
  </si>
  <si>
    <t xml:space="preserve">14-BAREILLY </t>
  </si>
  <si>
    <t xml:space="preserve">15-BASTI </t>
  </si>
  <si>
    <t xml:space="preserve">16-BHADOHI </t>
  </si>
  <si>
    <t xml:space="preserve">17-BIJNOR </t>
  </si>
  <si>
    <t xml:space="preserve">18-BULANDSHAHR </t>
  </si>
  <si>
    <t xml:space="preserve">19-CHANDAULI </t>
  </si>
  <si>
    <t xml:space="preserve">20-CHITRAKOOT </t>
  </si>
  <si>
    <t xml:space="preserve">21-AMETHI </t>
  </si>
  <si>
    <t xml:space="preserve">22-DEORIA </t>
  </si>
  <si>
    <t xml:space="preserve">23-ETAH </t>
  </si>
  <si>
    <t xml:space="preserve">24-FAIZABAD </t>
  </si>
  <si>
    <t xml:space="preserve">25-FARRUKHABAD </t>
  </si>
  <si>
    <t xml:space="preserve">26-FATEHPUR </t>
  </si>
  <si>
    <t xml:space="preserve">27-FIROZABAD </t>
  </si>
  <si>
    <t xml:space="preserve">28-G. B. NAGAR </t>
  </si>
  <si>
    <t xml:space="preserve">29-GHAZIPUR </t>
  </si>
  <si>
    <t xml:space="preserve">30-GHAZIYABAD </t>
  </si>
  <si>
    <t xml:space="preserve">31-GONDA </t>
  </si>
  <si>
    <t xml:space="preserve">32-GORAKHPUR </t>
  </si>
  <si>
    <t xml:space="preserve">33-HAMIRPUR </t>
  </si>
  <si>
    <t xml:space="preserve">34-HARDOI </t>
  </si>
  <si>
    <t xml:space="preserve">35-HATHRAS </t>
  </si>
  <si>
    <t xml:space="preserve">36-ITAWAH </t>
  </si>
  <si>
    <t xml:space="preserve">37-J. P. NAGAR </t>
  </si>
  <si>
    <t xml:space="preserve">38-JALAUN </t>
  </si>
  <si>
    <t xml:space="preserve">39-JAUNPUR </t>
  </si>
  <si>
    <t xml:space="preserve">40-JHANSI </t>
  </si>
  <si>
    <t xml:space="preserve">41-KANNAUJ </t>
  </si>
  <si>
    <t xml:space="preserve">42-KANPUR DEHAT </t>
  </si>
  <si>
    <t xml:space="preserve">43-KANPUR NAGAR </t>
  </si>
  <si>
    <t xml:space="preserve">44-KAAS GANJ </t>
  </si>
  <si>
    <t xml:space="preserve">45-KAUSHAMBI </t>
  </si>
  <si>
    <t xml:space="preserve">46-KUSHINAGAR </t>
  </si>
  <si>
    <t xml:space="preserve">47-LAKHIMPUR KHERI </t>
  </si>
  <si>
    <t xml:space="preserve">48-LALITPUR </t>
  </si>
  <si>
    <t xml:space="preserve">49-LUCKNOW </t>
  </si>
  <si>
    <t xml:space="preserve">50-MAHOBA </t>
  </si>
  <si>
    <t xml:space="preserve">51-MAHRAJGANJ </t>
  </si>
  <si>
    <t xml:space="preserve">52-MAINPURI </t>
  </si>
  <si>
    <t xml:space="preserve">53-MATHURA </t>
  </si>
  <si>
    <t xml:space="preserve">54-MAU </t>
  </si>
  <si>
    <t xml:space="preserve">55-MEERUT </t>
  </si>
  <si>
    <t xml:space="preserve">56-MIRZAPUR </t>
  </si>
  <si>
    <t xml:space="preserve">57-MORADABAD </t>
  </si>
  <si>
    <t xml:space="preserve">58-MUZAFFARNAGAR </t>
  </si>
  <si>
    <t xml:space="preserve">59-PILIBHIT </t>
  </si>
  <si>
    <t xml:space="preserve">60-PRATAPGARH </t>
  </si>
  <si>
    <t xml:space="preserve">61-RAE BARELI </t>
  </si>
  <si>
    <t xml:space="preserve">62-RAMPUR </t>
  </si>
  <si>
    <t xml:space="preserve">63-SAHARANPUR </t>
  </si>
  <si>
    <t xml:space="preserve">64-SANT KABIR NAGAR </t>
  </si>
  <si>
    <t xml:space="preserve">65-SHAHJAHANPUR </t>
  </si>
  <si>
    <t xml:space="preserve">66-SHRAWASTI </t>
  </si>
  <si>
    <t xml:space="preserve">67-SIDDHARTHNAGAR </t>
  </si>
  <si>
    <t xml:space="preserve">68-SITAPUR </t>
  </si>
  <si>
    <t xml:space="preserve">69-SONBHADRA </t>
  </si>
  <si>
    <t xml:space="preserve">70-SULTANPUR </t>
  </si>
  <si>
    <t xml:space="preserve">71-UNNAO </t>
  </si>
  <si>
    <t xml:space="preserve">72-VARANASI </t>
  </si>
  <si>
    <t xml:space="preserve">73-SAMBHAL </t>
  </si>
  <si>
    <t xml:space="preserve">74-HAPUR </t>
  </si>
  <si>
    <t xml:space="preserve">75-SHAMLI </t>
  </si>
  <si>
    <t>01-Agra</t>
  </si>
  <si>
    <t>02-Aligarh</t>
  </si>
  <si>
    <t>03-Allahabad</t>
  </si>
  <si>
    <t>04-Ambedkar nagar</t>
  </si>
  <si>
    <t>05-Auraiya</t>
  </si>
  <si>
    <t>06-Azamgarh</t>
  </si>
  <si>
    <t>07-Badaun</t>
  </si>
  <si>
    <t>08-Baghpat</t>
  </si>
  <si>
    <t>09-Bahraich</t>
  </si>
  <si>
    <t>10-Ballia</t>
  </si>
  <si>
    <t>11-Balrampur</t>
  </si>
  <si>
    <t>12-Banda</t>
  </si>
  <si>
    <t>13-Barabanki</t>
  </si>
  <si>
    <t>14-Bareily</t>
  </si>
  <si>
    <t>15-Basti</t>
  </si>
  <si>
    <t>16-Bhadohi</t>
  </si>
  <si>
    <t>17-Bijnour</t>
  </si>
  <si>
    <t>18-Bulandshahar</t>
  </si>
  <si>
    <t>19-Chandauli</t>
  </si>
  <si>
    <t>20-Chitrakoot</t>
  </si>
  <si>
    <t>21-CSM Nagar</t>
  </si>
  <si>
    <t>22-Deoria</t>
  </si>
  <si>
    <t>23-Etah</t>
  </si>
  <si>
    <t>24-Faizabad</t>
  </si>
  <si>
    <t>25-Farrukhabad</t>
  </si>
  <si>
    <t>26-Fatehpur</t>
  </si>
  <si>
    <t>27-Firozabad</t>
  </si>
  <si>
    <t>28-G.B. Nagar</t>
  </si>
  <si>
    <t>29-Ghazipur</t>
  </si>
  <si>
    <t>30-Ghaziyabad</t>
  </si>
  <si>
    <t>31-Gonda</t>
  </si>
  <si>
    <t>32-Gorakhpur</t>
  </si>
  <si>
    <t>33-Hameerpur</t>
  </si>
  <si>
    <t>34-Hardoi</t>
  </si>
  <si>
    <t>35-Hathras</t>
  </si>
  <si>
    <t>36-Itawah</t>
  </si>
  <si>
    <t>37-J.P. Nagar</t>
  </si>
  <si>
    <t>38-Jalaun</t>
  </si>
  <si>
    <t>39-Jaunpur</t>
  </si>
  <si>
    <t>40-Jhansi</t>
  </si>
  <si>
    <t>41-Kannauj</t>
  </si>
  <si>
    <t>42-Kanpur Dehat</t>
  </si>
  <si>
    <t>43-Kanpur Nagar</t>
  </si>
  <si>
    <t>44-Kashiram Nagar</t>
  </si>
  <si>
    <t>45-Kaushambi</t>
  </si>
  <si>
    <t>46-Kushinagar</t>
  </si>
  <si>
    <t>47-Lakhimpur Kheri</t>
  </si>
  <si>
    <t>48-Lalitpur</t>
  </si>
  <si>
    <t>49-Lucknow</t>
  </si>
  <si>
    <t>50-Mahoba</t>
  </si>
  <si>
    <t>51-Mahrajganj</t>
  </si>
  <si>
    <t>52-Mainpuri</t>
  </si>
  <si>
    <t>53-Mathura</t>
  </si>
  <si>
    <t>54-Mau</t>
  </si>
  <si>
    <t>55-Meerut</t>
  </si>
  <si>
    <t>56-Mirzapur</t>
  </si>
  <si>
    <t>57-Muradabad</t>
  </si>
  <si>
    <t>58-Muzaffarnagar</t>
  </si>
  <si>
    <t>59-Pilibheet</t>
  </si>
  <si>
    <t>60-Pratapgarh</t>
  </si>
  <si>
    <t>61-Rai Bareily</t>
  </si>
  <si>
    <t>62-Rampur</t>
  </si>
  <si>
    <t>63-Saharanpur</t>
  </si>
  <si>
    <t>64-Santkabir Nagar</t>
  </si>
  <si>
    <t>65-Shahjahanpur</t>
  </si>
  <si>
    <t>66-Shravasti</t>
  </si>
  <si>
    <t>67-Siddharthnagar</t>
  </si>
  <si>
    <t>68-Sitapur</t>
  </si>
  <si>
    <t>69-Sonbhadra</t>
  </si>
  <si>
    <t>70-Sultanpur</t>
  </si>
  <si>
    <t>71-Unnao</t>
  </si>
  <si>
    <t>72-Varanasi</t>
  </si>
  <si>
    <t>S.N.</t>
  </si>
  <si>
    <t>Districts</t>
  </si>
  <si>
    <t>not serving due to New/Under Construction</t>
  </si>
  <si>
    <t>Feeding error</t>
  </si>
  <si>
    <t>0 enrollment</t>
  </si>
  <si>
    <t>Madarasa</t>
  </si>
  <si>
    <t>MDM Serving but not entered in monthly data entry</t>
  </si>
  <si>
    <t>6 extraa feed ho gaye hain</t>
  </si>
  <si>
    <t>14 Schools Class 1-8 hai jo PS &amp; UPS dono jagah added hain</t>
  </si>
  <si>
    <t>35 NCLP nearest school se MDM prapt karte hain</t>
  </si>
  <si>
    <t>Dec,12 me sanchalit hue hain</t>
  </si>
  <si>
    <t>extra feed ho gaye hain</t>
  </si>
  <si>
    <t>5 extra feed hain</t>
  </si>
  <si>
    <t>Sl.
No.</t>
  </si>
  <si>
    <t>73-Sambhal(Bheem Nagar)</t>
  </si>
  <si>
    <t>74-Hapur(Panchsheel Nagar)</t>
  </si>
  <si>
    <t>75-Shamli(Prabuddh Nagar)</t>
  </si>
  <si>
    <t>No. of meals to be served  
(Col. 4 x Col. 5)</t>
  </si>
  <si>
    <t>S.
No.</t>
  </si>
  <si>
    <t>Table: AT-3A: No. of Institutions covered  (Primary, Classes I-V)  during 2011-12</t>
  </si>
  <si>
    <t>During 01.04.10 to 31.12.10</t>
  </si>
  <si>
    <t>Total            (col 3+3A+ 4+5+6+7)</t>
  </si>
  <si>
    <t>Total       (col.9+9A+ 10+11+12+13)</t>
  </si>
  <si>
    <t xml:space="preserve">ALIGARH </t>
  </si>
  <si>
    <t xml:space="preserve">ALLAHABAD </t>
  </si>
  <si>
    <t xml:space="preserve">AURAIYA </t>
  </si>
  <si>
    <t xml:space="preserve">AZAMGARH </t>
  </si>
  <si>
    <t xml:space="preserve">BADAUN </t>
  </si>
  <si>
    <t xml:space="preserve">BAHRAICH </t>
  </si>
  <si>
    <t xml:space="preserve">BARABANKI </t>
  </si>
  <si>
    <t xml:space="preserve">BAREILLY </t>
  </si>
  <si>
    <t xml:space="preserve">BASTI </t>
  </si>
  <si>
    <t xml:space="preserve">BIJNOR </t>
  </si>
  <si>
    <t xml:space="preserve">BULANDSHAHR </t>
  </si>
  <si>
    <t xml:space="preserve">CHITRAKOOT </t>
  </si>
  <si>
    <t xml:space="preserve">DEORIA </t>
  </si>
  <si>
    <t xml:space="preserve">FATEHPUR </t>
  </si>
  <si>
    <t xml:space="preserve">GHAZIYABAD </t>
  </si>
  <si>
    <t xml:space="preserve">GONDA </t>
  </si>
  <si>
    <t xml:space="preserve">HARDOI </t>
  </si>
  <si>
    <t xml:space="preserve">HATHRAS </t>
  </si>
  <si>
    <t xml:space="preserve">JALAUN </t>
  </si>
  <si>
    <t xml:space="preserve">JHANSI </t>
  </si>
  <si>
    <t xml:space="preserve">KAUSHAMBI </t>
  </si>
  <si>
    <t xml:space="preserve">LAKHIMPUR KHERI </t>
  </si>
  <si>
    <t xml:space="preserve">LUCKNOW </t>
  </si>
  <si>
    <t xml:space="preserve">MAHOBA </t>
  </si>
  <si>
    <t xml:space="preserve">MEERUT </t>
  </si>
  <si>
    <t xml:space="preserve">MIRZAPUR </t>
  </si>
  <si>
    <t xml:space="preserve">MORADABAD </t>
  </si>
  <si>
    <t xml:space="preserve">MUZAFFARNAGAR </t>
  </si>
  <si>
    <t xml:space="preserve">PILIBHIT </t>
  </si>
  <si>
    <t xml:space="preserve">RAE BARELI </t>
  </si>
  <si>
    <t xml:space="preserve">RAMPUR </t>
  </si>
  <si>
    <t xml:space="preserve">SAHARANPUR </t>
  </si>
  <si>
    <t xml:space="preserve">SHAHJAHANPUR </t>
  </si>
  <si>
    <t xml:space="preserve">SITAPUR </t>
  </si>
  <si>
    <t xml:space="preserve">SONBHADRA </t>
  </si>
  <si>
    <t xml:space="preserve">UNNAO </t>
  </si>
  <si>
    <t>Total            (col 3+3A+ 4+5+6)</t>
  </si>
  <si>
    <t>Total       (col.9+9A+ 10+11+12)</t>
  </si>
  <si>
    <t xml:space="preserve">o"kZ 2013&amp;14 esa 289 uohu ifj0izk0fo0 dks lfEefyr fd;k x;k gSA 2012&amp;13 esa 40 ,u0lh0,y0ih0 fo0 rFkk 02 enjls ,e0Mh0,e0 ;kstuk ls vkPNkfnr ugha gq, gSA </t>
  </si>
  <si>
    <t>96 uohu Lohd`r gS] tks vHkh fuekZ.kk/khu gSA</t>
  </si>
  <si>
    <t>85 uohu Lohd`r fo0 gS tks fuekZ.kk/khu gSA</t>
  </si>
  <si>
    <t>122 izk0fo0 fuekZ.kk/khu gSA</t>
  </si>
  <si>
    <t>31 fo0 uohu Lohd`r gSA</t>
  </si>
  <si>
    <t>80 fo0 o"kZZ 2012&amp;13 ds uohu Lohd`r gSA o"kZ 2011&amp;12 35 fo0 fuekZ.kk/khu  gSA</t>
  </si>
  <si>
    <t>25  uxj {ks= ds fo0 vesfyr dj fn, x;s gSA ,oa 04 fo|ky; uohu fuekZ.kk/khu gSA</t>
  </si>
  <si>
    <t>109 uohu Lohd`r fo0 gSA</t>
  </si>
  <si>
    <t>198 uohu fo0 gSA a</t>
  </si>
  <si>
    <t>198 izk0ifj0fo0 gS tks vHkh fuekZ.kk/khu gSA</t>
  </si>
  <si>
    <t>39 fo0fuekZ.kk/khu gSA</t>
  </si>
  <si>
    <t>41 fo0 o"kZ 2012&amp;13 ds uohu Lohd`r fo0 gSaA rFkk 14  ,u0lh0,y0ih0 fo0 gS ftuesa ;kstuk lapkfyr ugha gSA</t>
  </si>
  <si>
    <t>94 uohu fo|ky; o"kZ 2011&amp;12 ds gS] tks vHkh fuekZ.kkZ/khu gSA</t>
  </si>
  <si>
    <t>01 fo0fuekZ.kk/khu gSA</t>
  </si>
  <si>
    <t>147 fo0 fuekZ.kk/khu gSA</t>
  </si>
  <si>
    <t>112 uohu fo0 fuekZ.kk/khu gSA</t>
  </si>
  <si>
    <t>73 uohu Lohd`r fo|ky; gSA</t>
  </si>
  <si>
    <t>169 uohu Lohd``r fo0 gSA</t>
  </si>
  <si>
    <t>38 fo0 uohu fo0 gSA</t>
  </si>
  <si>
    <t>65 uohu Lohd`r fo|ky; gS tks vHkh fuekZ.kk/khu gSA</t>
  </si>
  <si>
    <t>36 uohu fo0 gS] tks fufeZr gS fdUrq crZu xSl flys.Mj dh /kujkf'k u gks us ds dkj.k ;kstuk lapkfyr ugh gSA 09 bl o"kZ fuekZ.kk/khu gS rFkk 11 ds LFky ifjorZu gsrq ftykf/kdkjh egksn; }kjk ,l.ih0Mh0 egksn; dks i= izsf"kr 46 ,u0lh0,y0ih0 16 ebZ ls cUn py jgsa gSA</t>
  </si>
  <si>
    <t>407 fo0 uohu Lohd`r gSA</t>
  </si>
  <si>
    <t>46 ,u0lh0,y0ih0 fo0 esa ;kstuk lapkfyr ugha gsA</t>
  </si>
  <si>
    <t>127 uohu fo0 fuekZ.kkZ/khu gS rFkk 01 enjls esa Hkkstu ugha cu jgk gSA</t>
  </si>
  <si>
    <t>124 fo0 fuekZ.kk/khu gSA</t>
  </si>
  <si>
    <t>427 fo0 fuekZ.kkZ/khu gSa</t>
  </si>
  <si>
    <t>17 fo0 fuekZ.kk/khu gSA</t>
  </si>
  <si>
    <t>70 uohu fo0 gS] tks fuekZ.kkZ/khu gSa</t>
  </si>
  <si>
    <t>81 uohu Lohd`r fo0 gS</t>
  </si>
  <si>
    <t>14 fo0 vHkh fuekZ.kk/khu gSA</t>
  </si>
  <si>
    <t>169 fo0 fuekZ.kk/khu gSA</t>
  </si>
  <si>
    <t>04 fo0 o"kZ 2013&amp;14 ds uohu Lohd`r gSA</t>
  </si>
  <si>
    <t>Table: AT-3B: No. of Institutions covered  (Primary, Classes I-V)  during 2011-12</t>
  </si>
  <si>
    <t>04 jktdh; fo0 ,oa 34 lgk;rk IkkzIr ek0fo0 esa ,e0Mh0,e0 ;kstuk ykxw ugha ik;h x;h rFkk 02 eYVh LVksjh fcfYMax dk vHkh fuekZ.k ugha gks ik;k gSA</t>
  </si>
  <si>
    <t>11 ,MsM b.VjehfM,M dkyst gSa tgk¡ [kkrk [kksyus dh izfrfØ;k xfreku gS ;gk¡ iwoZ esa ,u0th0vks0 }kjk Hkkstu forj.k dk dk;Z djk;k tkrk FkkA</t>
  </si>
  <si>
    <t>01 eYVhLVksjh fo0 fuekZ.kk/khu gSA</t>
  </si>
  <si>
    <t>02 eYVhLVksjh fo0 vHkh fuekZ.kk/khu gSA</t>
  </si>
  <si>
    <t>02 u;s eYVh LVksjh fo|ky; gSA</t>
  </si>
  <si>
    <t>5 QkSdkfu;k enjls gS ftuesa ;kstuk ykxw ugha gSA</t>
  </si>
  <si>
    <t>01 ,d dEIkksftV fo0 fuekZ.kk/khu gSA</t>
  </si>
  <si>
    <t>02 uohu eYVhLVksjh fo0 gsrq Hkwfe dk fpUgkadu dj fy;k x;k gSA ijUrq vHkh dk;Znk;h la[;k dk p;u ugah gqvk gSA</t>
  </si>
  <si>
    <t>02 eYVhLVksjh fcfYMax fuekZ.kk/khu gSA</t>
  </si>
  <si>
    <t>02 fo0 fuekZ.kk/khu gSA</t>
  </si>
  <si>
    <t>03 fo0 o"kZ 2012&amp;13 ds uohu Lohd`r fo0 gSa</t>
  </si>
  <si>
    <t>02 fo|ky; fuekZ.kk/khu gSA</t>
  </si>
  <si>
    <t>04 uohu Lohd`r fo0 gSA</t>
  </si>
  <si>
    <t>,d enjls esa Hkkstu ugha cu jgk gSa rFkk 02 eYVhLVksjh fo0 vHkh fuekZ.kk/khu gSA</t>
  </si>
  <si>
    <t>05 u;s enjls gS ftuesa ;kstuk lapkfyr ugha gSa</t>
  </si>
  <si>
    <t>02 fo0 o"kZ 2012&amp;13 ds vuqnkfur gSA</t>
  </si>
  <si>
    <t>01 uohu Lohd`r fo0 vHkh fuekZ.kk/khu gSA</t>
  </si>
  <si>
    <t>04 ek0fo0 ds U;k;ky; esa ;kfpdk nk;j fd, tkus ds dkj.k ;kstuk lapkfyr ugash gSA</t>
  </si>
  <si>
    <t>8A</t>
  </si>
  <si>
    <t>Table: AT-3C: No. of Institutions covered (Upper Primary without Primary, Classes VI-VIII) during 2011-12</t>
  </si>
  <si>
    <t>o"kZ 2013&amp;14 esa 113 uohu ifj"knh; m0izk0fo0 lfEefyr fd, x;s gS rFkk o"kZ 2012&amp;13 esa 04 jktdh; ,oa 76 lgk;rk izkIr ek0fo0 esa ;kstuk ykxw ugha gks ikbZ gSA</t>
  </si>
  <si>
    <t>04 fo|ky; uohu Lohd`r tks vHkh fuekZ.kk/khu gSA rFkk 105 es ;kstuk ykxw ugha gSa</t>
  </si>
  <si>
    <t>07 fo0 uohu Lohd`r gS tks fuekZ.kk/khu gSa</t>
  </si>
  <si>
    <t>02 m0izk0fo0 fuekZ.kk/khu gSa 19 lgk0izk0m0izk0fo0 ,oa 17 laLd`r fo0 dks o"kZ 2012&amp;13 esa lfEefyr fd;k x;k gSA</t>
  </si>
  <si>
    <t>01 fo|ky; uxj {ks= dk vesfyr fd;k x;k gS rFkk 03 fo|ky; uohu fuekZ.kk/khu gSA 06 jktdh; ek0fo0 rFkk 28 v'kkldh; lgk;rk izkIr ek0fo0 esa dk;kZ0 }kjk /ku LFkkukUrfjr ij ,e0Mh0,e0 dk lapkyu ughaA</t>
  </si>
  <si>
    <t>04 uohu Lohd`r fo0 gSa</t>
  </si>
  <si>
    <t>01 m0iz0ifj0 fo0 fuekZ.kk/khu gSa</t>
  </si>
  <si>
    <t>15 fo0 o"kZ 2012&amp;13 ds uohu Lohd`r fo0 gSa</t>
  </si>
  <si>
    <t>07 yksdu ckMh fo0 gS tks o"kZ 2011&amp;12 ds uohu Lohd`r gS rFkk fuekZ.kk/khu gSa</t>
  </si>
  <si>
    <t>35 esa ls 04 fo0 o"kZ 2012&amp;13 ds uohu Lohd`r gS rFkk 04 lgk0izk0m0izk0fo0 esa izcU/kdh; fookn ds dkj.k o 27 m0izk0fo0 esa fofHkuu dkj.k tkSls Nk= la[;k 'kwU;] fuekZ.kdk;Z ,oa lek;kstu vkfn ds dkj.k ;kstuk ykxw ugha gsA</t>
  </si>
  <si>
    <t>10 uohu fo0 gS] tks fuekZ.kk/khu gSA</t>
  </si>
  <si>
    <t>08 uohu m0izk0fo0 fuekZ.kk/khu gSA</t>
  </si>
  <si>
    <t>03 fo0 uohu Lohd`r gSA</t>
  </si>
  <si>
    <t>15 m0izk0fo0 vHkh fuekZ.kk/khu gS ,oa 16 m0izk0fo0 dh Nk= la[;k] [kkrk la[;k izkIr djus dh dk;Zokgh xfreku gsA</t>
  </si>
  <si>
    <t>05 uohu Lohd`r fo|ky; gS tks vHkh fuekZ.kk/khu gSA</t>
  </si>
  <si>
    <t>28 uohu Lohd`r fo0 gSA</t>
  </si>
  <si>
    <t>06 fo|ky; fuekZ.kk/khu gSA</t>
  </si>
  <si>
    <t>18 m0izk0fo0 fuekZ.kk/khu gSA</t>
  </si>
  <si>
    <t>05 fo0 uohu Lohd`r gSa</t>
  </si>
  <si>
    <t>09 fo0fuekZ.kk/khu gSA</t>
  </si>
  <si>
    <t>34 uohu Lohd`r fo0 gSa</t>
  </si>
  <si>
    <t>03 mPp izk0fo0 vHkh fuekZ.kk/khu gSA</t>
  </si>
  <si>
    <t>06 m0izk0fo0 fuekZ.kk/khu gsA</t>
  </si>
  <si>
    <t>02 uohu fo0 gS tks vHkh fuekZ.kk/khu gSA</t>
  </si>
  <si>
    <t>Table: AT-30 :Details of Private unaided schools (Located in SC/ST/Minority Population concentrated Districts</t>
  </si>
  <si>
    <t>Total No. Private unaided Schools (Col. 3+5+7)</t>
  </si>
  <si>
    <t>Total Enrolment</t>
  </si>
  <si>
    <t>Primary With Upper Primary (I-V)</t>
  </si>
  <si>
    <t>Primary (Col. 4+8))</t>
  </si>
  <si>
    <t>Upper Primary (Col. 6+9))</t>
  </si>
  <si>
    <t>No. of Schools</t>
  </si>
  <si>
    <t>Enrolment</t>
  </si>
  <si>
    <t>Table: AT-30B :Details of Private unaided schools (Located in SC/ST/Minority Population concentrated Districts</t>
  </si>
  <si>
    <t>cheque</t>
  </si>
  <si>
    <t>vrindavan mathura</t>
  </si>
  <si>
    <t>Dhampur, Bijnor</t>
  </si>
  <si>
    <t>Shikohabad, firozabad</t>
  </si>
  <si>
    <t>Laps</t>
  </si>
  <si>
    <t>Surrender</t>
  </si>
  <si>
    <t>Effective for 01-04-12 to 30-06-12</t>
  </si>
  <si>
    <t>Effective since 01-07-12</t>
  </si>
  <si>
    <t>Budget Provision
(Central and State both)</t>
  </si>
  <si>
    <t>PS no</t>
  </si>
  <si>
    <t>UPS No</t>
  </si>
  <si>
    <t xml:space="preserve">Note 1: The figures given above in col- 21 to 23 are the esimates submitted to the State Gove for Budget Provision 2013-14. </t>
  </si>
  <si>
    <t>Note 2: Col-3 to 20 are not filled since provision under State Budget is made as single head grant for implementation of MDM scheme.</t>
  </si>
  <si>
    <t>May'12</t>
  </si>
  <si>
    <t>Aug'12</t>
  </si>
  <si>
    <t>Jan'13</t>
  </si>
  <si>
    <r>
      <rPr>
        <b/>
        <sz val="11"/>
        <rFont val="Arial"/>
        <family val="2"/>
      </rPr>
      <t>Note:</t>
    </r>
    <r>
      <rPr>
        <sz val="11"/>
        <rFont val="Arial"/>
        <family val="2"/>
      </rPr>
      <t xml:space="preserve"> Funds released by the State Govt. directly to the districts level as given above are against the central share portion. The State Govt. has released funds(as given in col-11 to 13) against central share in anticipation of receipt of Central Assistance i.e. even before the GOI released Central Assistance as given above in Col-3 to 5. Apart from that the State Govt. has released the due State share as well.</t>
    </r>
  </si>
  <si>
    <t>8-12</t>
  </si>
  <si>
    <t>12-18</t>
  </si>
  <si>
    <t>68-86</t>
  </si>
  <si>
    <t>6-8</t>
  </si>
  <si>
    <t>102-129</t>
  </si>
  <si>
    <t>9-12</t>
  </si>
  <si>
    <t>484-502</t>
  </si>
  <si>
    <t>14-20</t>
  </si>
  <si>
    <t>725.5-752.5</t>
  </si>
  <si>
    <t>21-30</t>
  </si>
  <si>
    <t>PS</t>
  </si>
  <si>
    <t>UPS</t>
  </si>
  <si>
    <t>G</t>
  </si>
  <si>
    <t>Akshyapatra Foundation</t>
  </si>
  <si>
    <t>Mahila Samakhya</t>
  </si>
  <si>
    <t>(1) Gramin kishan vikaas sansthan, budaun (2) Deep jan kalyaan sewa samiti, Bareilly (3) Gramodaya sewa Ashram, Sahajahanpur (4) Anuradha Vikas Samiti, Budaun (5) Solanki vikas samiti, Budaun (6) Abhi vyakti society Aligarh</t>
  </si>
  <si>
    <t>(1) Paras Agro society (2) Love &amp; care society (3) Shayam gramudhyog (4) Poorvanchal samaj sewa (5) Himalyan Institute of Pollution (6) Balaji Shyam Gramudhyog</t>
  </si>
  <si>
    <t>Radha krishna seva samiti, Manv seva samiti, pryas</t>
  </si>
  <si>
    <t>(1) Om hari Narayan manav abhiyuthaan sewa samiti Ghazipur (2) Rural Educational Development Society, Gonda (3) Uma Bal Vidya Mandir J.H.S. Samiti Rai barelly (4) Manav Gram Uthaan jan kalyaan sansthan, Balrampur (5) National Competetive &amp; Training Instiute, Lucknow (6) Samaj jagriti Sansthan Sultanpur (7) Sahyog  Gram Vikas shiksha Samiti Partapgarh (8) Porwal Samaj sewa Sansthan Lucknow (9) Bal Shram Unmoolan Janpad Samiti Balrampur</t>
  </si>
  <si>
    <t>Mahila Samakhya Balrampur</t>
  </si>
  <si>
    <t>Duda Zila nagriya vikas abhikaran</t>
  </si>
  <si>
    <t>(1) Rashtriya nirbal utthan sansthan dehli (2) Chetna sewa sansthan Rampur (3) Bhanu sewa samiti allahabad (4) Ujjwal savera samiti sahibabad gajiyabad (5) Shyam gramo udyog Alighar</t>
  </si>
  <si>
    <t>(1) Uttarkhand (2) KVI Educational (3) Ankur gram (4) Vimla gram (5) Grampradhan (6) Nirbal Utthan</t>
  </si>
  <si>
    <t>(1) Jyoti sewa samiti, Mugalsarai (2) Laxaman Mahila Sikshan Sansthan, Mugalsarai</t>
  </si>
  <si>
    <t>Mahila Samakhya, Varanasi</t>
  </si>
  <si>
    <t>(1) Narayan Udoyog (2) Rastiya kalyan sewa (3) Industrial Genral (4) Natraj vikas sansthan (5) Ajay Gram Udyog (6) Bhartiy Gram Udyog (7) Rastiy samaj kaliyan Sansthan Jlesar (8) Mahendra Ashulipik Shikshan Sansthan Frizozbad (9) Promovo social Velfare Nai Delhi (10) Manav Vikas Shikha samiti Aliganj (11) Sardar Bhagat Singh jankaliyan Aliganj (12) Lata seva Asram Awagarh (13) Saskrit Seva civil Lines Etah (14) Bhadi Lal Panjavpura Etah (15) Shri Ramprakash Etah (16) Babu Singh Shanti Nagar Etah (17) Brijaesh upadiya (18) Mathlesawar Aligarh (19) Bharti jan seva Samiti kasganj Road Etah (20) Amar Shaeed Avantibai Etawa (21) Sant Gand gay jatvpura Etah (22) Manav kaliyan Rambag Agra  (23) Jivan Jiyoti Balgadhi Etah (24) jay Bala ji samaj seva sansthan Narayan Nagar Etah (25) Garamin samaj kaliyan seva Holi Gate Etah (26) Bharti Garam Vikas Chitgupt colony Etah (27) Mahila Garam vikas Ompuri Etah (28) Sada Shiksha samiti kashiram Nagar (29) pariyojana Office Etah (30) Pariyojana Office Marhra Road Etah</t>
  </si>
  <si>
    <t>Saraswat Awashiya Sewa Samiti Shikohabad, Firozabad</t>
  </si>
  <si>
    <t>(1) Induf social welefare Foundation (2) Paras Agro society (3) Micro Education &amp; social welfare society (4) The Peoples welfare society (5) Ray welfare Trust (6) Pratap samaj sewa samiti (7) Nival samuday kalyan sangh (8) Suprabhat Educations &amp;  Social welfare society (9) Recreation &amp; Creating in Public Life Social welfare</t>
  </si>
  <si>
    <t>(1) B.R. Ambedkar (2) Dalit Prehri (3) Suprabhat (4) Rayal Manav (5) Majar Samaj</t>
  </si>
  <si>
    <t>Jan jagran samiti Gorakhpur</t>
  </si>
  <si>
    <t>(1) Prakash Sikshan samaj sewi sansthan, 41-B-2, Ujiyarin purwa, Nawabganj, Kanpur, (2) Nirbal Sewa Sansthan, Village &amp; Post Uttardhona, Behind Parshwnath Builders, Faizabad Road, Lucknow, U.P. (3) Subhash Children society, 328/7 Babu Purwa colony, Kidwai Nagar, kanpur, U.P. (4) Shanti Samaj sewi samiti, 2/377, khatran street, Farrukhabad, U.P. (5) Chattisgadh samajik sewa sansthan, 435/168, Rajjabganj, Thakurganj, Luckow, U.P.</t>
  </si>
  <si>
    <t>(1) Santram memorial educational welfare society (2) Bhartiya Mahila Utthan samiti</t>
  </si>
  <si>
    <t>Kasturba Gramin mahila sewa sansthan Imilia Mau</t>
  </si>
  <si>
    <t>(1) Gramin vikas (2) Royal manav (3) Subharti jan Kalyan (4) Food and Burey (5) shiyam Gromudyog (6) Novyeeuan (7) shagam (8) shri Balaji (9)  Mimolyon (10)  Ujjwal savara</t>
  </si>
  <si>
    <t>(1) United vikas samiti Badaun (2) Gramin Mhila vikas samiti Rampur (3) Anam Mhila kalyan samiti Rampur (4) Suprabhat Educationl &amp; social welfare socity Delhi (5) Friends socity For Human welfare Gaziyabad (6) Ajij Islamiya Public school socity Rampur (7) Shayam Gramoudug sansthan Aligarh</t>
  </si>
  <si>
    <t>Duda</t>
  </si>
  <si>
    <t>(1) Shri krishna viklang jan kalyan samiti, varanasi (2) Radha krishna sewa samiti, varanasi</t>
  </si>
  <si>
    <t>(1) Mezar samaj vikas sansthan, (2) Mhamaya,(3)  Bhart Ratn D. Bhimrav Ambedkar, (4) Subharti,(5) Novprayas</t>
  </si>
  <si>
    <t>(1) Shyam Gramodyog Sansthan, Nagla Badshah, Chharra Aligarh (2) Asharfi Gramodyog Sansthan, Chharra, Aligarh (3) Janhit seva Sansthan, Shaktipuram, Rampur (4) Saghan khetra Vikas Samiti, singhpur Saani, Sambhal</t>
  </si>
  <si>
    <t>uksV%&amp; orZeku foRrh; o"kZ 2012&amp;13 esa Ldwy LokLF; dk;ZØe Qjojh] 2013 lss vkjEHk fd;k x;k gSA</t>
  </si>
  <si>
    <t xml:space="preserve">B.R. Ambedkar </t>
  </si>
  <si>
    <t xml:space="preserve">fucZy lsok laLFkku </t>
  </si>
  <si>
    <t>Akshaya Patra Foundation</t>
  </si>
  <si>
    <t>BASIC EDUCATION</t>
  </si>
  <si>
    <t>BSA</t>
  </si>
  <si>
    <t>ABSA</t>
  </si>
  <si>
    <t>DIRECTOR</t>
  </si>
  <si>
    <t>DM</t>
  </si>
  <si>
    <t>SDM</t>
  </si>
  <si>
    <t>Resolved</t>
  </si>
  <si>
    <t>Yes</t>
  </si>
  <si>
    <t>No</t>
  </si>
  <si>
    <t>TOTAL</t>
  </si>
  <si>
    <t>Total       (col.13+14+15+16)</t>
  </si>
  <si>
    <t>NCLP-not working presently</t>
  </si>
  <si>
    <t>40 NCLP working</t>
  </si>
  <si>
    <t>State: UTTAR PRADESH</t>
  </si>
  <si>
    <t>Secretary</t>
  </si>
  <si>
    <t>Basic Education Deptt.</t>
  </si>
  <si>
    <t>Government of Uttar Pradesh</t>
  </si>
  <si>
    <t>Basic Education Department</t>
  </si>
  <si>
    <t>Date:________________</t>
  </si>
  <si>
    <t>Date:___________</t>
  </si>
  <si>
    <t>Table: AT-4A: Enrolment vis-à-vis opted for MDM  (Primary,Classes VI- VIII) during 2012-13</t>
  </si>
  <si>
    <t>Table: AT-4A</t>
  </si>
  <si>
    <t>Date:_____________</t>
  </si>
  <si>
    <t>Date:_________________</t>
  </si>
  <si>
    <t>Date: _________________</t>
  </si>
  <si>
    <t>Date:_______________</t>
  </si>
  <si>
    <t>Date: _____________</t>
  </si>
  <si>
    <t>Date:__________________</t>
  </si>
  <si>
    <t>Date:__________</t>
  </si>
  <si>
    <t>Date: __________</t>
  </si>
  <si>
    <t>Financial ( Rs. in lakh)
[col. 4-col.6-col.8]</t>
  </si>
  <si>
    <t>Date:______________</t>
  </si>
  <si>
    <t>Physical
[col. 3-col.5-col.7]</t>
  </si>
  <si>
    <t>Date: ______________________</t>
  </si>
  <si>
    <t>Date: _______________</t>
  </si>
  <si>
    <t>Total Holidays
(4+7)</t>
  </si>
  <si>
    <t xml:space="preserve">(Govt+LB) Schools </t>
  </si>
  <si>
    <t xml:space="preserve">***Requirement of Transport Assistance (Rs. in lakhs) </t>
  </si>
  <si>
    <t>Date: ______________</t>
  </si>
  <si>
    <t xml:space="preserve">***Requirement of Transport Assistance 
(Rs. in lakhs) </t>
  </si>
  <si>
    <t>Date: __________________</t>
  </si>
  <si>
    <t>N/A</t>
  </si>
  <si>
    <t>Table: AT-15</t>
  </si>
  <si>
    <t>Govt. 
(Col.3-7-11)</t>
  </si>
  <si>
    <t>Total 
(col.6-10-14)</t>
  </si>
  <si>
    <t>Date: ________________</t>
  </si>
  <si>
    <t>Date: _________</t>
  </si>
  <si>
    <t>State: UTTAR PRADEH</t>
  </si>
  <si>
    <r>
      <t xml:space="preserve">NCLP-22 </t>
    </r>
    <r>
      <rPr>
        <b/>
        <sz val="11"/>
        <rFont val="Kruti Dev 010"/>
        <family val="0"/>
      </rPr>
      <t>dk;Zjr</t>
    </r>
  </si>
  <si>
    <t>Others
( Please specify)</t>
  </si>
  <si>
    <t>Date: ___________</t>
  </si>
  <si>
    <t>Date: ____________</t>
  </si>
  <si>
    <t>Date: ________</t>
  </si>
  <si>
    <t>Date: ____________________</t>
  </si>
  <si>
    <t>Table: AT-26 Manpower dedicated for MDMS</t>
  </si>
  <si>
    <t>AT-30</t>
  </si>
  <si>
    <t>AT-30A</t>
  </si>
  <si>
    <t>AT-30B</t>
  </si>
  <si>
    <t>1. Kitchen Devices are not required in NCLP &amp; AIE Categories</t>
  </si>
  <si>
    <t>3. Replacement of Kitchen Devices=9424</t>
  </si>
  <si>
    <t>Note: Requirement is based on the demand made by district in Col-30 and Col-37</t>
  </si>
  <si>
    <t>Total (col. 3+4+5+6+7)</t>
  </si>
  <si>
    <t>Table: AT-14B</t>
  </si>
  <si>
    <t>Table: AT-14B: Requirement of Central Assistance towards Foodgrains, Cooking Assistance &amp; Transport Assistance for 2013-14 (NCLP Students)</t>
  </si>
  <si>
    <t>(Rs. In Lacs)</t>
  </si>
  <si>
    <t>Upper Primary including NCLP</t>
  </si>
  <si>
    <t xml:space="preserve">Physical Data </t>
  </si>
  <si>
    <t>Total Central</t>
  </si>
  <si>
    <t>Total State</t>
  </si>
  <si>
    <t>Number of Schools</t>
  </si>
  <si>
    <t>Food-grain Requirement (MT)</t>
  </si>
  <si>
    <t xml:space="preserve">No. of School days </t>
  </si>
  <si>
    <t xml:space="preserve">At Rs 4150/ MT Wheet &amp; Rs. 5650/ MT Rice </t>
  </si>
  <si>
    <t xml:space="preserve">At  Rs 750/ MT </t>
  </si>
  <si>
    <t xml:space="preserve">At Rate Rs 750/MT </t>
  </si>
  <si>
    <t>Kitchen-cum-Store (PS+UPS)</t>
  </si>
  <si>
    <t>Enrollment (In. Lac)</t>
  </si>
  <si>
    <t>Availing Numbers  (In. Lac)</t>
  </si>
  <si>
    <t>243 for UPS and 287 for NCLP</t>
  </si>
  <si>
    <t>ek/;fed fo0</t>
  </si>
  <si>
    <t>enjlsa</t>
  </si>
  <si>
    <t>vU;</t>
  </si>
  <si>
    <t xml:space="preserve">,u0lh0 ,y0ih </t>
  </si>
  <si>
    <t>uohu@ fuek.kkZ/khu fo0</t>
  </si>
  <si>
    <t>62 ,u0lh0,y0ih0fo0 esa ;kstuk lapkfyr ugha gSA</t>
  </si>
  <si>
    <t>196 fo0 o"kZ 2011-12 ds uohu Lohd`r fo0 gS tks fuekZ.kk/khu gSaA</t>
  </si>
  <si>
    <t>cUn@ vkesfyr fo0</t>
  </si>
  <si>
    <t xml:space="preserve">166 uohu fo0 gS] tks vHkh fuekZ.kk/khu gSA </t>
  </si>
  <si>
    <t>119 fo0 esa ls 12 fo0 2012&amp;13 ds uohu Lohd`r fo0 gS rFkk 107 fo0 esa fofHkUu dkj.kksa ¼Nk= la[;k 'kwU;] fuekZ.k dk;Z] lek;kstu vkfn½ ls ;kstuk lapkfyr ugha gSa</t>
  </si>
  <si>
    <t>130 fo vHkh fuekZ.kk/khu gS rFkk 11 fo|ky;ksa esa ;kstuk orZeku esa ykxw ugha gS iwoZ esa ,u0th0vks0 }kjk Hkkstu fn;k tkrk FkkA vHkh fu.kZ; gksuk 'ks"k gSA</t>
  </si>
  <si>
    <t>142 fo0 uohu Lohd`r gS rFkk 125 ,u0lh0,y0ih0 fo0 rFkk 11 enjlksa esaa ;kstuk ykxw ugha gSA</t>
  </si>
  <si>
    <t>213 fo|ky; uohu fuekZ.kk/khu gSA</t>
  </si>
  <si>
    <t>o"kZ 2011&amp;12 esa Lohd`r 364 izk0fo0 fuekZ.kk/khu gSA</t>
  </si>
  <si>
    <t>83 fo0 fuekZ.kk/khu gSA</t>
  </si>
  <si>
    <t>58 ,u0lh0,y0ih0 fo0 uohu Lohd`r gS] ftuesa ;kstuk dk lapkyu fd;k tkuk gSA</t>
  </si>
  <si>
    <t>32 ,u0lh0,y0ih0 fo|ky; esa ;kstuk ykxw  ugha gSA</t>
  </si>
  <si>
    <t>24 fo0 vHkh fuekZ.kk/khu gS rFkk 48 ,u0lh0,y0ih0fo0 cUn gks pqds gSA</t>
  </si>
  <si>
    <t xml:space="preserve">246 izk0fo0 fuekZ.kk/khu gSA </t>
  </si>
  <si>
    <t>131 fo0 uohu Lohd`r gSa] tks fuekZ.kk/khu gSA</t>
  </si>
  <si>
    <t>167 fo0 uohu Lohd`r gSa] tks vHkh fuekZ.kk/khu gSA</t>
  </si>
  <si>
    <t>105 fo0 uohu Lohd`r gSa] tks vHkh fuekZ.kk/khu gSA</t>
  </si>
  <si>
    <t>06 fo0 uohu Lohd`r gSa] tks vHkh fuekZ.kk/khu gSA</t>
  </si>
  <si>
    <t>22 fo|ky; uohu Lohd`r fo|ky; gSa tks vHkh fuekZ.kk/khu gSS rFkk 20 ,u0lh0,y0ih0 fo0 gSA 02 lekt dY;k.k ds fo0 gS ftlesa ;kstuk lapkyu dh dk;Zokgh xfreku gSA</t>
  </si>
  <si>
    <t>17 fo0 u;s tuin&amp;lEHky ls izkIr gSa] ftuesa ;kstuk lapkfyr ugha gSA</t>
  </si>
  <si>
    <t>o"kZ 2011&amp;12 ds 12 izk0fo0 vHkh fuekZ.kk/khu gS rFkk 69 ,u0lh0,y0ih0fo0 izkjEHk ugah gq, gSaA</t>
  </si>
  <si>
    <t>01 fo0 fuekZ.kk/khu gS rFkk 01 fo0 esa izcU/kdh; fookn ds dkj.k ;kstuk ykxw ugha gsA</t>
  </si>
  <si>
    <t>10 jktdh; fo0 esa LVkQ u gksus ds dkj.k v|ru e/;kUg Hkkstu lapkfyr ugha gSA 03 izk0fo0 lekt dY;k.k }kjk o"kZ 2012&amp;13 esa vuqnkfur gS] ftuesa ;kstuk lapkfyr dh tkuh gSA</t>
  </si>
  <si>
    <t>54 fo0 uohu Lohd`r gS rFkk 14 ,u0lh0,y0ih0fo0 izLrkfor gSA</t>
  </si>
  <si>
    <t>,MsM fo0</t>
  </si>
  <si>
    <t>02 eYVhLVksjh fo0 fuekZ.kk/khu gSaA</t>
  </si>
  <si>
    <t>02 fo0 ek0 dk'khjke cgqeaftyk rFkk gjnkSyh?kVk fuekZ.kkZ/khu gS rFkk 01 fo0 esa Nk= ukekadu izkIr fd;k tk jgk gSA</t>
  </si>
  <si>
    <t>01 fo0 fuekZ.kk/khu gSaA</t>
  </si>
  <si>
    <t>03 fo0 fuekZ.kk/khu gSA</t>
  </si>
  <si>
    <t>04 u;s enjls bl o"kZ vuqnkfur gq, gS] ftuesa ;kstuk lapkfyr dh tkuh gSA</t>
  </si>
  <si>
    <t>05 dEiksftV fo0 tks fuekZ.kk/khu gSA rFkk 04 vuqqnkfur enjlsa uohu foRrh; o"kZ ds gS] ftuesa ;kstuk dk lapkyu fd;k tkuk gSA</t>
  </si>
  <si>
    <t>07 eYVhLVksjh fo0 fuekZ.kk/khu gSA</t>
  </si>
  <si>
    <t xml:space="preserve">01 uohu eYVhLVksjh fo|ky; gSA </t>
  </si>
  <si>
    <t>02 uohu eYVHLVksjh fo0 gS] tgk¡ Hkfe fpUgkadu dh izfØ;k xfreku gSA</t>
  </si>
  <si>
    <t>05 ,MsM enjls rFkk  01 cgqeaftyk fo0 uohu Lohd`r gS] ftuesa ;kstuk dk lapkyu fd;k tkuk gSA</t>
  </si>
  <si>
    <t>02 uohu eYVhLVksjh fo0 Lohd`r gS] ftuesa ;kstuk dk lapkyu fd;k tkuk gSA</t>
  </si>
  <si>
    <t>01 eYVhLVksjh fo0 fuek.kkZ/khu gS rFkk 07 u;s enjls dh lwph bl o"kZ izkIr gqbZ gSa] ftuesa ;kstuk dk lapkyu fd;k tkuk gSA</t>
  </si>
  <si>
    <t>03 enjlksa esa fofHkUu dkj.kksa l s ;kstuk lapkfyr ugha gSA</t>
  </si>
  <si>
    <t>35 ejnlksa esa ;kstuk vHkh lapkfyr ughA</t>
  </si>
  <si>
    <t>01 ek/;fed fo|ky; dk izdj.k ek0 U;k;ky; esa gksus ds dkj.k Hkkstu ugha cu jgk gSA</t>
  </si>
  <si>
    <t xml:space="preserve">01 uohu eYVhLVksjh fo|ky; Lohd`r  gSA </t>
  </si>
  <si>
    <t>01 feYVhLVksjh fo0 uohu Lohd`r gSa</t>
  </si>
  <si>
    <t>20 enjlksa esa izcU/kdh; fookn o vU; dkj.kksa ls e/;kUg Hkkstu forfjr ugha fd;k tk jgk gSA</t>
  </si>
  <si>
    <t>jktdh; fo|ky;</t>
  </si>
  <si>
    <t>ek/;fed@,MsM fo0</t>
  </si>
  <si>
    <t xml:space="preserve">o"kZ 2012&amp;13 esa Lohd`r 02 m0izk0fo0 fuekZ.kk/khu gSA 04 jkt0 b.Vj dkyst esa d{kk 1 ls 5 o d{kk 6 ls 8 d{kk,a lapkfyr ugh gSA 06 vuqqnkfur b.Vj dkyst esa d{kk 6 ls 8 d{kk,a lapkfyr ugh gSA </t>
  </si>
  <si>
    <t>12 fo0 fuekZ.kk/khu gSA 01 fo0 esa Nk= la[;k izkIr dj ;kstuk lapkyu dh dk;Zokgh xfreku gSA</t>
  </si>
  <si>
    <t>13 uohu fo|ky; gSA rFkk 70 fo|ky;ksa dh [kkrk izkIr dj ;kstuk lapkyu dh dk;Zokgh xfreku gSA</t>
  </si>
  <si>
    <t>14 fo0 esa Nk= la[;k izkIr dj ;kstuk lapkyu dh dk;Zokgh xfreku gSA</t>
  </si>
  <si>
    <t>30 laLd`r fo0 gS ] ftuesa ;kstuk lapkfyr dh tkuh gSA</t>
  </si>
  <si>
    <t>vU; ¼Nk= la[;k] ukekadu] lek;kstu bR;kfn dkj.kksa ls½</t>
  </si>
  <si>
    <t>24 fo0 uohu Lohd`r gS] tks vHkh fuekZ.kk/khu gSA</t>
  </si>
  <si>
    <t>01 fo|ky; fuekZ.kk/khu gS rFkk 01 fo0 esa Nk= la[;k izkIr dj ;kstuk lapkyu dh dk;Zokgh xfreku gSA</t>
  </si>
  <si>
    <t>01 fo0 esa Nk= la[;k izkIr dj ;kstuk lapkyu dh dk;Zokgh xfreku gSA</t>
  </si>
  <si>
    <t>22 uohu fo0 2011&amp;12 ds gS rFkk 18 izk0fo0 esa izcU/kdh; fookn ds dkj.k ;kstuk ykxww ugha gSa</t>
  </si>
  <si>
    <t>05 lsds.Mjh fo0 esa ;kstuk ykxw djus dh dk;Zokgh xfreku gSA</t>
  </si>
  <si>
    <t>01 fo0fufeZr gS fdUrq crSu ,oa xSl flys.Mj dk iSlk ugha gSA 01 jkt0b0dkyst dh lwph bl o"kZ izkIr gqbZ gSa] ftuesa ;kstuk dk lapkyu fd;k tkuk gSA</t>
  </si>
  <si>
    <t>o"kZ 2011&amp;12 esa izkIr 05 m0izk0fo0 uohu fuekZ.k/khu gS rFkk 05 jktdh; ,oa 64 lgk;rk izkIr fo0 esa ;kstuk lapkyu dh dk;Zokgh xfreku gSA</t>
  </si>
  <si>
    <t>24 fo0 uohu Lohd`r gSA</t>
  </si>
  <si>
    <t>07 fo|ky;ksa esa Nk= la[;k izkIr dj ;kstuk lapkyu dh dk;Zokgh xfreku gSA</t>
  </si>
  <si>
    <t>08 fo0 u;s tuin&amp;lEHky ls izkIr gq, gSaA</t>
  </si>
  <si>
    <t>75 ek/;fed fo|ky;ksa }kjk U;k;ky; esa ;kfpdk nk;j fd, tkus ds dkj.k orZeku esa ;kstuk lapkfyr ugha gSa</t>
  </si>
  <si>
    <t>09 fo0 fuekZ.kk/khu gSA rFkk 03 ek/;fed fo|ky;ksa esa izcU/kdh;a fookn ds dkj.k ;kstuk ykxw ugha gSA</t>
  </si>
  <si>
    <t>01 jktdh; fo0 uohu fufeZr gS] ftlesa d{kk&amp;6 ls 8 rd dk ukekadu u gksus ds dkj.k ;kstuk lapkfyr ugha gSA</t>
  </si>
  <si>
    <t>14 uohu fo0 gS rFkk 01 fo0 esa ;kstuk lapkyu dh dk;Zokgh xfreku gSA</t>
  </si>
  <si>
    <t>12 uohu m0izk0fo0 fuekZ.kk/khu gSA</t>
  </si>
  <si>
    <t>01 ,MsM fo0 ess ;kstuk lapkfyr ugah gS rFkk 07 fo0 fuekZ.kk/khu gSa ,oa 01 jkt0 fo0 esa Nk= la[;k u gksus dskj.k ;kstuk orZeku esa ykxw ugh gSA</t>
  </si>
  <si>
    <t>27 ek/;fed fo|ky;ksa ds ek0 U;k;ky; esa ;kfpdk nk;j fd, tkus ds dkj.k orZeku esa ;kstuk lapkfyr ugash gSA</t>
  </si>
  <si>
    <t>01 eYVhLVksjh fo0 fuekZ.kk/khu gSaA</t>
  </si>
  <si>
    <t>21 fo|ky; uohu Lohd`r gSA 01 enjls esa ;kstuk lapkfyr ugha gsA</t>
  </si>
  <si>
    <t>Unspent Balance as on 31.12.12
[Col. 4+ Col.5-Col.6]</t>
  </si>
  <si>
    <t>Note: Since demand for NCLP has been separatly calculated on Table AT-14B, their number have been excluded for calculation demand in this sheet i.e AT-14A</t>
  </si>
  <si>
    <t>** The fund for Kitchen Shed has been calculated at the previously approved rate</t>
  </si>
  <si>
    <t>Cooking Gas</t>
  </si>
  <si>
    <t>1.8% of C.A. portion of 1 to 5 above</t>
  </si>
  <si>
    <t>0.7% of C.A. portion of 1 to 5 above</t>
  </si>
  <si>
    <t>*Additional Demand in MME</t>
  </si>
  <si>
    <t>@ Rs. 78500/- per unit</t>
  </si>
  <si>
    <t>@ Rs. 5000/- per unit</t>
  </si>
  <si>
    <t>In Some institutions the scheme was closed with Academic Year 2011-12 and hence their enrollment have not been mentioned in Col-5 to 7. But Since MEALS were consumed in Apr, May-12 they have been mentioned in Col-17 to 19</t>
  </si>
  <si>
    <t>Table: AT-13: Number of School Working Days (Primary,Classes I-V) for 2013-14</t>
  </si>
  <si>
    <t>At Rs. 3.34 per child per day</t>
  </si>
  <si>
    <t>At Rs. 5.00 per child per day</t>
  </si>
  <si>
    <t>2. Balance Requirement=11066-304=10762</t>
  </si>
  <si>
    <t>4. Total Requirement of Kitchen Devices=10762+9424=20186</t>
  </si>
  <si>
    <t xml:space="preserve">Note: State is not providing kitchen to 8714 Govt. Aided Schools and 16960 UPS within Primary campus. Total kitchen requirement for Govt. and Localbody Schools comes out to be 34275. Districts have submitted Non-Availability of land for kitchen construction for 11482 (PS: 9843, UPS: 1624 AND Govt: 15) Schools. Hence Total Requirement of Kitchen comes out to be 5833 (PS: 3486, UPS: 2229 AND Govt: 118)=(34275-11482-16960). </t>
  </si>
  <si>
    <t>Summary : AWPB Requirement for the Year 2013-14 IVRS BASED</t>
  </si>
  <si>
    <t>* For expenses of IVRS based daily monitoring, its reporting requirement for efficient monitoring of scheme, more funds under school level expenses and evaluation studies etc.</t>
  </si>
  <si>
    <t>@ 1250/- per cylinder</t>
  </si>
  <si>
    <t>x</t>
  </si>
  <si>
    <t>Central Assistance Released by State to districts</t>
  </si>
  <si>
    <t>Note: 1. Provision in State Budget is made by State Govt in single item in form of grant. Therefore componentwise budget provision is not made in the State budget. C.A. released and unspent balance given in UC 2011-12 have already been sent to GOI under signature of Principal secretary, the same has been mailed again.</t>
  </si>
  <si>
    <t>2. Although Central assistance of Rs 67917.28 lac was released by GOI till 31-12-12 (for General - Rs 48472.56 lac, SC- 18976.09 lac and ST - Rs 468.63 lac) Rs 112874.79 lac has been shown in col 7.8 and 9 as central share released by 31-12-12 by the State Govt. It is to be submitted that the additional amount in form of central share has been released by State Govt from its budget for smooth implememtation of the scheme sine the 2nd installment of CA releas by GOI got delayed.</t>
  </si>
  <si>
    <t>Table: AT-5B</t>
  </si>
  <si>
    <t>Table: AT-5B:  MDM-PAB Approval vs. PERFORMANCE (NCLP) during 2012-13</t>
  </si>
  <si>
    <r>
      <rPr>
        <b/>
        <sz val="10"/>
        <rFont val="Arial"/>
        <family val="2"/>
      </rPr>
      <t>Note:</t>
    </r>
    <r>
      <rPr>
        <sz val="10"/>
        <rFont val="Arial"/>
        <family val="2"/>
      </rPr>
      <t xml:space="preserve">  All districts have required quantity of foodgrain available with them to run the scheme smoothly. The negative balances in some of the districts is on account of ongoing process of reconciliation/recovery from erstwhile Gram Pradhans.</t>
    </r>
  </si>
  <si>
    <t>STATE</t>
  </si>
  <si>
    <r>
      <rPr>
        <b/>
        <sz val="10"/>
        <rFont val="Arial"/>
        <family val="2"/>
      </rPr>
      <t>Note for Col-5:</t>
    </r>
    <r>
      <rPr>
        <sz val="10"/>
        <rFont val="Arial"/>
        <family val="2"/>
      </rPr>
      <t xml:space="preserve"> Although GOI had released Rs. 6063.51 lac by 31st Dec. 2012, the State Govt. had released Rs. 7558.92 lac from the State Budget 2012-13 for smooth implementation of the scheme in anticipation of receiving 2nd installment of C.A. for GOI.</t>
    </r>
  </si>
  <si>
    <r>
      <rPr>
        <b/>
        <sz val="10"/>
        <rFont val="Arial"/>
        <family val="2"/>
      </rPr>
      <t>Note for row-76:</t>
    </r>
    <r>
      <rPr>
        <sz val="10"/>
        <rFont val="Arial"/>
        <family val="2"/>
      </rPr>
      <t xml:space="preserve"> Information regarding funds available with State for Primary as well as Upper Primary has been included in AT-7 itself.</t>
    </r>
  </si>
  <si>
    <r>
      <rPr>
        <b/>
        <sz val="10"/>
        <rFont val="Arial"/>
        <family val="2"/>
      </rPr>
      <t>Note for row-76:</t>
    </r>
    <r>
      <rPr>
        <sz val="10"/>
        <rFont val="Arial"/>
        <family val="2"/>
      </rPr>
      <t xml:space="preserve"> Information regarding funds available with State for Primary as well as Upper Primary has been included in AT-8 itself.</t>
    </r>
  </si>
  <si>
    <t>Note: Since GOI had released C.A. under ad-hoc release and balance of 1st installment in FY 2011-12 in lump-sum manner, the State Govt. gave priority to releasing Central Share along with concomitant State Share in the components of Cooking Cost, Honorarium to cook &amp; Food grain cost. Accordingly Rs. 1024.53 lac had been released by State Govt. in transportation head till 31.03.12 from State Budget which has been shown in Col-5 above. However, by the end of FY 2012-13 this position has been reconciled and Rs. 2218.94 lac has been released by State Govt from its budget for transportation as per allocation and lifting of foodgrain in  2012-13.</t>
  </si>
  <si>
    <t>Note: Since GOI had released C.A. under ad-hoc release and balance of 1st installment in FY 2011-12 in lump-sum manner, the State Govt. gave priority to releasing Central Share along with concomitant State Share in the components of Cooking Cost, Honorarium to cook &amp; Food grain cost. Accordingly Rs. 1300.00 lac had been released by State Govt. in MME till 31.03.12 from State Budget which has been shown in Col-5 above. However, by the end of FY 2012-13 this position has been reconciled and Rs. 2327.82 lac has been released by State Govt from its budget for MME as per allocation by GOI in FY 2012-13.</t>
  </si>
  <si>
    <t>(1) Gramin Uthan Samiti (2) Amrisha (3) Nai kiran Vishabandhu Sawa samiti (4) Ecofrins Riacher and Developement Society (5) Disha drishthi Sansthan (6) Dr. B. R. Ambedkar Dalit Vikas Samiti (7) Avadh Gram Vikas Samiti (8) Gram Vikas Sansthan Naini (9) jan Sahyog &amp; bal Vikas Sannthan (10) Sri yagh Narayan maurya Gramin Vikas Samiti (11) Arman yuva kalyaan Samiti (12) Gram Vikas Sewa shrm (13) maa Durga mahila &amp; bal Uthan Samiti (14) Gram Vikas Sewa Samiti (15) Mateshvari jagdmaba Mahila &amp; bal Vikas Samiti (16) janta hit karykarini (17) janjagran Samiti (18) kamla Gram Vikas Sanstha (19) jagriti Mahila Sewa Sanstha (20) kailash Ashram (21) Ramasatjan jan kalyan Sansthan (22) Bhagwati Gram Vikas jan Sewa Klayan Sanstha (23) krishi Vikas &amp; Manav klayan Samiti  (24) Society Network for women Klayan Sansthan (25) Gangotry Sewashrm</t>
  </si>
  <si>
    <t>(1) Bhartiy Mahila Uthan Samiti (2) Santram Momuariyal Eductional Welfare Society</t>
  </si>
  <si>
    <t>Bhumi Sudhar Niganm (SHG) 17</t>
  </si>
  <si>
    <t>(1) jan klayan &amp; Gram Vikas Sansthan (2) Society for Computer Eductional  &amp; Developement in rural Area (3)  Adarsh pragati Sewa Sansthan Fatehpur (4) prmanad shiksha Samiti muraentola (5) Chitrakoot jan klayan Samiti (6) Govind Sewa Samiti Fatehpur (7) Madhuban Sewa Samiti Fatehpur (8) Nehru yuva Sangthan Fatehpur (9) Bahuddeshiy Samaj Sewa Samiti (10) Bal &amp; Mahila klayan Samiti (11) Sadhu Shran bal shiksha Niketan (12) Om Gramodhog Sewa Sansthan (13) prakash Shiksha Sansthan</t>
  </si>
  <si>
    <t>(1) Prakash Shishn Sansthan &amp; Samaj Sewa Sansthan, kanpur (2) Akta Samajik Sansthan, kanpur (3) Hasthshilp kla kendr, kanpur (4) Cyber Club, kanpur (5) Gyanasthly jan klayan Sansthan Hardoi (6) Manshita Sewa Sansthan, Hardoi (7) Sri Narayan Shishonnyan Sansthan Hardoi (8) Social Akshan Network Grup Hardoi (9) Nival Sewa Sansthan, kanpur (10) Aadrsh jan klayan &amp; shiksha Samiti, Lucknow (11) Vaisno jan klayan Samiti, Hardoi (12) janhit Sewa &amp; Shodh Sanstha, Pratapgarh (13) Avadh Sewa Sanstha, Unnao (14) Rubi Gramodhog Sansthan Shahjahanpur (15) Mahila Bal &amp; Gramy Vikas Sewa Sansthan, Hardoi (16) Kartavay Shish Mahila &amp; bal Vikas Sansthan, Lucknow (17) Savjan shishn Sansthan, Lucknow (18) Bhagat Singh Gramin Vikas Sansthan, Shahjahanpur (19) Late Ram Lala Awsthi Sewa Samiti, Hardoi (20) Late Kotpal Singh Aadrsh bal Vidha Mandir samiti, Hardoi (21) Padamrag Sewa Sansthan, Hardoi (22) Srvody Aashm, Hardoi (23) Ankit Gramodhog Sewa Sansthan,  Kannauj (24) Sri Balaji Mharaj Gramodhog Sewa Sanstha, Kanpur (25) Sugandh Sewa Sansthan Aaluthok, Hardoi (26) Bal shrm Unmulan Samiti, Hardoi</t>
  </si>
  <si>
    <t>(1) Gramin Vikas Sewa Sansthan, chhrra Aligarh (2) janhitkari Sewa Samiti Ramnagar, Aligarh (3) Syam Gramodhog Sansthan Chhrra, Aligarh</t>
  </si>
  <si>
    <t>(1) Triveni Mahila SHG (2) Aditi Mahila SHG (3) Mina Mahila SHG (4) klash Mahila SHG (5) Ganga Mahila SHG (6) Phulwari Mahila SHG (7) Saheli Mahila SHG (8) Azad Mahila SHG (9) Ekta Mahila SHG (10) Sahara Mahila SHG (11) Santoshi Mahila SHG (12) Arti Mahila SHG (13) Sherawali Mahila SHG</t>
  </si>
  <si>
    <t>(1) jan klayan &amp; Gram Vikas Sansthan (2) janhit Sewa &amp; Sodh Sansthan (3) Society for Agrikalchr Faresihelth &amp; Eduction (4) bhgavati Gram Vikas jan klayan Sewa Sansthan (5) Ekrofrends Research &amp; Developement Society (6) Mashita Sewa Sansthan (7) dhanptti Sewa Sansthan (8) Avadh Gram Sewa Samiti (9) Kripa Shankar Memorial Society (10) Arjun Sewa Samiti (11) Bhagy Uday Sewa Sansthan (12) Krishi Vikas &amp; Manav klayan Sansthan (13) Bahu Uddeshiy Samaj Sewa Samiti, Fatehpur (14) Svami dhrmannd Shish Samiti (15) jan Sahyog &amp; bal Vikas Sansthan (16) jantahit karykarini Sewa Samiti (17) Manav Vikas &amp; shiksha Samiti (18) Gramin Uthan Samiti (19) Sumitra Nandn Shodh &amp; shiksha Sansthan (20) national Comtiontve &amp; Training Institute  (21) Society for compur Eduction &amp; Developement in Rural Area</t>
  </si>
  <si>
    <t>(1) Shivam Sewa Sansthan, Kushinagar (2) Radhika Devi jan klayan Sewa Sansthan, kushinagar (3) Shankar Gramodhog Sewa Sansthan, Kushinagar (4) Sarsvati Sewa Ashrm Munna kaloni tilknath Padhraina (5) Nari Pragti Niketan bsartpur, Gorakhpur (6) Gaitam budh Eduction Society Ramkoha Raod Pdhraina (7) Vikas Sewa Sansthan, Kushinagar (8) Bhartiy Gram vikas, Kushinagar (9) Mangalm Vikas &amp; Manav Sewa Samiti jairavanagar (10) Bhagvan budh Smark Samiti Dyvtiya (11) Smrpan Samiti Mhiheeniva khurd (12) Shanti Gramodhog Mokhan, kushinagar (13) Smrpan Samiti ktrari Mod Deoria (14) yuva chetna Samiti Sirsiya khoeya</t>
  </si>
  <si>
    <t xml:space="preserve">(1) Nirbal Sewa Sansthan, Lucknow (2) Shubhkamna Samajik Sewa Sansthan, Lucknow (3) Mailana Aajad Memorial Society, Lucknow (4) Avadh Gram &amp; Sewa Samiti, Lucknow (5) Unmesh, Lucknow (6) Naumish Pragti Sewa Sansthan, Lucknow (7) World Welfare Society, Shravasti (8) Aadrsh jan klayan &amp; shiksha Samiti, kucknow (9)  Dristi the Vision, Gorakhpur (10) Rmesh Sewa Sansthan, Lucknow (11) Chhattisgarh Samajik Sewa Sansthan, Lucknow (12) Fairdeal Gramodhog Sewa Samiti, Lucknow (13) Arun Gramodhog, Lucknow (14)  Sri balaji Mharaj Gramodhog, Lucknow (15) Shashvat Sewa Sansthan, Lucknow </t>
  </si>
  <si>
    <t>(1) City Public School Samiti,  Rampur (2) Adive janhit klayan Samiti (3) Ajij Islamiya Public School Camette (4) Mastar Kramt Memorial Eductional Welfare Society (5) Medha Sewa Sansthan (6) B. Amma Mahila Vikas Samiti (7) B. Amma mahila klayan Samiti (8) Sub- care Social Welfare Society (9) Aashirvad Mahila klayan Gramin Vikas Sewa Samiti (10) Mdarsa Gulshne Islam Camette Bilaspur (11) Yuva klayan Sewa Samiti (12) Mahila Klayan Bal Vikas samiti</t>
  </si>
  <si>
    <t xml:space="preserve">(1) Shed India Society (2) Pars Agro Society (3) Balaji Vikas Samiti (4) Rashmi khdhi Gram Udhog (5) Himalyan Institute Population Contral (6) Sraj foundation (7) friends Society (8) Varsha jan klayan Samiti (9) Gansyam Sewa Samiti </t>
  </si>
  <si>
    <t>(1) Manbhawan klayan Samiti (2) Shubhkamna Samajik Sewa Sansthan (3) People Social Welfare Society</t>
  </si>
  <si>
    <t xml:space="preserve">(1) janhit Sewa aur shodh Sansthan, Unnao (2) Integreadted Rural and Arban society (3) Rammurti Smark (4) Shubhangi Sewa Sansthan (5) Madhuban Sewa (6) Avadh Sewa Sansthan (7) Balshrm Unnmulan Samiti (8) Pragti Sewa Sansthan </t>
  </si>
  <si>
    <t>Summary of UC 2011-12</t>
  </si>
  <si>
    <t>Rs. Lac</t>
  </si>
  <si>
    <t>CA releases as shown by GOI</t>
  </si>
  <si>
    <t>CA Released by GOI in 2011-12</t>
  </si>
  <si>
    <t>CA portion released by GOUP</t>
  </si>
  <si>
    <t>Unspent Balance (out of CA released by GOUP) at the end of the year 2011-12</t>
  </si>
  <si>
    <t>CA released by GOI but not released by GOUP in 2011-12</t>
  </si>
  <si>
    <t>Total unspent balance on 31.03.2012</t>
  </si>
  <si>
    <t>O.B. as shown in AWP 2012-13</t>
  </si>
  <si>
    <t>O.B. of C.A. including amount in Col-8</t>
  </si>
  <si>
    <t>Honorarium to Cook-cum-helper</t>
  </si>
  <si>
    <t>Cost of Food grain</t>
  </si>
  <si>
    <t>Transportation</t>
  </si>
  <si>
    <t>1st adhoc rel.</t>
  </si>
  <si>
    <t>Balance of 1st installment</t>
  </si>
  <si>
    <t>2nd installment</t>
  </si>
  <si>
    <t>Note: The Central Share as required for construction of 5833 Kitchen Sheds @ Rs.78,500/- is available with the State Govt.  No separate Central Assistance is  required for this purpose. State needs just permission of GOI to construct these 5833 Kitchen Sheds with the fund  available with State.</t>
  </si>
</sst>
</file>

<file path=xl/styles.xml><?xml version="1.0" encoding="utf-8"?>
<styleSheet xmlns="http://schemas.openxmlformats.org/spreadsheetml/2006/main">
  <numFmts count="14">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_(&quot;$&quot;* #,##0.00_);_(&quot;$&quot;* \(#,##0.00\);_(&quot;$&quot;* &quot;-&quot;??_);_(@_)"/>
    <numFmt numFmtId="165" formatCode="0.000"/>
    <numFmt numFmtId="166" formatCode="0.0"/>
    <numFmt numFmtId="167" formatCode="0.00000"/>
    <numFmt numFmtId="168" formatCode="0.0000"/>
    <numFmt numFmtId="169" formatCode="0.000000"/>
  </numFmts>
  <fonts count="138">
    <font>
      <sz val="10"/>
      <name val="Arial"/>
      <family val="0"/>
    </font>
    <font>
      <sz val="11"/>
      <color indexed="8"/>
      <name val="Calibri"/>
      <family val="2"/>
    </font>
    <font>
      <b/>
      <sz val="10"/>
      <name val="Arial"/>
      <family val="2"/>
    </font>
    <font>
      <b/>
      <i/>
      <u val="single"/>
      <sz val="12"/>
      <name val="Arial"/>
      <family val="2"/>
    </font>
    <font>
      <b/>
      <sz val="14"/>
      <name val="Arial"/>
      <family val="2"/>
    </font>
    <font>
      <b/>
      <u val="single"/>
      <sz val="12"/>
      <name val="Arial"/>
      <family val="2"/>
    </font>
    <font>
      <b/>
      <sz val="12"/>
      <name val="Arial"/>
      <family val="2"/>
    </font>
    <font>
      <b/>
      <u val="single"/>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val="single"/>
      <sz val="10"/>
      <name val="Arial"/>
      <family val="2"/>
    </font>
    <font>
      <b/>
      <sz val="11"/>
      <name val="Arial"/>
      <family val="2"/>
    </font>
    <font>
      <b/>
      <u val="single"/>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0"/>
      <color indexed="8"/>
      <name val="Arial"/>
      <family val="2"/>
    </font>
    <font>
      <b/>
      <u val="single"/>
      <sz val="12"/>
      <color indexed="8"/>
      <name val="Arial"/>
      <family val="2"/>
    </font>
    <font>
      <b/>
      <i/>
      <sz val="11"/>
      <color indexed="8"/>
      <name val="Calibri"/>
      <family val="2"/>
    </font>
    <font>
      <b/>
      <i/>
      <sz val="11"/>
      <name val="Arial"/>
      <family val="2"/>
    </font>
    <font>
      <b/>
      <i/>
      <sz val="10"/>
      <color indexed="8"/>
      <name val="Arial"/>
      <family val="2"/>
    </font>
    <font>
      <b/>
      <i/>
      <sz val="11"/>
      <color indexed="8"/>
      <name val="Arial"/>
      <family val="2"/>
    </font>
    <font>
      <b/>
      <u val="single"/>
      <sz val="14"/>
      <color indexed="8"/>
      <name val="Arial"/>
      <family val="2"/>
    </font>
    <font>
      <b/>
      <sz val="10"/>
      <color indexed="8"/>
      <name val="Calibri"/>
      <family val="2"/>
    </font>
    <font>
      <b/>
      <u val="single"/>
      <sz val="14"/>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9"/>
      <name val="Trebuchet MS"/>
      <family val="2"/>
    </font>
    <font>
      <b/>
      <sz val="7"/>
      <color indexed="8"/>
      <name val="Calibri"/>
      <family val="2"/>
    </font>
    <font>
      <b/>
      <u val="single"/>
      <sz val="11"/>
      <color indexed="8"/>
      <name val="Arial"/>
      <family val="2"/>
    </font>
    <font>
      <b/>
      <sz val="18"/>
      <color indexed="8"/>
      <name val="Arial"/>
      <family val="2"/>
    </font>
    <font>
      <sz val="18"/>
      <name val="Arial"/>
      <family val="2"/>
    </font>
    <font>
      <sz val="20"/>
      <name val="Arial"/>
      <family val="2"/>
    </font>
    <font>
      <b/>
      <sz val="9"/>
      <name val="Arial"/>
      <family val="2"/>
    </font>
    <font>
      <sz val="9"/>
      <name val="Arial"/>
      <family val="2"/>
    </font>
    <font>
      <b/>
      <sz val="8"/>
      <name val="Arial"/>
      <family val="2"/>
    </font>
    <font>
      <sz val="12"/>
      <name val="Kruti Dev 010"/>
      <family val="0"/>
    </font>
    <font>
      <sz val="10"/>
      <name val="Kruti Dev 010"/>
      <family val="0"/>
    </font>
    <font>
      <sz val="7"/>
      <name val="Arial"/>
      <family val="2"/>
    </font>
    <font>
      <i/>
      <sz val="10"/>
      <name val="Trebuchet MS"/>
      <family val="2"/>
    </font>
    <font>
      <sz val="14"/>
      <name val="Kruti Dev 010"/>
      <family val="0"/>
    </font>
    <font>
      <sz val="72"/>
      <name val="Arial"/>
      <family val="2"/>
    </font>
    <font>
      <b/>
      <sz val="20"/>
      <name val="Arial"/>
      <family val="2"/>
    </font>
    <font>
      <b/>
      <sz val="9"/>
      <color indexed="8"/>
      <name val="Arial"/>
      <family val="2"/>
    </font>
    <font>
      <b/>
      <sz val="11"/>
      <name val="Kruti Dev 010"/>
      <family val="0"/>
    </font>
    <font>
      <i/>
      <sz val="14"/>
      <name val="Arial"/>
      <family val="2"/>
    </font>
    <font>
      <b/>
      <sz val="14"/>
      <name val="Trebuchet MS"/>
      <family val="2"/>
    </font>
    <font>
      <b/>
      <sz val="11"/>
      <name val="Trebuchet MS"/>
      <family val="2"/>
    </font>
    <font>
      <b/>
      <sz val="54"/>
      <name val="Calibri"/>
      <family val="0"/>
    </font>
    <font>
      <b/>
      <sz val="44"/>
      <name val="Calibri"/>
      <family val="0"/>
    </font>
    <font>
      <b/>
      <u val="single"/>
      <sz val="44"/>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6"/>
      <color indexed="8"/>
      <name val="Calibri"/>
      <family val="2"/>
    </font>
    <font>
      <b/>
      <sz val="11"/>
      <color indexed="8"/>
      <name val="Cambria"/>
      <family val="1"/>
    </font>
    <font>
      <sz val="11"/>
      <color indexed="8"/>
      <name val="Cambria"/>
      <family val="1"/>
    </font>
    <font>
      <b/>
      <i/>
      <sz val="10"/>
      <color indexed="8"/>
      <name val="Cambria"/>
      <family val="1"/>
    </font>
    <font>
      <b/>
      <i/>
      <sz val="10"/>
      <color indexed="8"/>
      <name val="Calibri"/>
      <family val="2"/>
    </font>
    <font>
      <b/>
      <sz val="14"/>
      <color indexed="8"/>
      <name val="Calibri"/>
      <family val="2"/>
    </font>
    <font>
      <b/>
      <sz val="12"/>
      <color indexed="8"/>
      <name val="Calibri"/>
      <family val="2"/>
    </font>
    <font>
      <sz val="9"/>
      <color indexed="8"/>
      <name val="Calibri"/>
      <family val="2"/>
    </font>
    <font>
      <sz val="10"/>
      <color indexed="8"/>
      <name val="Calibri"/>
      <family val="2"/>
    </font>
    <font>
      <b/>
      <sz val="11"/>
      <name val="Calibri"/>
      <family val="2"/>
    </font>
    <font>
      <b/>
      <sz val="8"/>
      <name val="Calibri"/>
      <family val="2"/>
    </font>
    <font>
      <sz val="10"/>
      <color indexed="8"/>
      <name val="Cambria"/>
      <family val="1"/>
    </font>
    <font>
      <sz val="10"/>
      <name val="Calibri"/>
      <family val="2"/>
    </font>
    <font>
      <b/>
      <sz val="18"/>
      <color indexed="8"/>
      <name val="Calibri"/>
      <family val="2"/>
    </font>
    <font>
      <b/>
      <sz val="10"/>
      <color indexed="10"/>
      <name val="Arial"/>
      <family val="2"/>
    </font>
    <font>
      <b/>
      <sz val="11"/>
      <color indexed="17"/>
      <name val="Calibri"/>
      <family val="2"/>
    </font>
    <font>
      <b/>
      <sz val="14"/>
      <color indexed="17"/>
      <name val="Calibri"/>
      <family val="2"/>
    </font>
    <font>
      <b/>
      <sz val="10"/>
      <color indexed="17"/>
      <name val="Arial"/>
      <family val="2"/>
    </font>
    <font>
      <b/>
      <sz val="11"/>
      <color indexed="10"/>
      <name val="Calibri"/>
      <family val="2"/>
    </font>
    <font>
      <b/>
      <sz val="48"/>
      <color indexed="8"/>
      <name val="Calibri"/>
      <family val="2"/>
    </font>
    <font>
      <b/>
      <sz val="48"/>
      <color indexed="8"/>
      <name val="Cambria"/>
      <family val="1"/>
    </font>
    <font>
      <b/>
      <sz val="10"/>
      <color indexed="8"/>
      <name val="Cambria"/>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b/>
      <sz val="11"/>
      <color theme="1"/>
      <name val="Cambria"/>
      <family val="1"/>
    </font>
    <font>
      <sz val="11"/>
      <color theme="1"/>
      <name val="Cambria"/>
      <family val="1"/>
    </font>
    <font>
      <b/>
      <i/>
      <sz val="11"/>
      <color theme="1"/>
      <name val="Calibri"/>
      <family val="2"/>
    </font>
    <font>
      <b/>
      <i/>
      <sz val="10"/>
      <color theme="1"/>
      <name val="Cambria"/>
      <family val="1"/>
    </font>
    <font>
      <b/>
      <i/>
      <sz val="10"/>
      <color theme="1"/>
      <name val="Calibri"/>
      <family val="2"/>
    </font>
    <font>
      <b/>
      <sz val="14"/>
      <color theme="1"/>
      <name val="Calibri"/>
      <family val="2"/>
    </font>
    <font>
      <b/>
      <sz val="12"/>
      <color theme="1"/>
      <name val="Calibri"/>
      <family val="2"/>
    </font>
    <font>
      <b/>
      <sz val="10"/>
      <color theme="1"/>
      <name val="Calibri"/>
      <family val="2"/>
    </font>
    <font>
      <sz val="9"/>
      <color theme="1"/>
      <name val="Calibri"/>
      <family val="2"/>
    </font>
    <font>
      <sz val="10"/>
      <color theme="1"/>
      <name val="Calibri"/>
      <family val="2"/>
    </font>
    <font>
      <sz val="10"/>
      <color theme="1"/>
      <name val="Cambria"/>
      <family val="1"/>
    </font>
    <font>
      <b/>
      <sz val="18"/>
      <color theme="1"/>
      <name val="Calibri"/>
      <family val="2"/>
    </font>
    <font>
      <b/>
      <sz val="10"/>
      <color rgb="FFFF0000"/>
      <name val="Arial"/>
      <family val="2"/>
    </font>
    <font>
      <b/>
      <sz val="11"/>
      <color rgb="FF006C31"/>
      <name val="Calibri"/>
      <family val="2"/>
    </font>
    <font>
      <b/>
      <sz val="14"/>
      <color rgb="FF006C31"/>
      <name val="Calibri"/>
      <family val="2"/>
    </font>
    <font>
      <b/>
      <sz val="10"/>
      <color rgb="FF006C31"/>
      <name val="Arial"/>
      <family val="2"/>
    </font>
    <font>
      <b/>
      <sz val="11"/>
      <color rgb="FFFF0000"/>
      <name val="Calibri"/>
      <family val="2"/>
    </font>
    <font>
      <b/>
      <sz val="48"/>
      <color theme="1"/>
      <name val="Calibri"/>
      <family val="2"/>
    </font>
    <font>
      <b/>
      <sz val="48"/>
      <color theme="1"/>
      <name val="Cambria"/>
      <family val="1"/>
    </font>
    <font>
      <b/>
      <sz val="10"/>
      <color theme="1"/>
      <name val="Cambria"/>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1" tint="0.04998999834060669"/>
        <bgColor indexed="64"/>
      </patternFill>
    </fill>
    <fill>
      <patternFill patternType="solid">
        <fgColor rgb="FF00B0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double"/>
      <top style="thin"/>
      <bottom style="thin"/>
    </border>
    <border>
      <left style="thin"/>
      <right/>
      <top style="thin"/>
      <bottom style="thin"/>
    </border>
    <border>
      <left/>
      <right/>
      <top/>
      <bottom style="thin"/>
    </border>
    <border>
      <left/>
      <right style="thin"/>
      <top style="thin"/>
      <bottom style="thin"/>
    </border>
    <border>
      <left style="thin"/>
      <right style="thin"/>
      <top/>
      <bottom/>
    </border>
    <border>
      <left style="thin"/>
      <right style="thin"/>
      <top style="thin"/>
      <bottom/>
    </border>
    <border>
      <left/>
      <right/>
      <top style="thin"/>
      <bottom style="thin"/>
    </border>
    <border>
      <left style="thin"/>
      <right/>
      <top/>
      <bottom style="thin"/>
    </border>
    <border>
      <left style="thin"/>
      <right/>
      <top/>
      <bottom/>
    </border>
    <border>
      <left style="medium"/>
      <right style="thin"/>
      <top style="thin"/>
      <bottom style="thin"/>
    </border>
    <border>
      <left style="medium"/>
      <right style="thin"/>
      <top style="thin"/>
      <bottom/>
    </border>
    <border>
      <left style="medium"/>
      <right style="thin"/>
      <top style="thin"/>
      <bottom style="medium"/>
    </border>
    <border>
      <left style="thin"/>
      <right style="thin"/>
      <top style="thin"/>
      <bottom style="medium"/>
    </border>
    <border>
      <left/>
      <right style="thin"/>
      <top style="thin"/>
      <bottom/>
    </border>
    <border>
      <left style="thin"/>
      <right/>
      <top style="thin"/>
      <bottom/>
    </border>
    <border>
      <left/>
      <right/>
      <top style="thin"/>
      <bottom/>
    </border>
    <border>
      <left/>
      <right style="thin"/>
      <top/>
      <bottom style="thin"/>
    </border>
    <border>
      <left/>
      <right style="thin"/>
      <top/>
      <bottom/>
    </border>
    <border>
      <left/>
      <right style="double"/>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1" fillId="0" borderId="0">
      <alignment/>
      <protection/>
    </xf>
    <xf numFmtId="0" fontId="103" fillId="0" borderId="0" applyNumberFormat="0" applyFill="0" applyBorder="0" applyAlignment="0" applyProtection="0"/>
    <xf numFmtId="0" fontId="104" fillId="0" borderId="0" applyNumberFormat="0" applyFill="0" applyBorder="0" applyAlignment="0" applyProtection="0"/>
    <xf numFmtId="0" fontId="105" fillId="29"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30" borderId="1" applyNumberFormat="0" applyAlignment="0" applyProtection="0"/>
    <xf numFmtId="0" fontId="111" fillId="0" borderId="6" applyNumberFormat="0" applyFill="0" applyAlignment="0" applyProtection="0"/>
    <xf numFmtId="0" fontId="112" fillId="31" borderId="0" applyNumberFormat="0" applyBorder="0" applyAlignment="0" applyProtection="0"/>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13" fillId="27" borderId="8" applyNumberFormat="0" applyAlignment="0" applyProtection="0"/>
    <xf numFmtId="9" fontId="0" fillId="0" borderId="0" applyFont="0" applyFill="0" applyBorder="0" applyAlignment="0" applyProtection="0"/>
    <xf numFmtId="0" fontId="114" fillId="0" borderId="0" applyNumberFormat="0" applyFill="0" applyBorder="0" applyAlignment="0" applyProtection="0"/>
    <xf numFmtId="0" fontId="115" fillId="0" borderId="9" applyNumberFormat="0" applyFill="0" applyAlignment="0" applyProtection="0"/>
    <xf numFmtId="0" fontId="116" fillId="0" borderId="0" applyNumberFormat="0" applyFill="0" applyBorder="0" applyAlignment="0" applyProtection="0"/>
  </cellStyleXfs>
  <cellXfs count="1291">
    <xf numFmtId="0" fontId="0" fillId="0" borderId="0" xfId="0" applyAlignment="1">
      <alignment/>
    </xf>
    <xf numFmtId="0" fontId="2" fillId="0" borderId="0" xfId="0" applyFont="1" applyAlignment="1">
      <alignment horizontal="center"/>
    </xf>
    <xf numFmtId="0" fontId="2" fillId="0" borderId="10" xfId="0" applyFont="1" applyBorder="1" applyAlignment="1">
      <alignment horizontal="center"/>
    </xf>
    <xf numFmtId="0" fontId="2" fillId="0" borderId="11" xfId="0" applyFont="1" applyBorder="1" applyAlignment="1">
      <alignment horizontal="center"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0" fillId="0" borderId="10" xfId="0" applyBorder="1" applyAlignment="1">
      <alignment horizontal="center"/>
    </xf>
    <xf numFmtId="0" fontId="0" fillId="0" borderId="10" xfId="0" applyBorder="1" applyAlignment="1">
      <alignment/>
    </xf>
    <xf numFmtId="0" fontId="0" fillId="0" borderId="12" xfId="0" applyBorder="1" applyAlignment="1">
      <alignment/>
    </xf>
    <xf numFmtId="0" fontId="0" fillId="0" borderId="10" xfId="0" applyBorder="1" applyAlignment="1" quotePrefix="1">
      <alignment horizontal="center"/>
    </xf>
    <xf numFmtId="0" fontId="0" fillId="0" borderId="0" xfId="0" applyFill="1" applyBorder="1" applyAlignment="1">
      <alignment horizontal="left"/>
    </xf>
    <xf numFmtId="0" fontId="2" fillId="0" borderId="0" xfId="0" applyFont="1" applyBorder="1" applyAlignment="1">
      <alignment horizontal="center"/>
    </xf>
    <xf numFmtId="0" fontId="0" fillId="0" borderId="0" xfId="0" applyBorder="1" applyAlignment="1">
      <alignment/>
    </xf>
    <xf numFmtId="0" fontId="6"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horizontal="right"/>
    </xf>
    <xf numFmtId="0" fontId="0" fillId="0" borderId="10" xfId="0" applyFont="1" applyBorder="1" applyAlignment="1">
      <alignment horizontal="center"/>
    </xf>
    <xf numFmtId="0" fontId="0" fillId="0" borderId="10" xfId="0" applyFont="1" applyBorder="1" applyAlignment="1">
      <alignment/>
    </xf>
    <xf numFmtId="0" fontId="0" fillId="0" borderId="10" xfId="0" applyFont="1" applyBorder="1" applyAlignment="1" quotePrefix="1">
      <alignment horizontal="center"/>
    </xf>
    <xf numFmtId="0" fontId="0" fillId="0" borderId="0" xfId="0" applyFont="1" applyFill="1" applyBorder="1" applyAlignment="1">
      <alignment horizontal="left"/>
    </xf>
    <xf numFmtId="0" fontId="0" fillId="0" borderId="0" xfId="0" applyFont="1" applyBorder="1" applyAlignment="1">
      <alignment/>
    </xf>
    <xf numFmtId="0" fontId="2" fillId="0" borderId="10" xfId="0" applyFont="1" applyFill="1" applyBorder="1" applyAlignment="1">
      <alignment horizontal="center" vertical="top" wrapText="1"/>
    </xf>
    <xf numFmtId="0" fontId="2" fillId="0" borderId="10" xfId="0" applyFont="1" applyBorder="1" applyAlignment="1">
      <alignment/>
    </xf>
    <xf numFmtId="0" fontId="2" fillId="0" borderId="0" xfId="0" applyFont="1" applyBorder="1" applyAlignment="1">
      <alignment/>
    </xf>
    <xf numFmtId="0" fontId="2" fillId="0" borderId="0" xfId="0" applyFont="1" applyAlignment="1">
      <alignment horizontal="left"/>
    </xf>
    <xf numFmtId="0" fontId="2" fillId="0" borderId="0" xfId="0" applyFont="1" applyAlignment="1">
      <alignment horizontal="right"/>
    </xf>
    <xf numFmtId="0" fontId="2" fillId="0" borderId="0" xfId="0" applyFont="1" applyFill="1" applyBorder="1" applyAlignment="1">
      <alignment horizontal="left"/>
    </xf>
    <xf numFmtId="0" fontId="2" fillId="0" borderId="0" xfId="0" applyFont="1" applyAlignment="1">
      <alignment/>
    </xf>
    <xf numFmtId="0" fontId="0" fillId="0" borderId="0" xfId="0" applyFont="1" applyAlignment="1">
      <alignment vertical="top" wrapText="1"/>
    </xf>
    <xf numFmtId="0" fontId="2" fillId="0" borderId="10" xfId="0" applyFont="1" applyBorder="1" applyAlignment="1">
      <alignment vertical="top" wrapText="1"/>
    </xf>
    <xf numFmtId="0" fontId="3" fillId="0" borderId="0" xfId="0" applyFont="1" applyAlignment="1">
      <alignment horizontal="right"/>
    </xf>
    <xf numFmtId="0" fontId="3" fillId="0" borderId="0" xfId="0" applyFont="1" applyAlignment="1">
      <alignment/>
    </xf>
    <xf numFmtId="0" fontId="10" fillId="0" borderId="0" xfId="0" applyFont="1" applyAlignment="1">
      <alignment/>
    </xf>
    <xf numFmtId="0" fontId="11" fillId="0" borderId="0" xfId="0" applyFont="1" applyAlignment="1">
      <alignment/>
    </xf>
    <xf numFmtId="0" fontId="5" fillId="0" borderId="0" xfId="0" applyFont="1" applyAlignment="1">
      <alignment horizontal="center" wrapText="1"/>
    </xf>
    <xf numFmtId="0" fontId="12" fillId="0" borderId="0" xfId="0" applyFont="1" applyAlignment="1">
      <alignment/>
    </xf>
    <xf numFmtId="0" fontId="14" fillId="0" borderId="10" xfId="0" applyFont="1" applyBorder="1" applyAlignment="1">
      <alignment horizontal="center"/>
    </xf>
    <xf numFmtId="0" fontId="14" fillId="0" borderId="10" xfId="0" applyFont="1" applyBorder="1" applyAlignment="1">
      <alignment horizontal="center" vertical="top" wrapText="1"/>
    </xf>
    <xf numFmtId="0" fontId="12" fillId="0" borderId="10" xfId="0" applyFont="1" applyBorder="1" applyAlignment="1">
      <alignment horizontal="center"/>
    </xf>
    <xf numFmtId="0" fontId="14" fillId="0" borderId="0" xfId="0" applyFont="1" applyAlignment="1">
      <alignment/>
    </xf>
    <xf numFmtId="0" fontId="12" fillId="0" borderId="0" xfId="0" applyFont="1" applyAlignment="1">
      <alignment horizontal="center" vertical="top" wrapText="1"/>
    </xf>
    <xf numFmtId="0" fontId="12" fillId="0" borderId="0" xfId="0" applyFont="1" applyAlignment="1">
      <alignment vertical="top" wrapText="1"/>
    </xf>
    <xf numFmtId="0" fontId="12" fillId="0" borderId="10" xfId="0" applyFont="1" applyBorder="1" applyAlignment="1">
      <alignment horizontal="center" vertical="top" wrapText="1"/>
    </xf>
    <xf numFmtId="0" fontId="12" fillId="0" borderId="10" xfId="0" applyFont="1" applyBorder="1" applyAlignment="1">
      <alignment vertical="top" wrapText="1"/>
    </xf>
    <xf numFmtId="0" fontId="14" fillId="0" borderId="10" xfId="0" applyFont="1" applyFill="1" applyBorder="1" applyAlignment="1">
      <alignment vertical="top" wrapText="1"/>
    </xf>
    <xf numFmtId="0" fontId="12" fillId="0" borderId="0" xfId="0" applyFont="1" applyBorder="1" applyAlignment="1">
      <alignment vertical="top" wrapText="1"/>
    </xf>
    <xf numFmtId="0" fontId="14" fillId="0" borderId="0" xfId="0" applyFont="1" applyFill="1" applyBorder="1" applyAlignment="1">
      <alignment vertical="top" wrapText="1"/>
    </xf>
    <xf numFmtId="0" fontId="12" fillId="0" borderId="0" xfId="0" applyFont="1" applyBorder="1" applyAlignment="1">
      <alignment horizontal="center" vertical="top" wrapText="1"/>
    </xf>
    <xf numFmtId="0" fontId="15" fillId="0" borderId="0" xfId="0" applyFont="1" applyAlignment="1">
      <alignment horizontal="center" vertical="top" wrapText="1"/>
    </xf>
    <xf numFmtId="0" fontId="11" fillId="0" borderId="0" xfId="0" applyFont="1" applyAlignment="1">
      <alignment/>
    </xf>
    <xf numFmtId="0" fontId="2" fillId="0" borderId="10" xfId="0" applyFont="1" applyBorder="1" applyAlignment="1">
      <alignment horizontal="center" vertical="top"/>
    </xf>
    <xf numFmtId="0" fontId="16" fillId="0" borderId="0" xfId="0" applyFont="1" applyAlignment="1">
      <alignment/>
    </xf>
    <xf numFmtId="0" fontId="0" fillId="0" borderId="13" xfId="0" applyBorder="1" applyAlignment="1">
      <alignment/>
    </xf>
    <xf numFmtId="0" fontId="16" fillId="0" borderId="10" xfId="0" applyFont="1" applyBorder="1" applyAlignment="1" quotePrefix="1">
      <alignment horizontal="center" vertical="top" wrapText="1"/>
    </xf>
    <xf numFmtId="0" fontId="14" fillId="0" borderId="10" xfId="0" applyFont="1" applyBorder="1" applyAlignment="1">
      <alignment horizontal="left"/>
    </xf>
    <xf numFmtId="0" fontId="14" fillId="0" borderId="10" xfId="0" applyFont="1" applyBorder="1" applyAlignment="1">
      <alignment horizontal="center" wrapText="1"/>
    </xf>
    <xf numFmtId="0" fontId="0" fillId="0" borderId="0" xfId="0" applyFont="1" applyBorder="1" applyAlignment="1" quotePrefix="1">
      <alignment horizontal="center"/>
    </xf>
    <xf numFmtId="0" fontId="18" fillId="0" borderId="0" xfId="60" applyFont="1">
      <alignment/>
      <protection/>
    </xf>
    <xf numFmtId="0" fontId="19" fillId="0" borderId="10" xfId="60" applyFont="1" applyBorder="1" applyAlignment="1">
      <alignment horizontal="center" vertical="top" wrapText="1"/>
      <protection/>
    </xf>
    <xf numFmtId="0" fontId="98" fillId="0" borderId="0" xfId="60">
      <alignment/>
      <protection/>
    </xf>
    <xf numFmtId="0" fontId="98" fillId="0" borderId="0" xfId="60" applyAlignment="1">
      <alignment horizontal="left"/>
      <protection/>
    </xf>
    <xf numFmtId="0" fontId="98" fillId="0" borderId="14" xfId="60" applyBorder="1" applyAlignment="1">
      <alignment horizontal="center"/>
      <protection/>
    </xf>
    <xf numFmtId="0" fontId="17" fillId="0" borderId="0" xfId="60" applyFont="1">
      <alignment/>
      <protection/>
    </xf>
    <xf numFmtId="0" fontId="17" fillId="0" borderId="0" xfId="60" applyFont="1" applyAlignment="1">
      <alignment horizontal="center"/>
      <protection/>
    </xf>
    <xf numFmtId="0" fontId="98" fillId="0" borderId="10" xfId="60" applyBorder="1">
      <alignment/>
      <protection/>
    </xf>
    <xf numFmtId="0" fontId="98" fillId="0" borderId="0" xfId="60" applyBorder="1">
      <alignment/>
      <protection/>
    </xf>
    <xf numFmtId="0" fontId="19" fillId="0" borderId="0" xfId="60" applyFont="1">
      <alignment/>
      <protection/>
    </xf>
    <xf numFmtId="0" fontId="2" fillId="0" borderId="0" xfId="0" applyFont="1" applyAlignment="1">
      <alignment horizontal="left" vertical="top" wrapText="1"/>
    </xf>
    <xf numFmtId="0" fontId="2" fillId="0" borderId="0" xfId="0" applyFont="1" applyAlignment="1">
      <alignment vertical="top" wrapText="1"/>
    </xf>
    <xf numFmtId="0" fontId="20" fillId="0" borderId="11" xfId="60" applyFont="1" applyBorder="1" applyAlignment="1">
      <alignment horizontal="center" vertical="top" wrapText="1"/>
      <protection/>
    </xf>
    <xf numFmtId="0" fontId="20" fillId="0" borderId="10" xfId="60" applyFont="1" applyBorder="1" applyAlignment="1">
      <alignment horizontal="center" vertical="top" wrapText="1"/>
      <protection/>
    </xf>
    <xf numFmtId="0" fontId="17" fillId="0" borderId="0" xfId="60" applyFont="1" applyBorder="1" applyAlignment="1">
      <alignment horizontal="left"/>
      <protection/>
    </xf>
    <xf numFmtId="0" fontId="0" fillId="0" borderId="0" xfId="61">
      <alignment/>
      <protection/>
    </xf>
    <xf numFmtId="0" fontId="2" fillId="0" borderId="0" xfId="61" applyFont="1" applyAlignment="1">
      <alignment horizontal="center"/>
      <protection/>
    </xf>
    <xf numFmtId="0" fontId="11" fillId="0" borderId="0" xfId="61" applyFont="1" applyAlignment="1">
      <alignment horizontal="center"/>
      <protection/>
    </xf>
    <xf numFmtId="0" fontId="5" fillId="0" borderId="0" xfId="61" applyFont="1" applyAlignment="1">
      <alignment horizontal="center"/>
      <protection/>
    </xf>
    <xf numFmtId="0" fontId="4" fillId="0" borderId="0" xfId="61" applyFont="1">
      <alignment/>
      <protection/>
    </xf>
    <xf numFmtId="0" fontId="2" fillId="0" borderId="10" xfId="61" applyFont="1" applyBorder="1" applyAlignment="1">
      <alignment horizontal="center"/>
      <protection/>
    </xf>
    <xf numFmtId="0" fontId="2" fillId="0" borderId="10" xfId="61" applyFont="1" applyBorder="1" applyAlignment="1">
      <alignment horizontal="center" vertical="top" wrapText="1"/>
      <protection/>
    </xf>
    <xf numFmtId="0" fontId="2" fillId="0" borderId="12" xfId="61" applyFont="1" applyBorder="1" applyAlignment="1">
      <alignment horizontal="center" vertical="top" wrapText="1"/>
      <protection/>
    </xf>
    <xf numFmtId="0" fontId="2" fillId="0" borderId="13" xfId="61" applyFont="1" applyBorder="1" applyAlignment="1">
      <alignment horizontal="center" vertical="top" wrapText="1"/>
      <protection/>
    </xf>
    <xf numFmtId="0" fontId="0" fillId="0" borderId="10" xfId="61" applyBorder="1" applyAlignment="1">
      <alignment horizontal="center"/>
      <protection/>
    </xf>
    <xf numFmtId="0" fontId="0" fillId="0" borderId="10" xfId="61" applyBorder="1">
      <alignment/>
      <protection/>
    </xf>
    <xf numFmtId="0" fontId="0" fillId="0" borderId="0" xfId="61" applyFill="1" applyBorder="1" applyAlignment="1">
      <alignment horizontal="left"/>
      <protection/>
    </xf>
    <xf numFmtId="0" fontId="0" fillId="0" borderId="0" xfId="61" applyBorder="1">
      <alignment/>
      <protection/>
    </xf>
    <xf numFmtId="0" fontId="6" fillId="0" borderId="0" xfId="61" applyFont="1">
      <alignment/>
      <protection/>
    </xf>
    <xf numFmtId="0" fontId="2" fillId="0" borderId="0" xfId="61" applyFont="1">
      <alignment/>
      <protection/>
    </xf>
    <xf numFmtId="0" fontId="3" fillId="0" borderId="0" xfId="61" applyFont="1" applyAlignment="1">
      <alignment/>
      <protection/>
    </xf>
    <xf numFmtId="0" fontId="16" fillId="0" borderId="14" xfId="0" applyFont="1" applyBorder="1" applyAlignment="1">
      <alignment/>
    </xf>
    <xf numFmtId="0" fontId="2" fillId="0" borderId="15" xfId="0" applyFont="1" applyBorder="1" applyAlignment="1">
      <alignment horizontal="center" vertical="top" wrapText="1"/>
    </xf>
    <xf numFmtId="0" fontId="0" fillId="0" borderId="0" xfId="0" applyAlignment="1">
      <alignment horizontal="left"/>
    </xf>
    <xf numFmtId="0" fontId="3" fillId="0" borderId="0" xfId="0" applyFont="1" applyAlignment="1">
      <alignment horizontal="center"/>
    </xf>
    <xf numFmtId="0" fontId="0" fillId="0" borderId="10" xfId="0" applyFont="1" applyBorder="1" applyAlignment="1">
      <alignment horizontal="center" vertical="center" wrapText="1"/>
    </xf>
    <xf numFmtId="0" fontId="6" fillId="0" borderId="0" xfId="0" applyFont="1" applyAlignment="1">
      <alignment/>
    </xf>
    <xf numFmtId="0" fontId="19" fillId="0" borderId="16" xfId="60" applyFont="1" applyBorder="1" applyAlignment="1">
      <alignment horizontal="center" wrapText="1"/>
      <protection/>
    </xf>
    <xf numFmtId="0" fontId="2" fillId="0" borderId="16" xfId="0" applyFont="1" applyFill="1" applyBorder="1" applyAlignment="1">
      <alignment horizontal="center" vertical="top" wrapText="1"/>
    </xf>
    <xf numFmtId="0" fontId="16" fillId="0" borderId="0" xfId="0" applyFont="1" applyBorder="1" applyAlignment="1">
      <alignment/>
    </xf>
    <xf numFmtId="0" fontId="2" fillId="0" borderId="13" xfId="0" applyFont="1" applyFill="1" applyBorder="1" applyAlignment="1">
      <alignment horizontal="center" vertical="top" wrapText="1"/>
    </xf>
    <xf numFmtId="0" fontId="98" fillId="0" borderId="10" xfId="60" applyBorder="1" applyAlignment="1">
      <alignment horizontal="center"/>
      <protection/>
    </xf>
    <xf numFmtId="0" fontId="12" fillId="0" borderId="0" xfId="0" applyFont="1" applyBorder="1" applyAlignment="1">
      <alignment/>
    </xf>
    <xf numFmtId="0" fontId="2" fillId="0" borderId="0" xfId="0" applyFont="1" applyBorder="1" applyAlignment="1">
      <alignment horizontal="center" vertical="top"/>
    </xf>
    <xf numFmtId="0" fontId="2" fillId="0" borderId="0" xfId="0" applyFont="1" applyBorder="1" applyAlignment="1">
      <alignment horizontal="center" vertical="top" wrapText="1"/>
    </xf>
    <xf numFmtId="0" fontId="2" fillId="0" borderId="0" xfId="61" applyFont="1" applyBorder="1">
      <alignment/>
      <protection/>
    </xf>
    <xf numFmtId="0" fontId="19" fillId="0" borderId="11" xfId="60" applyFont="1" applyBorder="1" applyAlignment="1">
      <alignment horizontal="center" vertical="top" wrapText="1"/>
      <protection/>
    </xf>
    <xf numFmtId="0" fontId="19" fillId="0" borderId="0" xfId="60" applyFont="1" applyFill="1" applyBorder="1" applyAlignment="1">
      <alignment horizontal="center" wrapText="1"/>
      <protection/>
    </xf>
    <xf numFmtId="0" fontId="10" fillId="0" borderId="0" xfId="0" applyFont="1" applyAlignment="1">
      <alignment horizontal="center"/>
    </xf>
    <xf numFmtId="0" fontId="16" fillId="0" borderId="14" xfId="0" applyFont="1" applyBorder="1" applyAlignment="1">
      <alignment horizontal="center"/>
    </xf>
    <xf numFmtId="0" fontId="0" fillId="0" borderId="0" xfId="0" applyFont="1" applyAlignment="1">
      <alignment horizontal="center"/>
    </xf>
    <xf numFmtId="0" fontId="19" fillId="0" borderId="10" xfId="60" applyFont="1" applyBorder="1" applyAlignment="1">
      <alignment horizontal="center" wrapText="1"/>
      <protection/>
    </xf>
    <xf numFmtId="0" fontId="6" fillId="0" borderId="0" xfId="61" applyFont="1" applyAlignment="1">
      <alignment horizontal="center"/>
      <protection/>
    </xf>
    <xf numFmtId="0" fontId="17" fillId="0" borderId="10" xfId="60" applyFont="1" applyBorder="1" applyAlignment="1">
      <alignment horizontal="center"/>
      <protection/>
    </xf>
    <xf numFmtId="0" fontId="17" fillId="0" borderId="0" xfId="60" applyFont="1" applyAlignment="1">
      <alignment horizontal="center" vertical="top" wrapText="1"/>
      <protection/>
    </xf>
    <xf numFmtId="0" fontId="17" fillId="0" borderId="10" xfId="60" applyFont="1" applyBorder="1" applyAlignment="1">
      <alignment horizontal="center" vertical="top" wrapText="1"/>
      <protection/>
    </xf>
    <xf numFmtId="0" fontId="10" fillId="0" borderId="0" xfId="61" applyFont="1" applyAlignment="1">
      <alignment/>
      <protection/>
    </xf>
    <xf numFmtId="0" fontId="19" fillId="0" borderId="17" xfId="60" applyFont="1" applyBorder="1" applyAlignment="1">
      <alignment horizontal="center"/>
      <protection/>
    </xf>
    <xf numFmtId="0" fontId="6" fillId="0" borderId="0" xfId="61" applyFont="1" applyAlignment="1">
      <alignment/>
      <protection/>
    </xf>
    <xf numFmtId="0" fontId="11" fillId="0" borderId="0" xfId="61" applyFont="1" applyAlignment="1">
      <alignment/>
      <protection/>
    </xf>
    <xf numFmtId="0" fontId="16" fillId="0" borderId="0" xfId="0" applyFont="1" applyBorder="1" applyAlignment="1">
      <alignment horizontal="center"/>
    </xf>
    <xf numFmtId="0" fontId="2" fillId="0" borderId="16" xfId="61" applyFont="1" applyFill="1" applyBorder="1" applyAlignment="1">
      <alignment horizontal="center" vertical="top" wrapText="1"/>
      <protection/>
    </xf>
    <xf numFmtId="0" fontId="0" fillId="0" borderId="0" xfId="61" applyAlignment="1">
      <alignment horizontal="left"/>
      <protection/>
    </xf>
    <xf numFmtId="0" fontId="6" fillId="0" borderId="0" xfId="61" applyFont="1" applyAlignment="1">
      <alignment vertical="top" wrapText="1"/>
      <protection/>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16" fillId="0" borderId="10" xfId="0" applyFont="1" applyBorder="1" applyAlignment="1">
      <alignment horizontal="center"/>
    </xf>
    <xf numFmtId="0" fontId="23" fillId="0" borderId="10" xfId="0" applyFont="1" applyBorder="1" applyAlignment="1">
      <alignment horizontal="center" vertical="top" wrapText="1"/>
    </xf>
    <xf numFmtId="0" fontId="24" fillId="0" borderId="11" xfId="60" applyFont="1" applyBorder="1" applyAlignment="1">
      <alignment horizontal="center" vertical="top" wrapText="1"/>
      <protection/>
    </xf>
    <xf numFmtId="0" fontId="25" fillId="0" borderId="10" xfId="60" applyFont="1" applyBorder="1" applyAlignment="1">
      <alignment horizontal="center" vertical="top" wrapText="1"/>
      <protection/>
    </xf>
    <xf numFmtId="0" fontId="22" fillId="0" borderId="0" xfId="60" applyFont="1" applyAlignment="1">
      <alignment horizontal="center"/>
      <protection/>
    </xf>
    <xf numFmtId="0" fontId="25" fillId="0" borderId="16" xfId="60" applyFont="1" applyBorder="1" applyAlignment="1">
      <alignment horizontal="center" wrapText="1"/>
      <protection/>
    </xf>
    <xf numFmtId="0" fontId="25" fillId="0" borderId="17" xfId="60" applyFont="1" applyBorder="1" applyAlignment="1">
      <alignment horizontal="center" wrapText="1"/>
      <protection/>
    </xf>
    <xf numFmtId="0" fontId="25" fillId="0" borderId="17" xfId="60" applyFont="1" applyBorder="1" applyAlignment="1">
      <alignment horizontal="center"/>
      <protection/>
    </xf>
    <xf numFmtId="0" fontId="25" fillId="0" borderId="10" xfId="60" applyFont="1" applyBorder="1" applyAlignment="1">
      <alignment horizontal="center"/>
      <protection/>
    </xf>
    <xf numFmtId="0" fontId="2" fillId="0" borderId="20" xfId="61" applyFont="1" applyFill="1" applyBorder="1" applyAlignment="1">
      <alignment horizontal="center" vertical="top" wrapText="1"/>
      <protection/>
    </xf>
    <xf numFmtId="0" fontId="0" fillId="0" borderId="10" xfId="0" applyFont="1" applyBorder="1" applyAlignment="1">
      <alignment horizontal="center" vertical="center"/>
    </xf>
    <xf numFmtId="0" fontId="0" fillId="0" borderId="0" xfId="0" applyAlignment="1">
      <alignment horizontal="center"/>
    </xf>
    <xf numFmtId="0" fontId="0" fillId="0" borderId="15" xfId="0" applyBorder="1" applyAlignment="1">
      <alignment/>
    </xf>
    <xf numFmtId="0" fontId="0" fillId="0" borderId="0" xfId="0" applyFont="1" applyBorder="1" applyAlignment="1">
      <alignment/>
    </xf>
    <xf numFmtId="0" fontId="14" fillId="0" borderId="0" xfId="0" applyFont="1" applyAlignment="1">
      <alignment horizontal="center"/>
    </xf>
    <xf numFmtId="0" fontId="0" fillId="0" borderId="0" xfId="61" applyFont="1">
      <alignment/>
      <protection/>
    </xf>
    <xf numFmtId="0" fontId="2" fillId="0" borderId="10" xfId="61" applyFont="1" applyFill="1" applyBorder="1" applyAlignment="1">
      <alignment horizontal="center" vertical="top" wrapText="1"/>
      <protection/>
    </xf>
    <xf numFmtId="0" fontId="16" fillId="0" borderId="10" xfId="61" applyFont="1" applyBorder="1" applyAlignment="1">
      <alignment horizontal="center" wrapText="1"/>
      <protection/>
    </xf>
    <xf numFmtId="0" fontId="2" fillId="0" borderId="10" xfId="61" applyFont="1" applyBorder="1" applyAlignment="1">
      <alignment horizontal="left" vertical="center" wrapText="1"/>
      <protection/>
    </xf>
    <xf numFmtId="0" fontId="2" fillId="0" borderId="10" xfId="61" applyFont="1" applyBorder="1" applyAlignment="1">
      <alignment horizontal="left" vertical="center"/>
      <protection/>
    </xf>
    <xf numFmtId="0" fontId="7" fillId="0" borderId="10" xfId="61" applyFont="1" applyBorder="1" applyAlignment="1">
      <alignment horizontal="left" vertical="center" wrapText="1"/>
      <protection/>
    </xf>
    <xf numFmtId="0" fontId="0" fillId="0" borderId="0" xfId="62">
      <alignment/>
      <protection/>
    </xf>
    <xf numFmtId="0" fontId="16" fillId="0" borderId="10" xfId="62" applyFont="1" applyBorder="1" applyAlignment="1">
      <alignment horizontal="center" vertical="top" wrapText="1"/>
      <protection/>
    </xf>
    <xf numFmtId="0" fontId="16" fillId="0" borderId="0" xfId="62" applyFont="1">
      <alignment/>
      <protection/>
    </xf>
    <xf numFmtId="0" fontId="16" fillId="0" borderId="10" xfId="62" applyFont="1" applyBorder="1">
      <alignment/>
      <protection/>
    </xf>
    <xf numFmtId="0" fontId="16" fillId="0" borderId="0" xfId="62" applyFont="1" applyBorder="1">
      <alignment/>
      <protection/>
    </xf>
    <xf numFmtId="0" fontId="16" fillId="0" borderId="13" xfId="62" applyFont="1" applyBorder="1" applyAlignment="1">
      <alignment horizontal="center" vertical="top" wrapText="1"/>
      <protection/>
    </xf>
    <xf numFmtId="0" fontId="16" fillId="0" borderId="18" xfId="62" applyFont="1" applyBorder="1" applyAlignment="1">
      <alignment horizontal="center" vertical="top" wrapText="1"/>
      <protection/>
    </xf>
    <xf numFmtId="0" fontId="16" fillId="0" borderId="15" xfId="62" applyFont="1" applyBorder="1" applyAlignment="1">
      <alignment horizontal="center" vertical="top" wrapText="1"/>
      <protection/>
    </xf>
    <xf numFmtId="0" fontId="2" fillId="0" borderId="0" xfId="62" applyFont="1">
      <alignment/>
      <protection/>
    </xf>
    <xf numFmtId="0" fontId="2" fillId="0" borderId="10" xfId="62" applyFont="1" applyBorder="1" applyAlignment="1">
      <alignment horizontal="center"/>
      <protection/>
    </xf>
    <xf numFmtId="0" fontId="2" fillId="0" borderId="10" xfId="62" applyFont="1" applyBorder="1" applyAlignment="1">
      <alignment horizontal="left"/>
      <protection/>
    </xf>
    <xf numFmtId="0" fontId="2" fillId="0" borderId="10" xfId="62" applyFont="1" applyBorder="1" applyAlignment="1">
      <alignment horizontal="left" wrapText="1"/>
      <protection/>
    </xf>
    <xf numFmtId="0" fontId="0" fillId="0" borderId="10" xfId="62" applyBorder="1" applyAlignment="1" quotePrefix="1">
      <alignment horizontal="center"/>
      <protection/>
    </xf>
    <xf numFmtId="0" fontId="0" fillId="0" borderId="10" xfId="62" applyBorder="1" applyAlignment="1" quotePrefix="1">
      <alignment horizontal="left"/>
      <protection/>
    </xf>
    <xf numFmtId="0" fontId="0" fillId="0" borderId="0" xfId="62" applyFill="1" applyBorder="1" applyAlignment="1">
      <alignment horizontal="left"/>
      <protection/>
    </xf>
    <xf numFmtId="0" fontId="0" fillId="0" borderId="0" xfId="62" applyAlignment="1">
      <alignment horizontal="left"/>
      <protection/>
    </xf>
    <xf numFmtId="0" fontId="6" fillId="0" borderId="0" xfId="62" applyFont="1">
      <alignment/>
      <protection/>
    </xf>
    <xf numFmtId="0" fontId="0" fillId="0" borderId="0" xfId="63">
      <alignment/>
      <protection/>
    </xf>
    <xf numFmtId="0" fontId="3" fillId="0" borderId="0" xfId="63" applyFont="1" applyAlignment="1">
      <alignment horizontal="right"/>
      <protection/>
    </xf>
    <xf numFmtId="0" fontId="14" fillId="0" borderId="10" xfId="63" applyFont="1" applyBorder="1" applyAlignment="1">
      <alignment horizontal="center" vertical="top" wrapText="1"/>
      <protection/>
    </xf>
    <xf numFmtId="0" fontId="14" fillId="0" borderId="10" xfId="63" applyFont="1" applyBorder="1" applyAlignment="1">
      <alignment horizontal="center" vertical="center" wrapText="1"/>
      <protection/>
    </xf>
    <xf numFmtId="0" fontId="2" fillId="0" borderId="10" xfId="63" applyFont="1" applyBorder="1" applyAlignment="1">
      <alignment horizontal="center"/>
      <protection/>
    </xf>
    <xf numFmtId="0" fontId="2" fillId="0" borderId="10" xfId="63" applyFont="1" applyBorder="1" applyAlignment="1">
      <alignment horizontal="center" vertical="center"/>
      <protection/>
    </xf>
    <xf numFmtId="0" fontId="12" fillId="0" borderId="10" xfId="63" applyFont="1" applyBorder="1" applyAlignment="1">
      <alignment horizontal="left" vertical="top" wrapText="1"/>
      <protection/>
    </xf>
    <xf numFmtId="0" fontId="31" fillId="0" borderId="0" xfId="0" applyFont="1" applyAlignment="1">
      <alignment/>
    </xf>
    <xf numFmtId="0" fontId="32" fillId="0" borderId="0" xfId="0" applyFont="1" applyBorder="1" applyAlignment="1">
      <alignment/>
    </xf>
    <xf numFmtId="0" fontId="33" fillId="0" borderId="10" xfId="0" applyFont="1" applyBorder="1" applyAlignment="1" quotePrefix="1">
      <alignment horizontal="center" vertical="top" wrapText="1"/>
    </xf>
    <xf numFmtId="0" fontId="2" fillId="0" borderId="0" xfId="60" applyFont="1">
      <alignment/>
      <protection/>
    </xf>
    <xf numFmtId="0" fontId="2" fillId="0" borderId="0" xfId="60" applyFont="1" applyAlignment="1">
      <alignment horizontal="center" vertical="top" wrapText="1"/>
      <protection/>
    </xf>
    <xf numFmtId="0" fontId="2" fillId="0" borderId="0" xfId="60" applyFont="1" applyAlignment="1">
      <alignment horizontal="center"/>
      <protection/>
    </xf>
    <xf numFmtId="0" fontId="2" fillId="0" borderId="0" xfId="60" applyFont="1" applyAlignment="1">
      <alignment/>
      <protection/>
    </xf>
    <xf numFmtId="0" fontId="2" fillId="0" borderId="0" xfId="60" applyFont="1" applyBorder="1">
      <alignment/>
      <protection/>
    </xf>
    <xf numFmtId="0" fontId="32" fillId="0" borderId="17" xfId="0" applyFont="1" applyBorder="1" applyAlignment="1">
      <alignment horizontal="center" vertical="top" wrapText="1"/>
    </xf>
    <xf numFmtId="0" fontId="2" fillId="0" borderId="0" xfId="60" applyFont="1" applyAlignment="1">
      <alignment vertical="top" wrapText="1"/>
      <protection/>
    </xf>
    <xf numFmtId="0" fontId="29" fillId="0" borderId="0" xfId="0" applyFont="1" applyAlignment="1">
      <alignment/>
    </xf>
    <xf numFmtId="0" fontId="30" fillId="0" borderId="0" xfId="0" applyFont="1" applyAlignment="1">
      <alignment/>
    </xf>
    <xf numFmtId="0" fontId="33" fillId="0" borderId="0" xfId="0" applyFont="1" applyBorder="1" applyAlignment="1">
      <alignment/>
    </xf>
    <xf numFmtId="0" fontId="32" fillId="0" borderId="10" xfId="0" applyFont="1" applyBorder="1" applyAlignment="1">
      <alignment horizontal="center" vertical="top" wrapText="1"/>
    </xf>
    <xf numFmtId="0" fontId="115" fillId="0" borderId="10" xfId="0" applyFont="1" applyBorder="1" applyAlignment="1">
      <alignment horizontal="center" vertical="top" wrapText="1"/>
    </xf>
    <xf numFmtId="0" fontId="117" fillId="0" borderId="0" xfId="0" applyFont="1" applyBorder="1" applyAlignment="1">
      <alignment vertical="top"/>
    </xf>
    <xf numFmtId="0" fontId="117" fillId="0" borderId="14" xfId="0" applyFont="1" applyBorder="1" applyAlignment="1">
      <alignment vertical="top"/>
    </xf>
    <xf numFmtId="0" fontId="118" fillId="0" borderId="10" xfId="0" applyFont="1" applyBorder="1" applyAlignment="1">
      <alignment vertical="top" wrapText="1"/>
    </xf>
    <xf numFmtId="0" fontId="119" fillId="0" borderId="10" xfId="0" applyFont="1" applyBorder="1" applyAlignment="1">
      <alignment vertical="top" wrapText="1"/>
    </xf>
    <xf numFmtId="0" fontId="120" fillId="0" borderId="10" xfId="0" applyFont="1" applyBorder="1" applyAlignment="1">
      <alignment horizontal="center"/>
    </xf>
    <xf numFmtId="0" fontId="121" fillId="0" borderId="10" xfId="0" applyFont="1" applyBorder="1" applyAlignment="1">
      <alignment horizontal="center" vertical="center" wrapText="1"/>
    </xf>
    <xf numFmtId="0" fontId="0" fillId="0" borderId="0" xfId="0" applyBorder="1" applyAlignment="1">
      <alignment horizontal="center"/>
    </xf>
    <xf numFmtId="0" fontId="0" fillId="0" borderId="0" xfId="0" applyFill="1" applyBorder="1" applyAlignment="1">
      <alignment horizontal="center"/>
    </xf>
    <xf numFmtId="0" fontId="122" fillId="0" borderId="0" xfId="0" applyFont="1" applyAlignment="1">
      <alignment horizontal="center"/>
    </xf>
    <xf numFmtId="0" fontId="32" fillId="0" borderId="13" xfId="0" applyFont="1" applyBorder="1" applyAlignment="1">
      <alignment horizontal="center" vertical="center" wrapText="1"/>
    </xf>
    <xf numFmtId="0" fontId="123" fillId="0" borderId="0" xfId="0" applyFont="1" applyBorder="1" applyAlignment="1">
      <alignment horizontal="center" vertical="center"/>
    </xf>
    <xf numFmtId="0" fontId="124" fillId="0" borderId="10" xfId="0" applyFont="1" applyBorder="1" applyAlignment="1">
      <alignment vertical="top" wrapText="1"/>
    </xf>
    <xf numFmtId="0" fontId="124" fillId="0" borderId="10" xfId="0" applyFont="1" applyBorder="1" applyAlignment="1">
      <alignment horizontal="center" vertical="top" wrapText="1"/>
    </xf>
    <xf numFmtId="0" fontId="115" fillId="0" borderId="0" xfId="0" applyFont="1" applyAlignment="1">
      <alignment/>
    </xf>
    <xf numFmtId="0" fontId="125" fillId="0" borderId="10" xfId="0" applyFont="1" applyBorder="1" applyAlignment="1">
      <alignment vertical="center" wrapText="1"/>
    </xf>
    <xf numFmtId="0" fontId="125" fillId="0" borderId="10" xfId="0" applyFont="1" applyBorder="1" applyAlignment="1">
      <alignment horizontal="left" vertical="center" wrapText="1" indent="2"/>
    </xf>
    <xf numFmtId="0" fontId="125" fillId="0" borderId="0" xfId="0" applyFont="1" applyBorder="1" applyAlignment="1">
      <alignment horizontal="left" vertical="center" wrapText="1" indent="2"/>
    </xf>
    <xf numFmtId="0" fontId="125" fillId="0" borderId="0" xfId="0" applyFont="1" applyBorder="1" applyAlignment="1">
      <alignment vertical="center" wrapText="1"/>
    </xf>
    <xf numFmtId="0" fontId="115" fillId="0" borderId="10" xfId="0" applyFont="1" applyBorder="1" applyAlignment="1">
      <alignment vertical="top" wrapText="1"/>
    </xf>
    <xf numFmtId="0" fontId="115" fillId="0" borderId="13" xfId="0" applyFont="1" applyBorder="1" applyAlignment="1">
      <alignment horizontal="center" vertical="top" wrapText="1"/>
    </xf>
    <xf numFmtId="0" fontId="125" fillId="0" borderId="13" xfId="0" applyFont="1" applyBorder="1" applyAlignment="1">
      <alignment vertical="center" wrapText="1"/>
    </xf>
    <xf numFmtId="0" fontId="125"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0" xfId="0" applyAlignment="1">
      <alignment vertical="center"/>
    </xf>
    <xf numFmtId="0" fontId="18" fillId="0" borderId="0" xfId="60" applyFont="1" applyProtection="1">
      <alignment/>
      <protection locked="0"/>
    </xf>
    <xf numFmtId="0" fontId="21" fillId="0" borderId="0" xfId="60" applyFont="1" applyAlignment="1" applyProtection="1">
      <alignment/>
      <protection locked="0"/>
    </xf>
    <xf numFmtId="0" fontId="18" fillId="0" borderId="0" xfId="60" applyFont="1" applyAlignment="1" applyProtection="1">
      <alignment horizontal="center"/>
      <protection locked="0"/>
    </xf>
    <xf numFmtId="0" fontId="19" fillId="0" borderId="0" xfId="60" applyFont="1" applyProtection="1">
      <alignment/>
      <protection locked="0"/>
    </xf>
    <xf numFmtId="0" fontId="19" fillId="0" borderId="18" xfId="60" applyFont="1" applyBorder="1" applyAlignment="1" applyProtection="1">
      <alignment horizontal="center" vertical="center" wrapText="1"/>
      <protection locked="0"/>
    </xf>
    <xf numFmtId="0" fontId="19" fillId="0" borderId="15" xfId="60" applyFont="1" applyBorder="1" applyAlignment="1" applyProtection="1">
      <alignment horizontal="center" vertical="center" wrapText="1"/>
      <protection locked="0"/>
    </xf>
    <xf numFmtId="0" fontId="18" fillId="0" borderId="0" xfId="60" applyFont="1" applyAlignment="1" applyProtection="1">
      <alignment horizontal="center" vertical="center"/>
      <protection locked="0"/>
    </xf>
    <xf numFmtId="0" fontId="20" fillId="0" borderId="10" xfId="60" applyFont="1" applyBorder="1" applyAlignment="1" applyProtection="1">
      <alignment horizontal="center" vertical="center" wrapText="1"/>
      <protection locked="0"/>
    </xf>
    <xf numFmtId="0" fontId="19" fillId="0" borderId="17" xfId="60" applyFont="1" applyBorder="1" applyAlignment="1" applyProtection="1">
      <alignment horizontal="center"/>
      <protection locked="0"/>
    </xf>
    <xf numFmtId="0" fontId="19" fillId="0" borderId="16" xfId="60" applyFont="1" applyBorder="1" applyAlignment="1" applyProtection="1">
      <alignment horizontal="center" wrapText="1"/>
      <protection locked="0"/>
    </xf>
    <xf numFmtId="0" fontId="19" fillId="0" borderId="17" xfId="60" applyFont="1" applyBorder="1" applyAlignment="1" applyProtection="1">
      <alignment horizontal="center" wrapText="1"/>
      <protection locked="0"/>
    </xf>
    <xf numFmtId="0" fontId="18" fillId="0" borderId="0" xfId="60" applyFont="1" applyBorder="1" applyProtection="1">
      <alignment/>
      <protection locked="0"/>
    </xf>
    <xf numFmtId="0" fontId="19" fillId="0" borderId="0" xfId="60" applyFont="1" applyBorder="1" applyProtection="1">
      <alignment/>
      <protection locked="0"/>
    </xf>
    <xf numFmtId="0" fontId="18" fillId="0" borderId="0" xfId="60" applyFont="1" applyBorder="1" applyAlignment="1" applyProtection="1">
      <alignment wrapText="1"/>
      <protection locked="0"/>
    </xf>
    <xf numFmtId="0" fontId="98" fillId="33" borderId="10" xfId="60" applyFill="1" applyBorder="1">
      <alignment/>
      <protection/>
    </xf>
    <xf numFmtId="49" fontId="18" fillId="33" borderId="10" xfId="60" applyNumberFormat="1" applyFont="1" applyFill="1" applyBorder="1" applyAlignment="1">
      <alignment vertical="top" wrapText="1"/>
      <protection/>
    </xf>
    <xf numFmtId="0" fontId="18" fillId="33" borderId="10" xfId="60" applyFont="1" applyFill="1" applyBorder="1" applyAlignment="1">
      <alignment vertical="top" wrapText="1"/>
      <protection/>
    </xf>
    <xf numFmtId="0" fontId="0" fillId="0" borderId="10" xfId="0" applyFont="1" applyBorder="1" applyAlignment="1">
      <alignment horizontal="left"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2" fontId="0" fillId="0" borderId="10" xfId="0" applyNumberFormat="1" applyFill="1" applyBorder="1" applyAlignment="1">
      <alignment horizontal="right"/>
    </xf>
    <xf numFmtId="0" fontId="0" fillId="0" borderId="0" xfId="0" applyFill="1" applyAlignment="1">
      <alignment/>
    </xf>
    <xf numFmtId="0" fontId="0" fillId="34" borderId="10" xfId="0" applyFont="1" applyFill="1" applyBorder="1" applyAlignment="1">
      <alignment horizontal="center" vertical="center"/>
    </xf>
    <xf numFmtId="0" fontId="0" fillId="34" borderId="10" xfId="0" applyFont="1" applyFill="1" applyBorder="1" applyAlignment="1">
      <alignment horizontal="left" vertical="center"/>
    </xf>
    <xf numFmtId="0" fontId="0" fillId="34" borderId="0" xfId="0" applyFill="1" applyAlignment="1">
      <alignment/>
    </xf>
    <xf numFmtId="2" fontId="2" fillId="0" borderId="10" xfId="0" applyNumberFormat="1" applyFont="1" applyBorder="1" applyAlignment="1">
      <alignment horizontal="right" vertical="center"/>
    </xf>
    <xf numFmtId="0" fontId="2" fillId="0" borderId="0" xfId="60" applyFont="1" applyFill="1">
      <alignment/>
      <protection/>
    </xf>
    <xf numFmtId="0" fontId="2" fillId="0" borderId="0" xfId="60" applyFont="1" applyFill="1" applyAlignment="1">
      <alignment/>
      <protection/>
    </xf>
    <xf numFmtId="0" fontId="2" fillId="0" borderId="0" xfId="60" applyFont="1" applyFill="1" applyBorder="1">
      <alignment/>
      <protection/>
    </xf>
    <xf numFmtId="0" fontId="2" fillId="0" borderId="10" xfId="60" applyFont="1" applyFill="1" applyBorder="1" applyAlignment="1">
      <alignment horizontal="center"/>
      <protection/>
    </xf>
    <xf numFmtId="0" fontId="33" fillId="0" borderId="10" xfId="0" applyFont="1" applyFill="1" applyBorder="1" applyAlignment="1">
      <alignment horizontal="center" vertical="top" wrapText="1"/>
    </xf>
    <xf numFmtId="0" fontId="2" fillId="0" borderId="10" xfId="60" applyFont="1" applyFill="1" applyBorder="1" applyAlignment="1">
      <alignment/>
      <protection/>
    </xf>
    <xf numFmtId="0" fontId="0" fillId="0" borderId="10" xfId="60" applyFont="1" applyFill="1" applyBorder="1" applyAlignment="1">
      <alignment/>
      <protection/>
    </xf>
    <xf numFmtId="0" fontId="0" fillId="0" borderId="10" xfId="60" applyFont="1" applyFill="1" applyBorder="1">
      <alignment/>
      <protection/>
    </xf>
    <xf numFmtId="0" fontId="2" fillId="0" borderId="10" xfId="60" applyFont="1" applyFill="1" applyBorder="1">
      <alignment/>
      <protection/>
    </xf>
    <xf numFmtId="0" fontId="0" fillId="0" borderId="0" xfId="60" applyFont="1" applyFill="1">
      <alignment/>
      <protection/>
    </xf>
    <xf numFmtId="0" fontId="2" fillId="0" borderId="10" xfId="60" applyFont="1" applyFill="1" applyBorder="1" applyAlignment="1">
      <alignment vertical="top" wrapText="1"/>
      <protection/>
    </xf>
    <xf numFmtId="0" fontId="0" fillId="0" borderId="10" xfId="60" applyFont="1" applyFill="1" applyBorder="1" applyAlignment="1">
      <alignment vertical="top" wrapText="1"/>
      <protection/>
    </xf>
    <xf numFmtId="0" fontId="2" fillId="35" borderId="10" xfId="60" applyFont="1" applyFill="1" applyBorder="1">
      <alignment/>
      <protection/>
    </xf>
    <xf numFmtId="0" fontId="31" fillId="0" borderId="0" xfId="61" applyFont="1">
      <alignment/>
      <protection/>
    </xf>
    <xf numFmtId="0" fontId="32" fillId="0" borderId="0" xfId="61" applyFont="1" applyBorder="1" applyAlignment="1">
      <alignment/>
      <protection/>
    </xf>
    <xf numFmtId="0" fontId="32" fillId="0" borderId="10" xfId="61" applyFont="1" applyBorder="1" applyAlignment="1">
      <alignment horizontal="center" vertical="top" wrapText="1"/>
      <protection/>
    </xf>
    <xf numFmtId="0" fontId="115" fillId="0" borderId="10" xfId="61" applyFont="1" applyBorder="1" applyAlignment="1">
      <alignment horizontal="center" wrapText="1"/>
      <protection/>
    </xf>
    <xf numFmtId="0" fontId="115" fillId="0" borderId="10" xfId="61" applyFont="1" applyBorder="1" applyAlignment="1">
      <alignment horizontal="center" vertical="top" wrapText="1"/>
      <protection/>
    </xf>
    <xf numFmtId="0" fontId="32" fillId="0" borderId="10" xfId="61" applyFont="1" applyFill="1" applyBorder="1" applyAlignment="1">
      <alignment horizontal="center" vertical="top" wrapText="1"/>
      <protection/>
    </xf>
    <xf numFmtId="0" fontId="0" fillId="0" borderId="10" xfId="61" applyFont="1" applyFill="1" applyBorder="1" applyAlignment="1">
      <alignment horizontal="center" vertical="center"/>
      <protection/>
    </xf>
    <xf numFmtId="0" fontId="0" fillId="0" borderId="10" xfId="61" applyFont="1" applyFill="1" applyBorder="1" applyAlignment="1">
      <alignment horizontal="left" vertical="center"/>
      <protection/>
    </xf>
    <xf numFmtId="1" fontId="0" fillId="0" borderId="10" xfId="61" applyNumberFormat="1" applyFill="1" applyBorder="1" applyAlignment="1">
      <alignment horizontal="right"/>
      <protection/>
    </xf>
    <xf numFmtId="2" fontId="0" fillId="0" borderId="10" xfId="61" applyNumberFormat="1" applyFill="1" applyBorder="1" applyAlignment="1">
      <alignment horizontal="right"/>
      <protection/>
    </xf>
    <xf numFmtId="0" fontId="0" fillId="0" borderId="0" xfId="61" applyFill="1">
      <alignment/>
      <protection/>
    </xf>
    <xf numFmtId="1" fontId="2" fillId="0" borderId="10" xfId="61" applyNumberFormat="1" applyFont="1" applyBorder="1" applyAlignment="1">
      <alignment horizontal="right" vertical="center"/>
      <protection/>
    </xf>
    <xf numFmtId="2" fontId="2" fillId="0" borderId="10" xfId="61" applyNumberFormat="1" applyFont="1" applyBorder="1" applyAlignment="1">
      <alignment horizontal="right" vertical="center"/>
      <protection/>
    </xf>
    <xf numFmtId="0" fontId="2" fillId="0" borderId="0" xfId="61" applyFont="1" applyAlignment="1">
      <alignment vertical="center"/>
      <protection/>
    </xf>
    <xf numFmtId="0" fontId="2" fillId="0" borderId="13" xfId="61" applyFont="1" applyBorder="1" applyAlignment="1">
      <alignment horizontal="center" vertical="center" wrapText="1"/>
      <protection/>
    </xf>
    <xf numFmtId="0" fontId="10" fillId="0" borderId="0" xfId="61" applyFont="1" applyAlignment="1">
      <alignment horizontal="center"/>
      <protection/>
    </xf>
    <xf numFmtId="0" fontId="2" fillId="0" borderId="0" xfId="61" applyFont="1" applyAlignment="1">
      <alignment horizontal="right"/>
      <protection/>
    </xf>
    <xf numFmtId="0" fontId="2" fillId="0" borderId="17" xfId="61" applyFont="1" applyBorder="1" applyAlignment="1">
      <alignment horizontal="center" vertical="top" wrapText="1"/>
      <protection/>
    </xf>
    <xf numFmtId="0" fontId="2" fillId="0" borderId="11" xfId="61" applyFont="1" applyBorder="1" applyAlignment="1">
      <alignment horizontal="center" vertical="top" wrapText="1"/>
      <protection/>
    </xf>
    <xf numFmtId="0" fontId="40" fillId="0" borderId="15"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0" fillId="0" borderId="10" xfId="0" applyBorder="1" applyAlignment="1">
      <alignment horizontal="right"/>
    </xf>
    <xf numFmtId="0" fontId="2" fillId="0" borderId="10" xfId="0" applyFont="1" applyFill="1" applyBorder="1" applyAlignment="1">
      <alignment vertical="center"/>
    </xf>
    <xf numFmtId="0" fontId="0" fillId="0" borderId="0" xfId="0" applyFont="1" applyAlignment="1">
      <alignment vertical="center"/>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10" xfId="0" applyFont="1" applyBorder="1" applyAlignment="1">
      <alignment horizontal="right"/>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Border="1" applyAlignment="1">
      <alignment vertical="center" wrapText="1"/>
    </xf>
    <xf numFmtId="1" fontId="2" fillId="0" borderId="10" xfId="0" applyNumberFormat="1" applyFont="1" applyBorder="1" applyAlignment="1">
      <alignment horizontal="right" vertical="center"/>
    </xf>
    <xf numFmtId="0" fontId="5" fillId="0" borderId="0" xfId="61" applyFont="1" applyAlignment="1">
      <alignment horizontal="center" wrapText="1"/>
      <protection/>
    </xf>
    <xf numFmtId="0" fontId="2" fillId="0" borderId="0" xfId="61" applyFont="1" applyAlignment="1">
      <alignment horizontal="left"/>
      <protection/>
    </xf>
    <xf numFmtId="0" fontId="2" fillId="0" borderId="15" xfId="61" applyFont="1" applyBorder="1" applyAlignment="1">
      <alignment horizontal="center" vertical="top" wrapText="1"/>
      <protection/>
    </xf>
    <xf numFmtId="0" fontId="0" fillId="0" borderId="10" xfId="61" applyFont="1" applyBorder="1" applyAlignment="1">
      <alignment horizontal="center" vertical="center"/>
      <protection/>
    </xf>
    <xf numFmtId="0" fontId="0" fillId="0" borderId="10" xfId="61" applyFont="1" applyBorder="1" applyAlignment="1">
      <alignment horizontal="left" vertical="center"/>
      <protection/>
    </xf>
    <xf numFmtId="2" fontId="0" fillId="0" borderId="10" xfId="61" applyNumberFormat="1" applyBorder="1" applyAlignment="1">
      <alignment horizontal="right"/>
      <protection/>
    </xf>
    <xf numFmtId="0" fontId="2" fillId="0" borderId="10" xfId="61" applyFont="1" applyBorder="1" applyAlignment="1">
      <alignment vertical="center"/>
      <protection/>
    </xf>
    <xf numFmtId="0" fontId="2" fillId="0" borderId="0" xfId="61" applyFont="1" applyAlignment="1">
      <alignment vertical="top" wrapText="1"/>
      <protection/>
    </xf>
    <xf numFmtId="0" fontId="2" fillId="0" borderId="0" xfId="61" applyFont="1" applyAlignment="1">
      <alignment horizontal="right" vertical="top" wrapText="1"/>
      <protection/>
    </xf>
    <xf numFmtId="0" fontId="3" fillId="0" borderId="0" xfId="61" applyFont="1" applyAlignment="1">
      <alignment horizontal="right"/>
      <protection/>
    </xf>
    <xf numFmtId="0" fontId="5" fillId="0" borderId="0" xfId="61" applyFont="1" applyAlignment="1">
      <alignment/>
      <protection/>
    </xf>
    <xf numFmtId="0" fontId="115" fillId="0" borderId="0" xfId="60" applyFont="1">
      <alignment/>
      <protection/>
    </xf>
    <xf numFmtId="0" fontId="2" fillId="0" borderId="10" xfId="61" applyFont="1" applyBorder="1" applyAlignment="1">
      <alignment horizontal="center" vertical="center" wrapText="1"/>
      <protection/>
    </xf>
    <xf numFmtId="0" fontId="17" fillId="0" borderId="0" xfId="60" applyFont="1" applyAlignment="1">
      <alignment vertical="center"/>
      <protection/>
    </xf>
    <xf numFmtId="0" fontId="17" fillId="0" borderId="0" xfId="60" applyFont="1" applyAlignment="1">
      <alignment horizontal="center" vertical="center"/>
      <protection/>
    </xf>
    <xf numFmtId="0" fontId="16" fillId="0" borderId="10" xfId="61" applyFont="1" applyBorder="1" applyAlignment="1">
      <alignment horizontal="center" vertical="top" wrapText="1"/>
      <protection/>
    </xf>
    <xf numFmtId="0" fontId="0" fillId="0" borderId="10" xfId="61" applyFill="1" applyBorder="1" applyAlignment="1">
      <alignment horizontal="right"/>
      <protection/>
    </xf>
    <xf numFmtId="0" fontId="2" fillId="0" borderId="10" xfId="61" applyFont="1" applyFill="1" applyBorder="1" applyAlignment="1">
      <alignment horizontal="right"/>
      <protection/>
    </xf>
    <xf numFmtId="0" fontId="0" fillId="0" borderId="10" xfId="61" applyFont="1" applyFill="1" applyBorder="1" applyAlignment="1">
      <alignment horizontal="right"/>
      <protection/>
    </xf>
    <xf numFmtId="0" fontId="0" fillId="0" borderId="0" xfId="61" applyFont="1" applyFill="1">
      <alignment/>
      <protection/>
    </xf>
    <xf numFmtId="0" fontId="2" fillId="0" borderId="10" xfId="61" applyFont="1" applyBorder="1" applyAlignment="1">
      <alignment horizontal="right" vertical="center"/>
      <protection/>
    </xf>
    <xf numFmtId="0" fontId="0" fillId="0" borderId="0" xfId="61" applyFill="1" applyBorder="1" applyAlignment="1" applyProtection="1">
      <alignment wrapText="1"/>
      <protection/>
    </xf>
    <xf numFmtId="0" fontId="0" fillId="0" borderId="0" xfId="61" applyFill="1" applyBorder="1" applyAlignment="1" applyProtection="1">
      <alignment horizontal="left"/>
      <protection/>
    </xf>
    <xf numFmtId="0" fontId="2" fillId="0" borderId="10" xfId="61" applyFont="1" applyFill="1" applyBorder="1" applyAlignment="1" applyProtection="1">
      <alignment horizontal="center" vertical="center" wrapText="1"/>
      <protection/>
    </xf>
    <xf numFmtId="0" fontId="0" fillId="0" borderId="10" xfId="61" applyFill="1" applyBorder="1" applyProtection="1">
      <alignment/>
      <protection locked="0"/>
    </xf>
    <xf numFmtId="0" fontId="2" fillId="0" borderId="10" xfId="61" applyFont="1" applyFill="1" applyBorder="1" applyAlignment="1" applyProtection="1">
      <alignment horizontal="center" vertical="top" wrapText="1"/>
      <protection/>
    </xf>
    <xf numFmtId="0" fontId="0" fillId="0" borderId="10" xfId="61" applyFont="1" applyBorder="1" applyProtection="1">
      <alignment/>
      <protection/>
    </xf>
    <xf numFmtId="0" fontId="2" fillId="0" borderId="10" xfId="61" applyFont="1" applyBorder="1" applyProtection="1">
      <alignment/>
      <protection/>
    </xf>
    <xf numFmtId="0" fontId="2" fillId="0" borderId="0" xfId="61" applyFont="1" applyProtection="1">
      <alignment/>
      <protection locked="0"/>
    </xf>
    <xf numFmtId="0" fontId="0" fillId="0" borderId="10" xfId="61" applyFont="1" applyFill="1" applyBorder="1" applyAlignment="1" applyProtection="1">
      <alignment horizontal="center"/>
      <protection/>
    </xf>
    <xf numFmtId="0" fontId="0" fillId="0" borderId="10" xfId="61" applyFont="1" applyFill="1" applyBorder="1" applyProtection="1">
      <alignment/>
      <protection/>
    </xf>
    <xf numFmtId="0" fontId="2" fillId="0" borderId="10" xfId="61" applyFont="1" applyFill="1" applyBorder="1" applyProtection="1">
      <alignment/>
      <protection/>
    </xf>
    <xf numFmtId="0" fontId="0" fillId="0" borderId="0" xfId="61" applyFill="1" applyProtection="1">
      <alignment/>
      <protection locked="0"/>
    </xf>
    <xf numFmtId="0" fontId="0" fillId="0" borderId="10" xfId="61" applyFont="1" applyBorder="1" applyAlignment="1" applyProtection="1">
      <alignment wrapText="1"/>
      <protection/>
    </xf>
    <xf numFmtId="0" fontId="2" fillId="0" borderId="0" xfId="61" applyFont="1" applyAlignment="1" applyProtection="1">
      <alignment horizontal="center"/>
      <protection locked="0"/>
    </xf>
    <xf numFmtId="0" fontId="0" fillId="0" borderId="0" xfId="61" applyFont="1" applyProtection="1">
      <alignment/>
      <protection locked="0"/>
    </xf>
    <xf numFmtId="0" fontId="2" fillId="0" borderId="10" xfId="61" applyFont="1" applyFill="1" applyBorder="1" applyAlignment="1" applyProtection="1">
      <alignment wrapText="1"/>
      <protection/>
    </xf>
    <xf numFmtId="0" fontId="0" fillId="0" borderId="0" xfId="61" applyAlignment="1">
      <alignment vertical="center"/>
      <protection/>
    </xf>
    <xf numFmtId="0" fontId="16" fillId="0" borderId="14" xfId="61" applyFont="1" applyBorder="1" applyAlignment="1">
      <alignment/>
      <protection/>
    </xf>
    <xf numFmtId="0" fontId="2" fillId="0" borderId="10" xfId="61" applyFont="1" applyBorder="1" applyAlignment="1">
      <alignment horizontal="center" vertical="center"/>
      <protection/>
    </xf>
    <xf numFmtId="0" fontId="2" fillId="0" borderId="12" xfId="61" applyFont="1" applyBorder="1" applyAlignment="1">
      <alignment horizontal="center" vertical="center" wrapText="1"/>
      <protection/>
    </xf>
    <xf numFmtId="0" fontId="2" fillId="0" borderId="0" xfId="61" applyFont="1" applyAlignment="1" applyProtection="1">
      <alignment horizontal="left"/>
      <protection locked="0"/>
    </xf>
    <xf numFmtId="0" fontId="0" fillId="0" borderId="0" xfId="61" applyFill="1" applyProtection="1">
      <alignment/>
      <protection/>
    </xf>
    <xf numFmtId="0" fontId="2" fillId="0" borderId="0" xfId="61" applyFont="1" applyFill="1" applyAlignment="1" applyProtection="1">
      <alignment horizontal="center"/>
      <protection/>
    </xf>
    <xf numFmtId="0" fontId="0" fillId="0" borderId="0" xfId="61" applyFill="1" applyAlignment="1" applyProtection="1">
      <alignment vertical="center"/>
      <protection/>
    </xf>
    <xf numFmtId="0" fontId="16" fillId="0" borderId="0" xfId="61" applyFont="1" applyFill="1" applyBorder="1" applyAlignment="1" applyProtection="1">
      <alignment/>
      <protection/>
    </xf>
    <xf numFmtId="0" fontId="16" fillId="0" borderId="0" xfId="61" applyFont="1" applyFill="1" applyBorder="1" applyAlignment="1" applyProtection="1">
      <alignment horizontal="center"/>
      <protection/>
    </xf>
    <xf numFmtId="0" fontId="16" fillId="0" borderId="14" xfId="61" applyFont="1" applyFill="1" applyBorder="1" applyAlignment="1" applyProtection="1">
      <alignment/>
      <protection/>
    </xf>
    <xf numFmtId="0" fontId="16" fillId="0" borderId="14" xfId="61" applyFont="1" applyFill="1" applyBorder="1" applyAlignment="1" applyProtection="1">
      <alignment horizontal="center"/>
      <protection/>
    </xf>
    <xf numFmtId="0" fontId="2" fillId="0" borderId="13" xfId="61" applyFont="1" applyFill="1" applyBorder="1" applyAlignment="1" applyProtection="1">
      <alignment horizontal="center" vertical="center" wrapText="1"/>
      <protection/>
    </xf>
    <xf numFmtId="0" fontId="2" fillId="0" borderId="12" xfId="61" applyFont="1" applyFill="1" applyBorder="1" applyAlignment="1" applyProtection="1">
      <alignment horizontal="center" vertical="center" wrapText="1"/>
      <protection/>
    </xf>
    <xf numFmtId="0" fontId="0" fillId="0" borderId="0" xfId="61" applyFill="1" applyBorder="1" applyProtection="1">
      <alignment/>
      <protection/>
    </xf>
    <xf numFmtId="0" fontId="2" fillId="0" borderId="12" xfId="61" applyFont="1" applyFill="1" applyBorder="1" applyAlignment="1" applyProtection="1">
      <alignment horizontal="center" vertical="top" wrapText="1"/>
      <protection/>
    </xf>
    <xf numFmtId="0" fontId="2" fillId="0" borderId="18" xfId="61" applyFont="1" applyFill="1" applyBorder="1" applyAlignment="1" applyProtection="1">
      <alignment horizontal="center" vertical="top" wrapText="1"/>
      <protection/>
    </xf>
    <xf numFmtId="0" fontId="2" fillId="0" borderId="13" xfId="61" applyFont="1" applyFill="1" applyBorder="1" applyAlignment="1" applyProtection="1">
      <alignment horizontal="center" vertical="top" wrapText="1"/>
      <protection/>
    </xf>
    <xf numFmtId="0" fontId="2" fillId="0" borderId="0" xfId="61" applyFont="1" applyFill="1" applyProtection="1">
      <alignment/>
      <protection/>
    </xf>
    <xf numFmtId="0" fontId="0" fillId="0" borderId="15" xfId="61" applyFill="1" applyBorder="1" applyProtection="1">
      <alignment/>
      <protection/>
    </xf>
    <xf numFmtId="0" fontId="0" fillId="0" borderId="10" xfId="61" applyFill="1" applyBorder="1" applyProtection="1">
      <alignment/>
      <protection/>
    </xf>
    <xf numFmtId="0" fontId="0" fillId="0" borderId="13" xfId="61" applyFill="1" applyBorder="1" applyProtection="1">
      <alignment/>
      <protection/>
    </xf>
    <xf numFmtId="0" fontId="2" fillId="0" borderId="12" xfId="61" applyFont="1" applyFill="1" applyBorder="1" applyProtection="1">
      <alignment/>
      <protection/>
    </xf>
    <xf numFmtId="0" fontId="2" fillId="0" borderId="15" xfId="61" applyFont="1" applyFill="1" applyBorder="1" applyProtection="1">
      <alignment/>
      <protection/>
    </xf>
    <xf numFmtId="0" fontId="2" fillId="0" borderId="0" xfId="61" applyFont="1" applyFill="1" applyBorder="1" applyAlignment="1" applyProtection="1">
      <alignment horizontal="center"/>
      <protection/>
    </xf>
    <xf numFmtId="0" fontId="0" fillId="0" borderId="0" xfId="61" applyFill="1" applyAlignment="1" applyProtection="1">
      <alignment horizontal="left"/>
      <protection/>
    </xf>
    <xf numFmtId="0" fontId="14" fillId="0" borderId="0" xfId="61" applyFont="1" applyFill="1" applyProtection="1">
      <alignment/>
      <protection/>
    </xf>
    <xf numFmtId="0" fontId="0" fillId="0" borderId="0" xfId="61" applyFont="1" applyFill="1" applyProtection="1">
      <alignment/>
      <protection/>
    </xf>
    <xf numFmtId="0" fontId="2" fillId="0" borderId="0" xfId="61" applyFont="1" applyFill="1" applyAlignment="1" applyProtection="1">
      <alignment vertical="top" wrapText="1"/>
      <protection/>
    </xf>
    <xf numFmtId="0" fontId="44" fillId="0" borderId="10" xfId="61" applyFont="1" applyFill="1" applyBorder="1" applyAlignment="1" applyProtection="1">
      <alignment horizontal="justify" vertical="top" wrapText="1"/>
      <protection/>
    </xf>
    <xf numFmtId="0" fontId="44" fillId="0" borderId="10" xfId="61" applyFont="1" applyFill="1" applyBorder="1" applyAlignment="1" applyProtection="1">
      <alignment vertical="top" wrapText="1"/>
      <protection/>
    </xf>
    <xf numFmtId="0" fontId="14" fillId="0" borderId="0" xfId="61" applyFont="1" applyAlignment="1">
      <alignment horizontal="center" vertical="center" wrapText="1"/>
      <protection/>
    </xf>
    <xf numFmtId="0" fontId="14" fillId="0" borderId="10" xfId="61" applyFont="1" applyBorder="1" applyAlignment="1">
      <alignment horizontal="center" vertical="center"/>
      <protection/>
    </xf>
    <xf numFmtId="0" fontId="14" fillId="0" borderId="10" xfId="61" applyFont="1" applyBorder="1" applyAlignment="1">
      <alignment horizontal="center" vertical="top" wrapText="1"/>
      <protection/>
    </xf>
    <xf numFmtId="0" fontId="2" fillId="0" borderId="10" xfId="61" applyFont="1" applyFill="1" applyBorder="1" applyAlignment="1">
      <alignment horizontal="center" vertical="center"/>
      <protection/>
    </xf>
    <xf numFmtId="0" fontId="0" fillId="0" borderId="10" xfId="61" applyFill="1" applyBorder="1">
      <alignment/>
      <protection/>
    </xf>
    <xf numFmtId="0" fontId="12" fillId="0" borderId="10" xfId="61" applyFont="1" applyFill="1" applyBorder="1" applyAlignment="1">
      <alignment horizontal="center" vertical="top" wrapText="1"/>
      <protection/>
    </xf>
    <xf numFmtId="0" fontId="0" fillId="0" borderId="0" xfId="61" applyFill="1" applyBorder="1">
      <alignment/>
      <protection/>
    </xf>
    <xf numFmtId="0" fontId="13" fillId="0" borderId="0" xfId="61" applyFont="1" applyAlignment="1">
      <alignment horizontal="right"/>
      <protection/>
    </xf>
    <xf numFmtId="0" fontId="9" fillId="0" borderId="10" xfId="61" applyFont="1" applyBorder="1" applyAlignment="1">
      <alignment horizontal="center" vertical="top" wrapText="1"/>
      <protection/>
    </xf>
    <xf numFmtId="0" fontId="9" fillId="0" borderId="15" xfId="61" applyFont="1" applyBorder="1" applyAlignment="1">
      <alignment horizontal="center" vertical="top" wrapText="1"/>
      <protection/>
    </xf>
    <xf numFmtId="0" fontId="9" fillId="0" borderId="13" xfId="61" applyFont="1" applyBorder="1" applyAlignment="1">
      <alignment horizontal="center" vertical="top" wrapText="1"/>
      <protection/>
    </xf>
    <xf numFmtId="0" fontId="9" fillId="0" borderId="0" xfId="61" applyFont="1">
      <alignment/>
      <protection/>
    </xf>
    <xf numFmtId="0" fontId="0" fillId="0" borderId="10" xfId="61" applyFont="1" applyBorder="1" applyAlignment="1">
      <alignment horizontal="center"/>
      <protection/>
    </xf>
    <xf numFmtId="0" fontId="0" fillId="0" borderId="10" xfId="61" applyFont="1" applyBorder="1">
      <alignment/>
      <protection/>
    </xf>
    <xf numFmtId="0" fontId="2" fillId="0" borderId="10" xfId="61" applyFont="1" applyBorder="1">
      <alignment/>
      <protection/>
    </xf>
    <xf numFmtId="0" fontId="0" fillId="0" borderId="10" xfId="61" applyFont="1" applyBorder="1" applyAlignment="1" quotePrefix="1">
      <alignment horizontal="center"/>
      <protection/>
    </xf>
    <xf numFmtId="0" fontId="2" fillId="0" borderId="10" xfId="61" applyFont="1" applyBorder="1" applyAlignment="1">
      <alignment vertical="top" wrapText="1"/>
      <protection/>
    </xf>
    <xf numFmtId="0" fontId="0" fillId="0" borderId="10" xfId="61" applyFont="1" applyBorder="1" applyAlignment="1">
      <alignment/>
      <protection/>
    </xf>
    <xf numFmtId="0" fontId="0" fillId="0" borderId="10" xfId="61" applyFont="1" applyBorder="1" applyAlignment="1">
      <alignment horizontal="right"/>
      <protection/>
    </xf>
    <xf numFmtId="0" fontId="0" fillId="0" borderId="10" xfId="61" applyFont="1" applyBorder="1" applyAlignment="1" quotePrefix="1">
      <alignment horizontal="right"/>
      <protection/>
    </xf>
    <xf numFmtId="1" fontId="0" fillId="0" borderId="0" xfId="61" applyNumberFormat="1" applyFont="1">
      <alignment/>
      <protection/>
    </xf>
    <xf numFmtId="0" fontId="2" fillId="0" borderId="0" xfId="61" applyFont="1" applyAlignment="1">
      <alignment/>
      <protection/>
    </xf>
    <xf numFmtId="0" fontId="0" fillId="0" borderId="10" xfId="61" applyBorder="1" applyAlignment="1">
      <alignment horizontal="right"/>
      <protection/>
    </xf>
    <xf numFmtId="0" fontId="0" fillId="34" borderId="10" xfId="61" applyFill="1" applyBorder="1" applyAlignment="1">
      <alignment horizontal="center"/>
      <protection/>
    </xf>
    <xf numFmtId="0" fontId="0" fillId="0" borderId="0" xfId="61" applyFont="1" applyAlignment="1" applyProtection="1">
      <alignment horizontal="justify" vertical="top" wrapText="1"/>
      <protection locked="0"/>
    </xf>
    <xf numFmtId="0" fontId="2" fillId="0" borderId="0" xfId="61" applyFont="1" applyAlignment="1" applyProtection="1">
      <alignment horizontal="left" vertical="top" wrapText="1"/>
      <protection locked="0"/>
    </xf>
    <xf numFmtId="0" fontId="14" fillId="0" borderId="0" xfId="61" applyFont="1" applyFill="1" applyAlignment="1" applyProtection="1">
      <alignment vertical="top" wrapText="1"/>
      <protection locked="0"/>
    </xf>
    <xf numFmtId="0" fontId="2" fillId="0" borderId="0" xfId="61" applyFont="1" applyAlignment="1" applyProtection="1">
      <alignment/>
      <protection locked="0"/>
    </xf>
    <xf numFmtId="0" fontId="33" fillId="0" borderId="10" xfId="61" applyFont="1" applyBorder="1" applyAlignment="1" quotePrefix="1">
      <alignment horizontal="center" vertical="top" wrapText="1"/>
      <protection/>
    </xf>
    <xf numFmtId="0" fontId="2" fillId="0" borderId="10" xfId="0" applyFont="1" applyBorder="1" applyAlignment="1">
      <alignment horizontal="right"/>
    </xf>
    <xf numFmtId="1" fontId="0" fillId="0" borderId="10" xfId="61" applyNumberFormat="1" applyBorder="1" applyAlignment="1">
      <alignment horizontal="right"/>
      <protection/>
    </xf>
    <xf numFmtId="2" fontId="12" fillId="0" borderId="10" xfId="0" applyNumberFormat="1" applyFont="1" applyFill="1" applyBorder="1" applyAlignment="1">
      <alignment horizontal="right" vertical="center" wrapText="1"/>
    </xf>
    <xf numFmtId="2" fontId="0" fillId="0" borderId="10" xfId="0" applyNumberFormat="1" applyFill="1" applyBorder="1" applyAlignment="1">
      <alignment horizontal="right" vertical="center" wrapText="1"/>
    </xf>
    <xf numFmtId="0" fontId="12" fillId="0" borderId="10" xfId="0" applyFont="1" applyFill="1" applyBorder="1" applyAlignment="1">
      <alignment horizontal="center" vertical="center" wrapText="1"/>
    </xf>
    <xf numFmtId="2" fontId="2" fillId="0" borderId="10" xfId="0" applyNumberFormat="1" applyFont="1" applyBorder="1" applyAlignment="1">
      <alignment vertical="center" wrapText="1"/>
    </xf>
    <xf numFmtId="0" fontId="2" fillId="0" borderId="11" xfId="61" applyFont="1" applyBorder="1" applyAlignment="1">
      <alignment vertical="top"/>
      <protection/>
    </xf>
    <xf numFmtId="0" fontId="16" fillId="0" borderId="10" xfId="61" applyFont="1" applyBorder="1" applyAlignment="1">
      <alignment horizontal="center"/>
      <protection/>
    </xf>
    <xf numFmtId="0" fontId="16" fillId="0" borderId="0" xfId="61" applyFont="1">
      <alignment/>
      <protection/>
    </xf>
    <xf numFmtId="0" fontId="0" fillId="0" borderId="10" xfId="61" applyFill="1" applyBorder="1" applyAlignment="1">
      <alignment horizontal="center"/>
      <protection/>
    </xf>
    <xf numFmtId="2" fontId="0" fillId="0" borderId="10" xfId="61" applyNumberFormat="1" applyFill="1" applyBorder="1">
      <alignment/>
      <protection/>
    </xf>
    <xf numFmtId="0" fontId="0" fillId="0" borderId="0" xfId="61" applyFont="1" applyBorder="1">
      <alignment/>
      <protection/>
    </xf>
    <xf numFmtId="0" fontId="2" fillId="0" borderId="17" xfId="61" applyFont="1" applyFill="1" applyBorder="1" applyAlignment="1">
      <alignment horizontal="center" vertical="top" wrapText="1"/>
      <protection/>
    </xf>
    <xf numFmtId="0" fontId="16" fillId="0" borderId="10" xfId="61" applyFont="1" applyBorder="1" applyAlignment="1">
      <alignment horizontal="center" vertical="top"/>
      <protection/>
    </xf>
    <xf numFmtId="0" fontId="9" fillId="0" borderId="0" xfId="61" applyFont="1" applyBorder="1">
      <alignment/>
      <protection/>
    </xf>
    <xf numFmtId="1" fontId="0" fillId="0" borderId="10" xfId="61" applyNumberFormat="1" applyFont="1" applyBorder="1" applyAlignment="1" applyProtection="1">
      <alignment horizontal="center"/>
      <protection/>
    </xf>
    <xf numFmtId="0" fontId="2" fillId="0" borderId="10" xfId="61" applyFont="1" applyFill="1" applyBorder="1">
      <alignment/>
      <protection/>
    </xf>
    <xf numFmtId="0" fontId="45" fillId="0" borderId="10" xfId="61" applyFont="1" applyFill="1" applyBorder="1">
      <alignment/>
      <protection/>
    </xf>
    <xf numFmtId="1" fontId="0" fillId="0" borderId="10" xfId="61" applyNumberFormat="1" applyFont="1" applyBorder="1" applyProtection="1">
      <alignment/>
      <protection/>
    </xf>
    <xf numFmtId="0" fontId="0" fillId="0" borderId="10" xfId="61" applyBorder="1" applyAlignment="1" applyProtection="1">
      <alignment/>
      <protection/>
    </xf>
    <xf numFmtId="1" fontId="2" fillId="0" borderId="10" xfId="61" applyNumberFormat="1" applyFont="1" applyBorder="1" applyAlignment="1" applyProtection="1">
      <alignment horizontal="right"/>
      <protection/>
    </xf>
    <xf numFmtId="0" fontId="6" fillId="0" borderId="10" xfId="61" applyFont="1" applyBorder="1">
      <alignment/>
      <protection/>
    </xf>
    <xf numFmtId="0" fontId="6" fillId="0" borderId="0" xfId="61" applyFont="1" applyBorder="1">
      <alignment/>
      <protection/>
    </xf>
    <xf numFmtId="0" fontId="2" fillId="0" borderId="21" xfId="61" applyFont="1" applyBorder="1" applyAlignment="1">
      <alignment vertical="top" wrapText="1"/>
      <protection/>
    </xf>
    <xf numFmtId="0" fontId="0" fillId="0" borderId="0" xfId="61" applyFont="1" applyAlignment="1">
      <alignment vertical="top" wrapText="1"/>
      <protection/>
    </xf>
    <xf numFmtId="0" fontId="2" fillId="0" borderId="21" xfId="61" applyFont="1" applyBorder="1" applyAlignment="1">
      <alignment horizontal="center" vertical="top" wrapText="1"/>
      <protection/>
    </xf>
    <xf numFmtId="0" fontId="2" fillId="0" borderId="11" xfId="61" applyFont="1" applyFill="1" applyBorder="1" applyAlignment="1">
      <alignment horizontal="center" vertical="top" wrapText="1"/>
      <protection/>
    </xf>
    <xf numFmtId="0" fontId="2" fillId="0" borderId="21" xfId="61" applyFont="1" applyBorder="1">
      <alignment/>
      <protection/>
    </xf>
    <xf numFmtId="0" fontId="0" fillId="0" borderId="21" xfId="61" applyFont="1" applyBorder="1">
      <alignment/>
      <protection/>
    </xf>
    <xf numFmtId="0" fontId="0" fillId="0" borderId="21" xfId="61" applyFont="1" applyBorder="1" applyAlignment="1">
      <alignment vertical="top" wrapText="1"/>
      <protection/>
    </xf>
    <xf numFmtId="0" fontId="0" fillId="0" borderId="10" xfId="61" applyFont="1" applyBorder="1" applyAlignment="1">
      <alignment vertical="top" wrapText="1"/>
      <protection/>
    </xf>
    <xf numFmtId="0" fontId="0" fillId="0" borderId="10" xfId="61" applyFont="1" applyFill="1" applyBorder="1" applyAlignment="1">
      <alignment horizontal="center" vertical="top" wrapText="1"/>
      <protection/>
    </xf>
    <xf numFmtId="0" fontId="0" fillId="0" borderId="10" xfId="61" applyFont="1" applyBorder="1" applyAlignment="1">
      <alignment wrapText="1"/>
      <protection/>
    </xf>
    <xf numFmtId="0" fontId="2" fillId="0" borderId="22" xfId="61" applyFont="1" applyBorder="1" applyAlignment="1">
      <alignment vertical="top" wrapText="1"/>
      <protection/>
    </xf>
    <xf numFmtId="0" fontId="0" fillId="0" borderId="17" xfId="61" applyFont="1" applyBorder="1" applyAlignment="1">
      <alignment vertical="top" wrapText="1"/>
      <protection/>
    </xf>
    <xf numFmtId="0" fontId="0" fillId="0" borderId="11" xfId="61" applyFont="1" applyFill="1" applyBorder="1" applyAlignment="1">
      <alignment horizontal="center" vertical="top" wrapText="1"/>
      <protection/>
    </xf>
    <xf numFmtId="0" fontId="0" fillId="0" borderId="23" xfId="61" applyFont="1" applyBorder="1">
      <alignment/>
      <protection/>
    </xf>
    <xf numFmtId="0" fontId="2" fillId="0" borderId="24" xfId="61" applyFont="1" applyBorder="1">
      <alignment/>
      <protection/>
    </xf>
    <xf numFmtId="2" fontId="2" fillId="0" borderId="10" xfId="61" applyNumberFormat="1" applyFont="1" applyFill="1" applyBorder="1" applyAlignment="1">
      <alignment horizontal="center" vertical="top" wrapText="1"/>
      <protection/>
    </xf>
    <xf numFmtId="2" fontId="2" fillId="0" borderId="24" xfId="61" applyNumberFormat="1" applyFont="1" applyBorder="1" applyAlignment="1">
      <alignment horizontal="center" vertical="center"/>
      <protection/>
    </xf>
    <xf numFmtId="2" fontId="2" fillId="0" borderId="24" xfId="61" applyNumberFormat="1" applyFont="1" applyBorder="1" applyAlignment="1">
      <alignment horizontal="center"/>
      <protection/>
    </xf>
    <xf numFmtId="0" fontId="16" fillId="0" borderId="10" xfId="62" applyFont="1" applyFill="1" applyBorder="1" applyAlignment="1">
      <alignment horizontal="center" vertical="top" wrapText="1"/>
      <protection/>
    </xf>
    <xf numFmtId="0" fontId="0" fillId="0" borderId="10" xfId="62" applyFill="1" applyBorder="1">
      <alignment/>
      <protection/>
    </xf>
    <xf numFmtId="0" fontId="14" fillId="0" borderId="10" xfId="63" applyFont="1" applyFill="1" applyBorder="1" applyAlignment="1">
      <alignment horizontal="center" vertical="top" wrapText="1"/>
      <protection/>
    </xf>
    <xf numFmtId="0" fontId="12" fillId="0" borderId="10" xfId="63" applyFont="1" applyFill="1" applyBorder="1" applyAlignment="1">
      <alignment horizontal="center" vertical="top" wrapText="1"/>
      <protection/>
    </xf>
    <xf numFmtId="2" fontId="12" fillId="0" borderId="10" xfId="63" applyNumberFormat="1" applyFont="1" applyFill="1" applyBorder="1" applyAlignment="1">
      <alignment horizontal="center" vertical="top" wrapText="1"/>
      <protection/>
    </xf>
    <xf numFmtId="0" fontId="120" fillId="0" borderId="0" xfId="0" applyFont="1" applyFill="1" applyAlignment="1">
      <alignment horizontal="center"/>
    </xf>
    <xf numFmtId="0" fontId="32" fillId="0" borderId="0" xfId="0" applyFont="1" applyFill="1" applyBorder="1" applyAlignment="1">
      <alignment/>
    </xf>
    <xf numFmtId="0" fontId="16" fillId="0" borderId="0" xfId="0" applyFont="1" applyFill="1" applyBorder="1" applyAlignment="1">
      <alignment/>
    </xf>
    <xf numFmtId="0" fontId="32" fillId="0" borderId="17" xfId="0" applyFont="1" applyFill="1" applyBorder="1" applyAlignment="1">
      <alignment vertical="top" wrapText="1"/>
    </xf>
    <xf numFmtId="0" fontId="125" fillId="0" borderId="17" xfId="0" applyFont="1" applyFill="1" applyBorder="1" applyAlignment="1">
      <alignment horizontal="center" vertical="center" wrapText="1"/>
    </xf>
    <xf numFmtId="0" fontId="46" fillId="0" borderId="10" xfId="0" applyFont="1" applyFill="1" applyBorder="1" applyAlignment="1" quotePrefix="1">
      <alignment horizontal="center" vertical="top" wrapText="1"/>
    </xf>
    <xf numFmtId="0" fontId="0" fillId="0" borderId="10" xfId="0" applyFont="1" applyFill="1" applyBorder="1" applyAlignment="1">
      <alignment/>
    </xf>
    <xf numFmtId="0" fontId="126" fillId="0" borderId="10" xfId="0" applyFont="1" applyFill="1" applyBorder="1" applyAlignment="1">
      <alignment/>
    </xf>
    <xf numFmtId="0" fontId="2" fillId="0" borderId="10" xfId="0" applyFont="1" applyFill="1" applyBorder="1" applyAlignment="1">
      <alignment/>
    </xf>
    <xf numFmtId="0" fontId="32" fillId="0" borderId="17" xfId="0" applyFont="1" applyFill="1" applyBorder="1" applyAlignment="1">
      <alignment horizontal="center" vertical="center" wrapText="1"/>
    </xf>
    <xf numFmtId="165" fontId="2" fillId="0" borderId="0" xfId="0" applyNumberFormat="1" applyFont="1" applyAlignment="1">
      <alignment/>
    </xf>
    <xf numFmtId="2" fontId="2" fillId="0" borderId="0" xfId="0" applyNumberFormat="1" applyFont="1" applyAlignment="1">
      <alignment/>
    </xf>
    <xf numFmtId="168" fontId="2" fillId="0" borderId="0" xfId="0" applyNumberFormat="1" applyFont="1" applyBorder="1" applyAlignment="1">
      <alignment horizontal="center"/>
    </xf>
    <xf numFmtId="2" fontId="2" fillId="0" borderId="0" xfId="0" applyNumberFormat="1" applyFont="1" applyBorder="1" applyAlignment="1">
      <alignment horizontal="center"/>
    </xf>
    <xf numFmtId="168" fontId="2" fillId="0" borderId="0" xfId="0" applyNumberFormat="1" applyFont="1" applyAlignment="1">
      <alignment/>
    </xf>
    <xf numFmtId="168" fontId="2" fillId="0" borderId="0" xfId="0" applyNumberFormat="1" applyFont="1" applyBorder="1" applyAlignment="1">
      <alignment horizontal="right"/>
    </xf>
    <xf numFmtId="0" fontId="0" fillId="0" borderId="0" xfId="0" applyFont="1" applyFill="1" applyAlignment="1">
      <alignment/>
    </xf>
    <xf numFmtId="0" fontId="98" fillId="0" borderId="0" xfId="60" applyFill="1">
      <alignment/>
      <protection/>
    </xf>
    <xf numFmtId="0" fontId="98" fillId="0" borderId="0" xfId="60" applyFill="1" applyAlignment="1">
      <alignment horizontal="left"/>
      <protection/>
    </xf>
    <xf numFmtId="0" fontId="20" fillId="0" borderId="10" xfId="60" applyFont="1" applyFill="1" applyBorder="1" applyAlignment="1">
      <alignment horizontal="center" vertical="top" wrapText="1"/>
      <protection/>
    </xf>
    <xf numFmtId="0" fontId="0" fillId="0" borderId="10" xfId="0" applyFill="1" applyBorder="1" applyAlignment="1">
      <alignment horizontal="right"/>
    </xf>
    <xf numFmtId="0" fontId="2" fillId="0" borderId="0" xfId="0" applyFont="1" applyFill="1" applyAlignment="1">
      <alignment/>
    </xf>
    <xf numFmtId="0" fontId="2" fillId="0" borderId="0" xfId="0" applyFont="1" applyAlignment="1">
      <alignment horizontal="center" vertical="top" wrapText="1"/>
    </xf>
    <xf numFmtId="0" fontId="6" fillId="0" borderId="0" xfId="0" applyFont="1" applyAlignment="1">
      <alignment horizontal="center"/>
    </xf>
    <xf numFmtId="0" fontId="20" fillId="0" borderId="11" xfId="60" applyFont="1" applyBorder="1" applyAlignment="1">
      <alignment horizontal="center" vertical="center" wrapText="1"/>
      <protection/>
    </xf>
    <xf numFmtId="0" fontId="0" fillId="34" borderId="10" xfId="0" applyFill="1" applyBorder="1" applyAlignment="1">
      <alignment/>
    </xf>
    <xf numFmtId="0" fontId="2" fillId="0" borderId="10" xfId="61" applyFont="1" applyFill="1" applyBorder="1" applyAlignment="1">
      <alignment horizontal="center"/>
      <protection/>
    </xf>
    <xf numFmtId="0" fontId="0" fillId="34" borderId="0" xfId="61" applyFont="1" applyFill="1">
      <alignment/>
      <protection/>
    </xf>
    <xf numFmtId="0" fontId="2" fillId="34" borderId="10" xfId="61" applyFont="1" applyFill="1" applyBorder="1" applyAlignment="1">
      <alignment horizontal="center" vertical="top" wrapText="1"/>
      <protection/>
    </xf>
    <xf numFmtId="0" fontId="41" fillId="0" borderId="10" xfId="0" applyFont="1" applyBorder="1" applyAlignment="1">
      <alignment horizontal="center" wrapText="1"/>
    </xf>
    <xf numFmtId="0" fontId="41" fillId="0" borderId="10" xfId="0" applyFont="1" applyBorder="1" applyAlignment="1">
      <alignment horizontal="center" vertical="top" wrapText="1"/>
    </xf>
    <xf numFmtId="0" fontId="0" fillId="34" borderId="0" xfId="61" applyFont="1" applyFill="1" applyAlignment="1">
      <alignment horizontal="left"/>
      <protection/>
    </xf>
    <xf numFmtId="0" fontId="6" fillId="34" borderId="0" xfId="61" applyFont="1" applyFill="1">
      <alignment/>
      <protection/>
    </xf>
    <xf numFmtId="0" fontId="0" fillId="34" borderId="0" xfId="0" applyFont="1" applyFill="1" applyAlignment="1">
      <alignment/>
    </xf>
    <xf numFmtId="0" fontId="12" fillId="0" borderId="10" xfId="0" applyFont="1" applyBorder="1" applyAlignment="1">
      <alignment horizontal="center" vertical="center"/>
    </xf>
    <xf numFmtId="0" fontId="12" fillId="0" borderId="10" xfId="0" applyFont="1" applyBorder="1" applyAlignment="1">
      <alignment horizontal="left" vertical="center"/>
    </xf>
    <xf numFmtId="0" fontId="0" fillId="0" borderId="15" xfId="0" applyBorder="1" applyAlignment="1">
      <alignment horizontal="center"/>
    </xf>
    <xf numFmtId="0" fontId="20" fillId="0" borderId="13" xfId="60" applyFont="1" applyBorder="1" applyAlignment="1">
      <alignment horizontal="center" vertical="top" wrapText="1"/>
      <protection/>
    </xf>
    <xf numFmtId="0" fontId="0" fillId="35" borderId="10" xfId="0" applyFill="1" applyBorder="1" applyAlignment="1">
      <alignment/>
    </xf>
    <xf numFmtId="167" fontId="0" fillId="0" borderId="0" xfId="0" applyNumberFormat="1" applyAlignment="1">
      <alignment/>
    </xf>
    <xf numFmtId="0" fontId="127" fillId="0" borderId="10" xfId="0" applyFont="1" applyBorder="1" applyAlignment="1">
      <alignment vertical="center" wrapText="1"/>
    </xf>
    <xf numFmtId="0" fontId="127" fillId="0" borderId="13" xfId="0" applyFont="1" applyBorder="1" applyAlignment="1">
      <alignment vertical="center" wrapText="1"/>
    </xf>
    <xf numFmtId="0" fontId="2" fillId="0" borderId="10" xfId="61" applyFont="1" applyBorder="1" applyAlignment="1">
      <alignment horizontal="right"/>
      <protection/>
    </xf>
    <xf numFmtId="2" fontId="0" fillId="0" borderId="0" xfId="0" applyNumberFormat="1" applyAlignment="1">
      <alignment/>
    </xf>
    <xf numFmtId="0" fontId="16" fillId="0" borderId="14" xfId="0" applyFont="1" applyFill="1" applyBorder="1" applyAlignment="1">
      <alignment horizontal="right"/>
    </xf>
    <xf numFmtId="0" fontId="5" fillId="0" borderId="0" xfId="61" applyFont="1" applyFill="1" applyAlignment="1" applyProtection="1">
      <alignment horizontal="center" vertical="center"/>
      <protection/>
    </xf>
    <xf numFmtId="0" fontId="16" fillId="0" borderId="14" xfId="61" applyFont="1" applyBorder="1" applyAlignment="1">
      <alignment horizontal="right"/>
      <protection/>
    </xf>
    <xf numFmtId="0" fontId="16" fillId="0" borderId="14" xfId="0" applyFont="1" applyBorder="1" applyAlignment="1">
      <alignment horizontal="right"/>
    </xf>
    <xf numFmtId="0" fontId="2" fillId="0" borderId="15" xfId="0" applyFont="1" applyFill="1" applyBorder="1" applyAlignment="1">
      <alignment horizontal="center" vertical="top" wrapText="1"/>
    </xf>
    <xf numFmtId="0" fontId="0" fillId="0" borderId="10" xfId="61" applyFont="1" applyBorder="1" applyAlignment="1">
      <alignment horizontal="right" vertical="top"/>
      <protection/>
    </xf>
    <xf numFmtId="0" fontId="0" fillId="0" borderId="10" xfId="61" applyFont="1" applyBorder="1" applyAlignment="1">
      <alignment horizontal="right" vertical="top" wrapText="1"/>
      <protection/>
    </xf>
    <xf numFmtId="2" fontId="0" fillId="0" borderId="10" xfId="61" applyNumberFormat="1" applyFont="1" applyBorder="1" applyAlignment="1">
      <alignment horizontal="right" vertical="top"/>
      <protection/>
    </xf>
    <xf numFmtId="0" fontId="9" fillId="0" borderId="10" xfId="61" applyFont="1" applyBorder="1" applyAlignment="1">
      <alignment horizontal="right" vertical="top" wrapText="1"/>
      <protection/>
    </xf>
    <xf numFmtId="2" fontId="16" fillId="0" borderId="10" xfId="61" applyNumberFormat="1" applyFont="1" applyBorder="1" applyAlignment="1">
      <alignment horizontal="right" vertical="top"/>
      <protection/>
    </xf>
    <xf numFmtId="0" fontId="2" fillId="0" borderId="0" xfId="0" applyFont="1" applyFill="1" applyAlignment="1">
      <alignment horizontal="center"/>
    </xf>
    <xf numFmtId="0" fontId="14" fillId="0" borderId="0" xfId="61" applyFont="1" applyAlignment="1">
      <alignment horizontal="center"/>
      <protection/>
    </xf>
    <xf numFmtId="0" fontId="15" fillId="0" borderId="0" xfId="61" applyFont="1" applyAlignment="1">
      <alignment horizontal="center"/>
      <protection/>
    </xf>
    <xf numFmtId="0" fontId="5" fillId="0" borderId="0" xfId="61" applyFont="1" applyAlignment="1">
      <alignment vertical="top" wrapText="1"/>
      <protection/>
    </xf>
    <xf numFmtId="0" fontId="14" fillId="0" borderId="0" xfId="0" applyFont="1" applyAlignment="1">
      <alignment horizontal="center" vertical="top" wrapText="1"/>
    </xf>
    <xf numFmtId="0" fontId="20" fillId="0" borderId="10" xfId="60" applyFont="1" applyBorder="1" applyAlignment="1">
      <alignment horizontal="center" vertical="center" wrapText="1"/>
      <protection/>
    </xf>
    <xf numFmtId="0" fontId="36" fillId="0" borderId="0" xfId="60" applyFont="1" applyAlignment="1" applyProtection="1">
      <alignment horizontal="center" wrapText="1"/>
      <protection locked="0"/>
    </xf>
    <xf numFmtId="0" fontId="2" fillId="34" borderId="10" xfId="60" applyFont="1" applyFill="1" applyBorder="1" applyAlignment="1" quotePrefix="1">
      <alignment horizontal="center" vertical="center" wrapText="1"/>
      <protection/>
    </xf>
    <xf numFmtId="0" fontId="29" fillId="0" borderId="0" xfId="0" applyFont="1" applyAlignment="1">
      <alignment horizontal="right"/>
    </xf>
    <xf numFmtId="0" fontId="29" fillId="0" borderId="0" xfId="61" applyFont="1" applyAlignment="1">
      <alignment horizontal="right"/>
      <protection/>
    </xf>
    <xf numFmtId="0" fontId="3" fillId="0" borderId="0" xfId="61" applyFont="1" applyFill="1" applyAlignment="1" applyProtection="1">
      <alignment/>
      <protection/>
    </xf>
    <xf numFmtId="0" fontId="3" fillId="0" borderId="0" xfId="61" applyFont="1" applyFill="1" applyAlignment="1" applyProtection="1">
      <alignment horizontal="right"/>
      <protection/>
    </xf>
    <xf numFmtId="0" fontId="16" fillId="0" borderId="0" xfId="61" applyFont="1" applyFill="1" applyBorder="1" applyAlignment="1" applyProtection="1">
      <alignment horizontal="right"/>
      <protection/>
    </xf>
    <xf numFmtId="0" fontId="11" fillId="0" borderId="0" xfId="61" applyFont="1" applyFill="1" applyProtection="1">
      <alignment/>
      <protection/>
    </xf>
    <xf numFmtId="0" fontId="14" fillId="0" borderId="0" xfId="61" applyFont="1" applyFill="1" applyAlignment="1" applyProtection="1">
      <alignment vertical="top" wrapText="1"/>
      <protection/>
    </xf>
    <xf numFmtId="0" fontId="2" fillId="0" borderId="14" xfId="61" applyFont="1" applyFill="1" applyBorder="1" applyAlignment="1" applyProtection="1">
      <alignment/>
      <protection/>
    </xf>
    <xf numFmtId="0" fontId="16" fillId="0" borderId="14" xfId="61" applyFont="1" applyFill="1" applyBorder="1" applyAlignment="1" applyProtection="1">
      <alignment horizontal="right"/>
      <protection/>
    </xf>
    <xf numFmtId="0" fontId="0" fillId="0" borderId="0" xfId="61" applyFont="1" applyFill="1" applyBorder="1" applyAlignment="1" applyProtection="1">
      <alignment horizontal="center"/>
      <protection/>
    </xf>
    <xf numFmtId="0" fontId="2" fillId="0" borderId="0" xfId="61" applyFont="1" applyFill="1" applyBorder="1" applyProtection="1">
      <alignment/>
      <protection/>
    </xf>
    <xf numFmtId="0" fontId="2" fillId="0" borderId="14" xfId="61" applyFont="1" applyBorder="1" applyAlignment="1">
      <alignment/>
      <protection/>
    </xf>
    <xf numFmtId="0" fontId="2" fillId="0" borderId="0" xfId="0" applyFont="1" applyFill="1" applyAlignment="1">
      <alignment/>
    </xf>
    <xf numFmtId="0" fontId="0" fillId="0" borderId="0" xfId="61" applyFont="1" applyAlignment="1">
      <alignment horizontal="center" vertical="center"/>
      <protection/>
    </xf>
    <xf numFmtId="0" fontId="2" fillId="0" borderId="0" xfId="61" applyFont="1" applyBorder="1" applyAlignment="1">
      <alignment vertical="top"/>
      <protection/>
    </xf>
    <xf numFmtId="0" fontId="2" fillId="0" borderId="0" xfId="61" applyFont="1" applyAlignment="1">
      <alignment vertical="top"/>
      <protection/>
    </xf>
    <xf numFmtId="0" fontId="16" fillId="0" borderId="15" xfId="61" applyFont="1" applyBorder="1" applyAlignment="1">
      <alignment horizontal="center" vertical="top" wrapText="1"/>
      <protection/>
    </xf>
    <xf numFmtId="0" fontId="16" fillId="0" borderId="13" xfId="61" applyFont="1" applyBorder="1" applyAlignment="1">
      <alignment horizontal="center" vertical="top" wrapText="1"/>
      <protection/>
    </xf>
    <xf numFmtId="0" fontId="16" fillId="0" borderId="0" xfId="61" applyFont="1" applyAlignment="1">
      <alignment vertical="top"/>
      <protection/>
    </xf>
    <xf numFmtId="0" fontId="13" fillId="0" borderId="0" xfId="0" applyFont="1" applyFill="1" applyAlignment="1">
      <alignment horizontal="left"/>
    </xf>
    <xf numFmtId="0" fontId="12" fillId="0" borderId="0" xfId="0" applyFont="1" applyFill="1" applyAlignment="1">
      <alignment horizontal="center"/>
    </xf>
    <xf numFmtId="0" fontId="14" fillId="0" borderId="0" xfId="0" applyFont="1" applyFill="1" applyAlignment="1">
      <alignment horizontal="center"/>
    </xf>
    <xf numFmtId="0" fontId="12" fillId="0" borderId="0" xfId="0" applyFont="1" applyFill="1" applyAlignment="1">
      <alignment/>
    </xf>
    <xf numFmtId="0" fontId="2" fillId="0" borderId="0" xfId="0" applyFont="1" applyFill="1" applyAlignment="1">
      <alignment horizontal="left"/>
    </xf>
    <xf numFmtId="0" fontId="0" fillId="0" borderId="0" xfId="0" applyFont="1" applyFill="1" applyAlignment="1">
      <alignment vertical="center"/>
    </xf>
    <xf numFmtId="0" fontId="42" fillId="0" borderId="10" xfId="0" applyFont="1" applyFill="1" applyBorder="1" applyAlignment="1">
      <alignment horizontal="center" vertical="top" wrapText="1"/>
    </xf>
    <xf numFmtId="0" fontId="42" fillId="0" borderId="0" xfId="0" applyFont="1" applyFill="1" applyAlignment="1">
      <alignment/>
    </xf>
    <xf numFmtId="1" fontId="0" fillId="0" borderId="10" xfId="0" applyNumberFormat="1" applyFill="1" applyBorder="1" applyAlignment="1">
      <alignment horizontal="right"/>
    </xf>
    <xf numFmtId="1" fontId="2" fillId="0" borderId="0" xfId="0" applyNumberFormat="1" applyFont="1" applyFill="1" applyAlignment="1">
      <alignment/>
    </xf>
    <xf numFmtId="1" fontId="0" fillId="0" borderId="0" xfId="0" applyNumberFormat="1" applyFill="1" applyAlignment="1">
      <alignment/>
    </xf>
    <xf numFmtId="1"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xf>
    <xf numFmtId="0" fontId="0" fillId="0" borderId="0" xfId="0" applyFont="1" applyFill="1" applyBorder="1" applyAlignment="1">
      <alignment/>
    </xf>
    <xf numFmtId="0" fontId="2" fillId="0" borderId="0" xfId="0" applyFont="1" applyFill="1" applyAlignment="1">
      <alignment vertical="top" wrapText="1"/>
    </xf>
    <xf numFmtId="0" fontId="0" fillId="0" borderId="0" xfId="0" applyFont="1" applyFill="1" applyAlignment="1">
      <alignment/>
    </xf>
    <xf numFmtId="0" fontId="0" fillId="0" borderId="10" xfId="61" applyFont="1" applyFill="1" applyBorder="1" applyAlignment="1" applyProtection="1">
      <alignment vertical="center"/>
      <protection/>
    </xf>
    <xf numFmtId="0" fontId="0" fillId="0" borderId="10" xfId="61" applyFill="1" applyBorder="1" applyAlignment="1" applyProtection="1">
      <alignment vertical="center" wrapText="1"/>
      <protection/>
    </xf>
    <xf numFmtId="0" fontId="0" fillId="0" borderId="10" xfId="61" applyFont="1" applyBorder="1" applyAlignment="1">
      <alignment vertical="center"/>
      <protection/>
    </xf>
    <xf numFmtId="0" fontId="0" fillId="0" borderId="10" xfId="61" applyFont="1" applyBorder="1" applyAlignment="1">
      <alignment vertical="center" wrapText="1"/>
      <protection/>
    </xf>
    <xf numFmtId="0" fontId="40" fillId="0" borderId="10" xfId="0" applyFont="1" applyFill="1" applyBorder="1" applyAlignment="1">
      <alignment horizontal="center" vertical="center" wrapText="1"/>
    </xf>
    <xf numFmtId="0" fontId="41" fillId="0" borderId="0" xfId="0" applyFont="1" applyFill="1" applyAlignment="1">
      <alignment vertical="center"/>
    </xf>
    <xf numFmtId="0" fontId="40" fillId="0" borderId="13" xfId="0" applyFont="1" applyFill="1" applyBorder="1" applyAlignment="1">
      <alignment horizontal="center" vertical="center" wrapText="1"/>
    </xf>
    <xf numFmtId="0" fontId="16" fillId="0" borderId="14" xfId="0" applyFont="1" applyFill="1" applyBorder="1" applyAlignment="1">
      <alignment/>
    </xf>
    <xf numFmtId="0" fontId="2" fillId="0" borderId="14" xfId="0" applyFont="1" applyFill="1" applyBorder="1" applyAlignment="1">
      <alignment/>
    </xf>
    <xf numFmtId="0" fontId="2" fillId="0" borderId="14" xfId="0" applyFont="1" applyFill="1" applyBorder="1" applyAlignment="1">
      <alignment horizontal="left"/>
    </xf>
    <xf numFmtId="0" fontId="13" fillId="0" borderId="0" xfId="0" applyFont="1" applyFill="1" applyAlignment="1">
      <alignment horizontal="right"/>
    </xf>
    <xf numFmtId="0" fontId="11" fillId="0" borderId="0" xfId="0" applyFont="1" applyFill="1" applyAlignment="1">
      <alignment vertical="center"/>
    </xf>
    <xf numFmtId="0" fontId="6" fillId="0" borderId="0" xfId="0" applyFont="1" applyFill="1" applyAlignment="1">
      <alignment vertical="center"/>
    </xf>
    <xf numFmtId="0" fontId="2" fillId="0" borderId="0" xfId="0" applyFont="1" applyFill="1" applyBorder="1" applyAlignment="1">
      <alignment horizontal="right"/>
    </xf>
    <xf numFmtId="2" fontId="2" fillId="0" borderId="10" xfId="0" applyNumberFormat="1" applyFont="1" applyFill="1" applyBorder="1" applyAlignment="1">
      <alignment horizontal="right"/>
    </xf>
    <xf numFmtId="2" fontId="2" fillId="0" borderId="10" xfId="0" applyNumberFormat="1" applyFont="1" applyFill="1" applyBorder="1" applyAlignment="1">
      <alignment vertical="center"/>
    </xf>
    <xf numFmtId="0" fontId="0" fillId="0" borderId="0" xfId="0" applyFont="1" applyFill="1" applyAlignment="1">
      <alignment horizontal="center"/>
    </xf>
    <xf numFmtId="0" fontId="0" fillId="0" borderId="0" xfId="0" applyFill="1" applyAlignment="1">
      <alignment vertical="center"/>
    </xf>
    <xf numFmtId="0" fontId="40" fillId="0" borderId="0" xfId="0" applyFont="1" applyFill="1" applyAlignment="1">
      <alignment vertical="center"/>
    </xf>
    <xf numFmtId="2" fontId="0" fillId="0" borderId="10" xfId="0" applyNumberFormat="1" applyFont="1" applyFill="1" applyBorder="1" applyAlignment="1">
      <alignment horizontal="right"/>
    </xf>
    <xf numFmtId="2" fontId="2" fillId="0" borderId="10" xfId="0" applyNumberFormat="1" applyFont="1" applyFill="1" applyBorder="1" applyAlignment="1">
      <alignment horizontal="right" vertical="center"/>
    </xf>
    <xf numFmtId="0" fontId="2" fillId="0" borderId="0" xfId="0" applyFont="1" applyFill="1" applyBorder="1" applyAlignment="1">
      <alignment/>
    </xf>
    <xf numFmtId="0" fontId="12" fillId="0" borderId="0" xfId="60" applyFont="1" applyFill="1">
      <alignment/>
      <protection/>
    </xf>
    <xf numFmtId="0" fontId="7" fillId="0" borderId="0" xfId="60" applyFont="1" applyFill="1" applyAlignment="1">
      <alignment horizontal="center"/>
      <protection/>
    </xf>
    <xf numFmtId="0" fontId="40" fillId="0" borderId="10" xfId="60" applyFont="1" applyFill="1" applyBorder="1" applyAlignment="1">
      <alignment horizontal="center" vertical="center" wrapText="1"/>
      <protection/>
    </xf>
    <xf numFmtId="0" fontId="41" fillId="0" borderId="0" xfId="60" applyFont="1" applyFill="1" applyAlignment="1">
      <alignment vertical="center"/>
      <protection/>
    </xf>
    <xf numFmtId="0" fontId="16" fillId="0" borderId="10" xfId="60" applyFont="1" applyFill="1" applyBorder="1" applyAlignment="1">
      <alignment horizontal="center"/>
      <protection/>
    </xf>
    <xf numFmtId="2" fontId="2" fillId="0" borderId="10" xfId="61" applyNumberFormat="1" applyFont="1" applyBorder="1" applyAlignment="1">
      <alignment horizontal="right"/>
      <protection/>
    </xf>
    <xf numFmtId="2" fontId="0" fillId="34" borderId="10" xfId="61" applyNumberFormat="1" applyFill="1" applyBorder="1" applyAlignment="1">
      <alignment horizontal="right"/>
      <protection/>
    </xf>
    <xf numFmtId="0" fontId="3" fillId="0" borderId="0" xfId="61" applyFont="1" applyFill="1" applyAlignment="1">
      <alignment horizontal="right"/>
      <protection/>
    </xf>
    <xf numFmtId="0" fontId="10" fillId="0" borderId="0" xfId="61" applyFont="1" applyFill="1" applyAlignment="1">
      <alignment/>
      <protection/>
    </xf>
    <xf numFmtId="0" fontId="5" fillId="0" borderId="0" xfId="61" applyFont="1" applyFill="1" applyAlignment="1">
      <alignment horizontal="center"/>
      <protection/>
    </xf>
    <xf numFmtId="0" fontId="6" fillId="0" borderId="0" xfId="61" applyFont="1" applyFill="1" applyAlignment="1">
      <alignment horizontal="center"/>
      <protection/>
    </xf>
    <xf numFmtId="0" fontId="2" fillId="0" borderId="0" xfId="61" applyFont="1" applyFill="1" applyAlignment="1">
      <alignment/>
      <protection/>
    </xf>
    <xf numFmtId="0" fontId="2" fillId="0" borderId="0" xfId="61" applyFont="1" applyFill="1" applyAlignment="1">
      <alignment horizontal="right"/>
      <protection/>
    </xf>
    <xf numFmtId="0" fontId="2" fillId="0" borderId="0" xfId="61" applyFont="1" applyFill="1">
      <alignment/>
      <protection/>
    </xf>
    <xf numFmtId="0" fontId="16" fillId="0" borderId="14" xfId="61" applyFont="1" applyFill="1" applyBorder="1" applyAlignment="1">
      <alignment horizontal="right"/>
      <protection/>
    </xf>
    <xf numFmtId="0" fontId="2" fillId="0" borderId="10" xfId="61" applyFont="1" applyFill="1" applyBorder="1" applyAlignment="1">
      <alignment horizontal="center" vertical="center" wrapText="1"/>
      <protection/>
    </xf>
    <xf numFmtId="2" fontId="2" fillId="0" borderId="10" xfId="61" applyNumberFormat="1" applyFont="1" applyFill="1" applyBorder="1" applyAlignment="1">
      <alignment horizontal="right"/>
      <protection/>
    </xf>
    <xf numFmtId="2" fontId="2" fillId="0" borderId="0" xfId="61" applyNumberFormat="1" applyFont="1" applyFill="1">
      <alignment/>
      <protection/>
    </xf>
    <xf numFmtId="2" fontId="0" fillId="0" borderId="0" xfId="61" applyNumberFormat="1" applyFill="1">
      <alignment/>
      <protection/>
    </xf>
    <xf numFmtId="0" fontId="0" fillId="0" borderId="10" xfId="61" applyFill="1" applyBorder="1" applyAlignment="1">
      <alignment horizontal="right" vertical="center"/>
      <protection/>
    </xf>
    <xf numFmtId="2" fontId="0" fillId="0" borderId="10" xfId="61" applyNumberFormat="1" applyFill="1" applyBorder="1" applyAlignment="1">
      <alignment horizontal="right" vertical="center"/>
      <protection/>
    </xf>
    <xf numFmtId="0" fontId="14" fillId="0" borderId="0" xfId="61" applyFont="1" applyFill="1" applyAlignment="1">
      <alignment horizontal="center" vertical="center"/>
      <protection/>
    </xf>
    <xf numFmtId="0" fontId="2" fillId="0" borderId="0" xfId="61" applyFont="1" applyFill="1" applyAlignment="1">
      <alignment vertical="top" wrapText="1"/>
      <protection/>
    </xf>
    <xf numFmtId="0" fontId="2" fillId="0" borderId="0" xfId="61" applyFont="1" applyFill="1" applyAlignment="1">
      <alignment vertical="top"/>
      <protection/>
    </xf>
    <xf numFmtId="0" fontId="12" fillId="0" borderId="0" xfId="61" applyFont="1">
      <alignment/>
      <protection/>
    </xf>
    <xf numFmtId="0" fontId="12" fillId="0" borderId="10" xfId="61" applyFont="1" applyBorder="1" applyAlignment="1">
      <alignment horizontal="center" vertical="center"/>
      <protection/>
    </xf>
    <xf numFmtId="0" fontId="12" fillId="0" borderId="10" xfId="61" applyFont="1" applyBorder="1" applyAlignment="1">
      <alignment horizontal="center" vertical="center" wrapText="1"/>
      <protection/>
    </xf>
    <xf numFmtId="0" fontId="12" fillId="0" borderId="10" xfId="61" applyFont="1" applyBorder="1" applyAlignment="1">
      <alignment horizontal="center"/>
      <protection/>
    </xf>
    <xf numFmtId="0" fontId="14" fillId="0" borderId="0" xfId="61" applyFont="1" applyAlignment="1">
      <alignment/>
      <protection/>
    </xf>
    <xf numFmtId="0" fontId="23" fillId="0" borderId="14" xfId="61" applyFont="1" applyBorder="1" applyAlignment="1">
      <alignment horizontal="right"/>
      <protection/>
    </xf>
    <xf numFmtId="0" fontId="14" fillId="0" borderId="0" xfId="61" applyFont="1" applyAlignment="1">
      <alignment horizontal="right"/>
      <protection/>
    </xf>
    <xf numFmtId="1" fontId="0" fillId="34" borderId="10" xfId="61" applyNumberFormat="1" applyFill="1" applyBorder="1" applyAlignment="1">
      <alignment horizontal="right"/>
      <protection/>
    </xf>
    <xf numFmtId="1" fontId="2" fillId="0" borderId="10" xfId="61" applyNumberFormat="1" applyFont="1" applyBorder="1" applyAlignment="1">
      <alignment horizontal="right"/>
      <protection/>
    </xf>
    <xf numFmtId="0" fontId="0" fillId="0" borderId="10" xfId="61" applyFont="1" applyFill="1" applyBorder="1">
      <alignment/>
      <protection/>
    </xf>
    <xf numFmtId="0" fontId="2" fillId="0" borderId="10" xfId="61" applyFont="1" applyBorder="1" applyAlignment="1">
      <alignment horizontal="right" vertical="top"/>
      <protection/>
    </xf>
    <xf numFmtId="167" fontId="0" fillId="0" borderId="10" xfId="0" applyNumberFormat="1" applyBorder="1" applyAlignment="1">
      <alignment horizontal="right"/>
    </xf>
    <xf numFmtId="167" fontId="0" fillId="0" borderId="10" xfId="0" applyNumberFormat="1" applyFont="1" applyBorder="1" applyAlignment="1">
      <alignment horizontal="right"/>
    </xf>
    <xf numFmtId="167" fontId="2" fillId="0" borderId="10" xfId="0" applyNumberFormat="1" applyFont="1" applyBorder="1" applyAlignment="1">
      <alignment/>
    </xf>
    <xf numFmtId="0" fontId="0" fillId="0" borderId="0" xfId="0" applyAlignment="1">
      <alignment/>
    </xf>
    <xf numFmtId="0" fontId="14" fillId="0" borderId="0" xfId="0" applyFont="1" applyAlignment="1">
      <alignment vertical="top" wrapText="1"/>
    </xf>
    <xf numFmtId="0" fontId="14" fillId="0" borderId="0" xfId="0" applyFont="1" applyAlignment="1">
      <alignment vertical="top"/>
    </xf>
    <xf numFmtId="0" fontId="11" fillId="0" borderId="0" xfId="0" applyFont="1" applyFill="1" applyAlignment="1">
      <alignment/>
    </xf>
    <xf numFmtId="0" fontId="0" fillId="0" borderId="0" xfId="0" applyFont="1" applyFill="1" applyAlignment="1">
      <alignment horizontal="center" vertical="center"/>
    </xf>
    <xf numFmtId="1" fontId="2" fillId="0" borderId="10" xfId="0" applyNumberFormat="1" applyFont="1" applyFill="1" applyBorder="1" applyAlignment="1">
      <alignment horizontal="right"/>
    </xf>
    <xf numFmtId="0" fontId="43" fillId="0" borderId="0" xfId="0" applyFont="1" applyFill="1" applyAlignment="1">
      <alignment/>
    </xf>
    <xf numFmtId="0" fontId="2" fillId="0" borderId="0" xfId="0" applyFont="1" applyFill="1" applyBorder="1" applyAlignment="1">
      <alignment horizontal="center" vertical="top" wrapText="1"/>
    </xf>
    <xf numFmtId="165" fontId="2" fillId="0" borderId="10" xfId="0" applyNumberFormat="1" applyFont="1" applyFill="1" applyBorder="1" applyAlignment="1">
      <alignment horizontal="right"/>
    </xf>
    <xf numFmtId="165" fontId="2" fillId="0" borderId="10" xfId="0" applyNumberFormat="1" applyFont="1" applyFill="1" applyBorder="1" applyAlignment="1">
      <alignment vertical="center"/>
    </xf>
    <xf numFmtId="165" fontId="0" fillId="0" borderId="10" xfId="0" applyNumberFormat="1" applyFill="1" applyBorder="1" applyAlignment="1">
      <alignment horizontal="right"/>
    </xf>
    <xf numFmtId="0" fontId="10" fillId="0" borderId="0" xfId="0" applyFont="1" applyFill="1" applyAlignment="1">
      <alignment horizontal="center"/>
    </xf>
    <xf numFmtId="0" fontId="15" fillId="0" borderId="0" xfId="0" applyFont="1" applyFill="1" applyAlignment="1">
      <alignment horizontal="center" vertical="center" wrapText="1"/>
    </xf>
    <xf numFmtId="0" fontId="2" fillId="0" borderId="11" xfId="0" applyFont="1" applyFill="1" applyBorder="1" applyAlignment="1">
      <alignment horizontal="center" vertical="top" wrapText="1"/>
    </xf>
    <xf numFmtId="1" fontId="2" fillId="0" borderId="10" xfId="0" applyNumberFormat="1" applyFont="1" applyFill="1" applyBorder="1" applyAlignment="1">
      <alignment horizontal="right" vertical="center"/>
    </xf>
    <xf numFmtId="165" fontId="2" fillId="0" borderId="10" xfId="0" applyNumberFormat="1" applyFont="1" applyFill="1" applyBorder="1" applyAlignment="1">
      <alignment horizontal="right" vertical="center"/>
    </xf>
    <xf numFmtId="165" fontId="0" fillId="0" borderId="10" xfId="0" applyNumberFormat="1" applyBorder="1" applyAlignment="1">
      <alignment horizontal="right"/>
    </xf>
    <xf numFmtId="165" fontId="2" fillId="0" borderId="10" xfId="0" applyNumberFormat="1" applyFont="1" applyBorder="1" applyAlignment="1">
      <alignment horizontal="right"/>
    </xf>
    <xf numFmtId="165" fontId="2" fillId="0" borderId="10" xfId="0" applyNumberFormat="1" applyFont="1" applyBorder="1" applyAlignment="1">
      <alignment horizontal="right" vertical="center"/>
    </xf>
    <xf numFmtId="0" fontId="0" fillId="33" borderId="10" xfId="0" applyFont="1" applyFill="1" applyBorder="1" applyAlignment="1">
      <alignment/>
    </xf>
    <xf numFmtId="0" fontId="0" fillId="33" borderId="10" xfId="0" applyFont="1" applyFill="1" applyBorder="1" applyAlignment="1">
      <alignment horizontal="center" vertical="center" wrapText="1"/>
    </xf>
    <xf numFmtId="0" fontId="2" fillId="0" borderId="14" xfId="0" applyFont="1" applyBorder="1" applyAlignment="1">
      <alignment/>
    </xf>
    <xf numFmtId="0" fontId="22" fillId="0" borderId="0" xfId="60" applyFont="1" applyAlignment="1">
      <alignment horizontal="right"/>
      <protection/>
    </xf>
    <xf numFmtId="0" fontId="50" fillId="0" borderId="10" xfId="60" applyFont="1" applyBorder="1" applyAlignment="1">
      <alignment horizontal="center" vertical="center" wrapText="1"/>
      <protection/>
    </xf>
    <xf numFmtId="0" fontId="0" fillId="0" borderId="0" xfId="61" applyFont="1" applyAlignment="1">
      <alignment/>
      <protection/>
    </xf>
    <xf numFmtId="0" fontId="0" fillId="34" borderId="10" xfId="0" applyFill="1" applyBorder="1" applyAlignment="1">
      <alignment horizontal="right"/>
    </xf>
    <xf numFmtId="0" fontId="20" fillId="0" borderId="15" xfId="60" applyFont="1" applyBorder="1" applyAlignment="1" applyProtection="1">
      <alignment horizontal="center" vertical="center" wrapText="1"/>
      <protection locked="0"/>
    </xf>
    <xf numFmtId="0" fontId="19" fillId="0" borderId="10" xfId="60" applyFont="1" applyBorder="1" applyAlignment="1" applyProtection="1">
      <alignment horizontal="center" vertical="center" wrapText="1"/>
      <protection locked="0"/>
    </xf>
    <xf numFmtId="0" fontId="16" fillId="0" borderId="0" xfId="61" applyFont="1" applyBorder="1" applyAlignment="1">
      <alignment horizontal="right"/>
      <protection/>
    </xf>
    <xf numFmtId="0" fontId="2" fillId="0" borderId="10" xfId="0" applyFont="1" applyBorder="1" applyAlignment="1" applyProtection="1">
      <alignment horizontal="center"/>
      <protection/>
    </xf>
    <xf numFmtId="0" fontId="2" fillId="0" borderId="12" xfId="61" applyFont="1" applyBorder="1">
      <alignment/>
      <protection/>
    </xf>
    <xf numFmtId="0" fontId="2" fillId="0" borderId="10" xfId="0" applyFont="1" applyBorder="1" applyAlignment="1" applyProtection="1">
      <alignment horizontal="center" vertical="center"/>
      <protection/>
    </xf>
    <xf numFmtId="0" fontId="84" fillId="0" borderId="10" xfId="0" applyFont="1" applyBorder="1" applyAlignment="1" applyProtection="1">
      <alignment horizontal="center"/>
      <protection/>
    </xf>
    <xf numFmtId="0" fontId="0" fillId="0" borderId="10" xfId="0" applyFont="1" applyBorder="1" applyAlignment="1" applyProtection="1">
      <alignment/>
      <protection/>
    </xf>
    <xf numFmtId="0" fontId="0" fillId="0" borderId="13" xfId="61" applyFont="1" applyBorder="1">
      <alignment/>
      <protection/>
    </xf>
    <xf numFmtId="0" fontId="0" fillId="0" borderId="10" xfId="0" applyFont="1" applyBorder="1" applyAlignment="1" applyProtection="1">
      <alignment vertical="center" wrapText="1"/>
      <protection/>
    </xf>
    <xf numFmtId="0" fontId="16" fillId="0" borderId="12" xfId="61" applyFont="1" applyBorder="1" applyAlignment="1">
      <alignment horizontal="center" vertical="top" wrapText="1"/>
      <protection/>
    </xf>
    <xf numFmtId="0" fontId="85" fillId="0" borderId="0" xfId="0" applyFont="1" applyAlignment="1">
      <alignment/>
    </xf>
    <xf numFmtId="0" fontId="84" fillId="0" borderId="0" xfId="0" applyFont="1" applyAlignment="1">
      <alignment/>
    </xf>
    <xf numFmtId="0" fontId="12" fillId="0" borderId="10" xfId="0" applyFont="1" applyBorder="1" applyAlignment="1" applyProtection="1">
      <alignment/>
      <protection/>
    </xf>
    <xf numFmtId="0" fontId="0" fillId="34" borderId="10" xfId="0" applyFont="1" applyFill="1" applyBorder="1" applyAlignment="1">
      <alignment horizontal="right"/>
    </xf>
    <xf numFmtId="0" fontId="0" fillId="0" borderId="0" xfId="61" applyAlignment="1">
      <alignment/>
      <protection/>
    </xf>
    <xf numFmtId="0" fontId="6" fillId="0" borderId="0" xfId="61" applyFont="1" applyAlignment="1">
      <alignment vertical="top"/>
      <protection/>
    </xf>
    <xf numFmtId="0" fontId="0" fillId="34" borderId="10" xfId="0" applyFont="1" applyFill="1" applyBorder="1" applyAlignment="1">
      <alignment horizontal="left" vertical="center" wrapText="1"/>
    </xf>
    <xf numFmtId="0" fontId="0" fillId="0" borderId="0" xfId="0" applyAlignment="1">
      <alignment wrapText="1"/>
    </xf>
    <xf numFmtId="0" fontId="0" fillId="34" borderId="10" xfId="0" applyFont="1" applyFill="1" applyBorder="1" applyAlignment="1">
      <alignment horizontal="left" vertical="top" wrapText="1"/>
    </xf>
    <xf numFmtId="0" fontId="6" fillId="0" borderId="0" xfId="62" applyFont="1" applyAlignment="1">
      <alignment vertical="top" wrapText="1"/>
      <protection/>
    </xf>
    <xf numFmtId="0" fontId="2" fillId="0" borderId="0" xfId="62" applyFont="1" applyAlignment="1">
      <alignment/>
      <protection/>
    </xf>
    <xf numFmtId="0" fontId="6" fillId="0" borderId="0" xfId="62" applyFont="1" applyAlignment="1">
      <alignment vertical="top"/>
      <protection/>
    </xf>
    <xf numFmtId="0" fontId="52" fillId="0" borderId="0" xfId="61" applyFont="1" applyAlignment="1">
      <alignment horizontal="right"/>
      <protection/>
    </xf>
    <xf numFmtId="0" fontId="2" fillId="0" borderId="0" xfId="63" applyFont="1" applyAlignment="1">
      <alignment/>
      <protection/>
    </xf>
    <xf numFmtId="0" fontId="0" fillId="0" borderId="0" xfId="63" applyAlignment="1">
      <alignment/>
      <protection/>
    </xf>
    <xf numFmtId="0" fontId="16" fillId="0" borderId="0" xfId="60" applyFont="1" applyFill="1" applyAlignment="1">
      <alignment horizontal="right"/>
      <protection/>
    </xf>
    <xf numFmtId="0" fontId="41" fillId="0" borderId="13" xfId="0" applyFont="1" applyBorder="1" applyAlignment="1">
      <alignment horizontal="left" vertical="center"/>
    </xf>
    <xf numFmtId="0" fontId="2" fillId="0" borderId="0" xfId="60" applyFont="1" applyAlignment="1">
      <alignment vertical="top"/>
      <protection/>
    </xf>
    <xf numFmtId="0" fontId="12" fillId="0" borderId="10" xfId="61" applyFont="1" applyFill="1" applyBorder="1" applyAlignment="1">
      <alignment horizontal="right" vertical="top" wrapText="1"/>
      <protection/>
    </xf>
    <xf numFmtId="0" fontId="7" fillId="0" borderId="0" xfId="61" applyFont="1" applyAlignment="1">
      <alignment horizontal="right"/>
      <protection/>
    </xf>
    <xf numFmtId="0" fontId="0" fillId="0" borderId="0" xfId="61" applyFill="1" applyAlignment="1">
      <alignment horizontal="right"/>
      <protection/>
    </xf>
    <xf numFmtId="0" fontId="0" fillId="0" borderId="0" xfId="61" applyFill="1" applyBorder="1" applyAlignment="1">
      <alignment horizontal="right"/>
      <protection/>
    </xf>
    <xf numFmtId="0" fontId="122" fillId="0" borderId="0" xfId="0" applyFont="1" applyAlignment="1">
      <alignment horizontal="right"/>
    </xf>
    <xf numFmtId="0" fontId="0" fillId="0" borderId="10" xfId="0" applyBorder="1" applyAlignment="1">
      <alignment horizontal="right" vertical="center"/>
    </xf>
    <xf numFmtId="0" fontId="0" fillId="0" borderId="10" xfId="0" applyFont="1" applyBorder="1" applyAlignment="1">
      <alignment horizontal="right" vertical="center" wrapText="1"/>
    </xf>
    <xf numFmtId="0" fontId="44" fillId="0" borderId="10" xfId="0" applyFont="1" applyBorder="1" applyAlignment="1">
      <alignment horizontal="right" wrapText="1"/>
    </xf>
    <xf numFmtId="0" fontId="0" fillId="0" borderId="10" xfId="0" applyBorder="1" applyAlignment="1">
      <alignment horizontal="right" wrapText="1"/>
    </xf>
    <xf numFmtId="0" fontId="2" fillId="0" borderId="0" xfId="61" applyFont="1" applyBorder="1" applyAlignment="1">
      <alignment vertical="center"/>
      <protection/>
    </xf>
    <xf numFmtId="0" fontId="2" fillId="0" borderId="0" xfId="61" applyFont="1" applyBorder="1" applyAlignment="1">
      <alignment horizontal="right" vertical="center"/>
      <protection/>
    </xf>
    <xf numFmtId="0" fontId="2" fillId="0" borderId="10" xfId="0" applyFont="1" applyBorder="1" applyAlignment="1">
      <alignment vertical="center"/>
    </xf>
    <xf numFmtId="2" fontId="2" fillId="0" borderId="0" xfId="61" applyNumberFormat="1" applyFont="1">
      <alignment/>
      <protection/>
    </xf>
    <xf numFmtId="0" fontId="0" fillId="0" borderId="0" xfId="61" applyFont="1" applyAlignment="1">
      <alignment horizontal="center"/>
      <protection/>
    </xf>
    <xf numFmtId="0" fontId="2" fillId="0" borderId="10" xfId="0" applyFont="1" applyBorder="1" applyAlignment="1">
      <alignment horizontal="center" vertical="center" wrapText="1"/>
    </xf>
    <xf numFmtId="0" fontId="0" fillId="0" borderId="10" xfId="61" applyFont="1" applyFill="1" applyBorder="1" applyAlignment="1">
      <alignment vertical="center"/>
      <protection/>
    </xf>
    <xf numFmtId="1" fontId="0" fillId="0" borderId="0" xfId="61" applyNumberFormat="1" applyFont="1" applyFill="1">
      <alignment/>
      <protection/>
    </xf>
    <xf numFmtId="0" fontId="0" fillId="0" borderId="0" xfId="61" applyFont="1" applyFill="1" applyAlignment="1">
      <alignment horizontal="center"/>
      <protection/>
    </xf>
    <xf numFmtId="0" fontId="0" fillId="0" borderId="10" xfId="61" applyFont="1" applyFill="1" applyBorder="1" applyAlignment="1" applyProtection="1">
      <alignment horizontal="center" vertical="center"/>
      <protection/>
    </xf>
    <xf numFmtId="0" fontId="0" fillId="0" borderId="10" xfId="61" applyFill="1" applyBorder="1" applyAlignment="1" applyProtection="1">
      <alignment vertical="center"/>
      <protection/>
    </xf>
    <xf numFmtId="0" fontId="14" fillId="0" borderId="15" xfId="61" applyFont="1" applyBorder="1" applyAlignment="1">
      <alignment horizontal="center" vertical="center"/>
      <protection/>
    </xf>
    <xf numFmtId="2" fontId="14" fillId="0" borderId="10" xfId="61" applyNumberFormat="1" applyFont="1" applyFill="1" applyBorder="1" applyAlignment="1">
      <alignment horizontal="right" vertical="center"/>
      <protection/>
    </xf>
    <xf numFmtId="0" fontId="14" fillId="0" borderId="0" xfId="0" applyFont="1" applyFill="1" applyAlignment="1">
      <alignment vertical="top" wrapText="1"/>
    </xf>
    <xf numFmtId="0" fontId="14" fillId="0" borderId="0" xfId="65" applyFont="1" applyProtection="1">
      <alignment/>
      <protection/>
    </xf>
    <xf numFmtId="0" fontId="2" fillId="0" borderId="0" xfId="65" applyFont="1" applyProtection="1">
      <alignment/>
      <protection/>
    </xf>
    <xf numFmtId="0" fontId="2" fillId="0" borderId="0" xfId="61" applyFont="1" applyFill="1" applyAlignment="1" applyProtection="1">
      <alignment vertical="top" wrapText="1"/>
      <protection locked="0"/>
    </xf>
    <xf numFmtId="0" fontId="0" fillId="0" borderId="0" xfId="65" applyProtection="1">
      <alignment/>
      <protection/>
    </xf>
    <xf numFmtId="0" fontId="0" fillId="0" borderId="0" xfId="65">
      <alignment/>
      <protection/>
    </xf>
    <xf numFmtId="0" fontId="2" fillId="0" borderId="0" xfId="65" applyFont="1" applyAlignment="1" applyProtection="1">
      <alignment vertical="top" wrapText="1"/>
      <protection/>
    </xf>
    <xf numFmtId="0" fontId="0" fillId="0" borderId="10" xfId="61" applyFont="1" applyFill="1" applyBorder="1" applyAlignment="1" quotePrefix="1">
      <alignment horizontal="right"/>
      <protection/>
    </xf>
    <xf numFmtId="0" fontId="2" fillId="0" borderId="10" xfId="61" applyFont="1" applyFill="1" applyBorder="1" applyAlignment="1" applyProtection="1">
      <alignment horizontal="center"/>
      <protection/>
    </xf>
    <xf numFmtId="0" fontId="44" fillId="0" borderId="0" xfId="61" applyFont="1" applyFill="1" applyProtection="1">
      <alignment/>
      <protection/>
    </xf>
    <xf numFmtId="0" fontId="44" fillId="0" borderId="0" xfId="61" applyFont="1" applyFill="1" applyAlignment="1" applyProtection="1">
      <alignment wrapText="1"/>
      <protection/>
    </xf>
    <xf numFmtId="0" fontId="0" fillId="0" borderId="0" xfId="61" applyFill="1" applyAlignment="1" applyProtection="1">
      <alignment wrapText="1"/>
      <protection/>
    </xf>
    <xf numFmtId="0" fontId="47" fillId="0" borderId="10" xfId="61" applyFont="1" applyFill="1" applyBorder="1" applyAlignment="1" applyProtection="1">
      <alignment horizontal="center" vertical="center" wrapText="1"/>
      <protection/>
    </xf>
    <xf numFmtId="0" fontId="44" fillId="0" borderId="13" xfId="61" applyFont="1" applyFill="1" applyBorder="1" applyAlignment="1" applyProtection="1">
      <alignment wrapText="1"/>
      <protection/>
    </xf>
    <xf numFmtId="0" fontId="44" fillId="0" borderId="13" xfId="61" applyFont="1" applyFill="1" applyBorder="1" applyAlignment="1" applyProtection="1">
      <alignment vertical="center" wrapText="1"/>
      <protection/>
    </xf>
    <xf numFmtId="0" fontId="2" fillId="0" borderId="18" xfId="61" applyFont="1" applyFill="1" applyBorder="1" applyProtection="1">
      <alignment/>
      <protection/>
    </xf>
    <xf numFmtId="0" fontId="120" fillId="0" borderId="10" xfId="0" applyFont="1" applyFill="1" applyBorder="1" applyAlignment="1">
      <alignment horizontal="center"/>
    </xf>
    <xf numFmtId="0" fontId="0" fillId="0" borderId="10" xfId="0" applyFill="1" applyBorder="1" applyAlignment="1">
      <alignment/>
    </xf>
    <xf numFmtId="0" fontId="0" fillId="36" borderId="10" xfId="0" applyFill="1" applyBorder="1" applyAlignment="1">
      <alignment/>
    </xf>
    <xf numFmtId="0" fontId="128" fillId="36" borderId="17" xfId="0" applyFont="1" applyFill="1" applyBorder="1" applyAlignment="1">
      <alignment vertical="center" wrapText="1"/>
    </xf>
    <xf numFmtId="0" fontId="128" fillId="36" borderId="25" xfId="0" applyFont="1" applyFill="1" applyBorder="1" applyAlignment="1">
      <alignment vertical="center" wrapText="1"/>
    </xf>
    <xf numFmtId="0" fontId="128" fillId="36" borderId="10" xfId="0" applyFont="1" applyFill="1" applyBorder="1" applyAlignment="1">
      <alignment vertical="center" wrapText="1"/>
    </xf>
    <xf numFmtId="0" fontId="0" fillId="0" borderId="0" xfId="0" applyFont="1" applyAlignment="1">
      <alignment horizontal="center" vertical="center" wrapText="1"/>
    </xf>
    <xf numFmtId="0" fontId="16" fillId="0" borderId="10" xfId="61" applyFont="1" applyBorder="1" applyAlignment="1">
      <alignment horizontal="center" vertical="center" wrapText="1"/>
      <protection/>
    </xf>
    <xf numFmtId="0" fontId="9" fillId="0" borderId="10" xfId="61" applyFont="1" applyBorder="1" applyAlignment="1">
      <alignment horizontal="center" vertical="center" wrapText="1"/>
      <protection/>
    </xf>
    <xf numFmtId="2" fontId="16" fillId="0" borderId="10" xfId="61" applyNumberFormat="1" applyFont="1" applyBorder="1" applyAlignment="1">
      <alignment horizontal="right" vertical="center"/>
      <protection/>
    </xf>
    <xf numFmtId="0" fontId="9" fillId="0" borderId="10" xfId="61" applyFont="1" applyBorder="1" applyAlignment="1">
      <alignment horizontal="center" vertical="center"/>
      <protection/>
    </xf>
    <xf numFmtId="2" fontId="9" fillId="0" borderId="10" xfId="61" applyNumberFormat="1" applyFont="1" applyFill="1" applyBorder="1" applyAlignment="1">
      <alignment horizontal="center" vertical="center"/>
      <protection/>
    </xf>
    <xf numFmtId="2" fontId="9" fillId="0" borderId="10" xfId="61" applyNumberFormat="1" applyFont="1" applyBorder="1" applyAlignment="1">
      <alignment horizontal="center" vertical="center" wrapText="1"/>
      <protection/>
    </xf>
    <xf numFmtId="1" fontId="9" fillId="0" borderId="10" xfId="61" applyNumberFormat="1" applyFont="1" applyBorder="1" applyAlignment="1">
      <alignment horizontal="center" vertical="center" wrapText="1"/>
      <protection/>
    </xf>
    <xf numFmtId="0" fontId="16" fillId="0" borderId="10" xfId="61" applyFont="1" applyBorder="1" applyAlignment="1">
      <alignment horizontal="center" vertical="center"/>
      <protection/>
    </xf>
    <xf numFmtId="2" fontId="2" fillId="0" borderId="10" xfId="61" applyNumberFormat="1" applyFont="1" applyFill="1" applyBorder="1" applyAlignment="1">
      <alignment horizontal="right" vertical="center"/>
      <protection/>
    </xf>
    <xf numFmtId="2" fontId="0" fillId="0" borderId="10" xfId="61" applyNumberFormat="1" applyFont="1" applyFill="1" applyBorder="1" applyAlignment="1">
      <alignment horizontal="right" vertical="center"/>
      <protection/>
    </xf>
    <xf numFmtId="1" fontId="9" fillId="0" borderId="10" xfId="61" applyNumberFormat="1" applyFont="1" applyFill="1" applyBorder="1" applyAlignment="1">
      <alignment horizontal="center" vertical="center"/>
      <protection/>
    </xf>
    <xf numFmtId="0" fontId="9" fillId="0" borderId="10" xfId="61" applyFont="1" applyBorder="1" applyAlignment="1">
      <alignment horizontal="left" vertical="center"/>
      <protection/>
    </xf>
    <xf numFmtId="2" fontId="9" fillId="0" borderId="10" xfId="61" applyNumberFormat="1" applyFont="1" applyFill="1" applyBorder="1" applyAlignment="1">
      <alignment horizontal="right" vertical="center"/>
      <protection/>
    </xf>
    <xf numFmtId="0" fontId="2" fillId="0" borderId="10" xfId="0" applyFont="1" applyFill="1" applyBorder="1" applyAlignment="1">
      <alignment horizontal="right" vertical="center"/>
    </xf>
    <xf numFmtId="1" fontId="16" fillId="0" borderId="10" xfId="61" applyNumberFormat="1" applyFont="1" applyBorder="1" applyAlignment="1">
      <alignment horizontal="right" vertical="center"/>
      <protection/>
    </xf>
    <xf numFmtId="1" fontId="0" fillId="37" borderId="10" xfId="0" applyNumberFormat="1" applyFill="1" applyBorder="1" applyAlignment="1">
      <alignment horizontal="right"/>
    </xf>
    <xf numFmtId="1" fontId="2" fillId="37" borderId="10" xfId="0" applyNumberFormat="1" applyFont="1" applyFill="1" applyBorder="1" applyAlignment="1">
      <alignment vertical="center"/>
    </xf>
    <xf numFmtId="1" fontId="2" fillId="37" borderId="10" xfId="0" applyNumberFormat="1" applyFont="1" applyFill="1" applyBorder="1" applyAlignment="1">
      <alignment horizontal="right" vertical="center"/>
    </xf>
    <xf numFmtId="1" fontId="0" fillId="0" borderId="10" xfId="0" applyNumberFormat="1" applyBorder="1" applyAlignment="1">
      <alignment horizontal="right" vertical="center"/>
    </xf>
    <xf numFmtId="2" fontId="9" fillId="0" borderId="10" xfId="61" applyNumberFormat="1" applyFont="1" applyBorder="1" applyAlignment="1">
      <alignment horizontal="center" vertical="center"/>
      <protection/>
    </xf>
    <xf numFmtId="2" fontId="0" fillId="0" borderId="0" xfId="0" applyNumberFormat="1" applyFill="1" applyAlignment="1">
      <alignment/>
    </xf>
    <xf numFmtId="2" fontId="2" fillId="0" borderId="0" xfId="0" applyNumberFormat="1" applyFont="1" applyFill="1" applyAlignment="1">
      <alignment vertical="center"/>
    </xf>
    <xf numFmtId="2" fontId="0" fillId="0" borderId="0" xfId="0" applyNumberFormat="1" applyAlignment="1">
      <alignment horizontal="right" vertical="center"/>
    </xf>
    <xf numFmtId="1" fontId="2" fillId="0" borderId="0" xfId="0" applyNumberFormat="1" applyFont="1" applyBorder="1" applyAlignment="1">
      <alignment/>
    </xf>
    <xf numFmtId="2" fontId="0" fillId="38" borderId="0" xfId="0" applyNumberFormat="1" applyFill="1" applyAlignment="1">
      <alignment/>
    </xf>
    <xf numFmtId="0" fontId="2" fillId="0" borderId="19" xfId="61" applyFont="1" applyBorder="1" applyAlignment="1">
      <alignment horizontal="center" vertical="top" wrapText="1"/>
      <protection/>
    </xf>
    <xf numFmtId="2" fontId="0" fillId="38" borderId="10" xfId="0" applyNumberFormat="1" applyFill="1" applyBorder="1" applyAlignment="1">
      <alignment horizontal="right"/>
    </xf>
    <xf numFmtId="0" fontId="0" fillId="38" borderId="10" xfId="61" applyFont="1" applyFill="1" applyBorder="1">
      <alignment/>
      <protection/>
    </xf>
    <xf numFmtId="0" fontId="0" fillId="0" borderId="10" xfId="0" applyBorder="1" applyAlignment="1">
      <alignment horizontal="center" vertical="top" wrapText="1"/>
    </xf>
    <xf numFmtId="0" fontId="2" fillId="0" borderId="0" xfId="61" applyFont="1" applyAlignment="1">
      <alignment wrapText="1"/>
      <protection/>
    </xf>
    <xf numFmtId="0" fontId="0" fillId="0" borderId="0" xfId="61" applyAlignment="1">
      <alignment horizontal="center"/>
      <protection/>
    </xf>
    <xf numFmtId="0" fontId="9" fillId="0" borderId="0" xfId="61" applyFont="1" applyAlignment="1">
      <alignment horizontal="center"/>
      <protection/>
    </xf>
    <xf numFmtId="1" fontId="0" fillId="0" borderId="0" xfId="61" applyNumberFormat="1" applyFont="1" applyAlignment="1">
      <alignment horizontal="center"/>
      <protection/>
    </xf>
    <xf numFmtId="1" fontId="0" fillId="0" borderId="0" xfId="61" applyNumberFormat="1" applyFont="1" applyFill="1" applyAlignment="1">
      <alignment horizontal="center"/>
      <protection/>
    </xf>
    <xf numFmtId="0" fontId="0" fillId="38" borderId="10" xfId="0" applyFill="1" applyBorder="1" applyAlignment="1">
      <alignment horizontal="right"/>
    </xf>
    <xf numFmtId="0" fontId="2" fillId="38" borderId="10" xfId="0" applyFont="1" applyFill="1" applyBorder="1" applyAlignment="1">
      <alignment vertical="center"/>
    </xf>
    <xf numFmtId="0" fontId="2" fillId="38" borderId="10" xfId="0" applyFont="1" applyFill="1" applyBorder="1" applyAlignment="1">
      <alignment horizontal="right" vertical="center"/>
    </xf>
    <xf numFmtId="1" fontId="0" fillId="38" borderId="10" xfId="0" applyNumberFormat="1" applyFill="1" applyBorder="1" applyAlignment="1">
      <alignment horizontal="right"/>
    </xf>
    <xf numFmtId="1" fontId="2" fillId="38" borderId="10" xfId="0" applyNumberFormat="1" applyFont="1" applyFill="1" applyBorder="1" applyAlignment="1">
      <alignment vertical="center"/>
    </xf>
    <xf numFmtId="1" fontId="2" fillId="38" borderId="10" xfId="0" applyNumberFormat="1" applyFont="1" applyFill="1" applyBorder="1" applyAlignment="1">
      <alignment horizontal="right"/>
    </xf>
    <xf numFmtId="1" fontId="2" fillId="38" borderId="10" xfId="0" applyNumberFormat="1" applyFont="1" applyFill="1" applyBorder="1" applyAlignment="1">
      <alignment horizontal="right" vertical="center"/>
    </xf>
    <xf numFmtId="1" fontId="0" fillId="38" borderId="16" xfId="0" applyNumberFormat="1" applyFont="1" applyFill="1" applyBorder="1" applyAlignment="1">
      <alignment horizontal="right"/>
    </xf>
    <xf numFmtId="0" fontId="2" fillId="38" borderId="10" xfId="0" applyFont="1" applyFill="1" applyBorder="1" applyAlignment="1">
      <alignment horizontal="center" vertical="center" wrapText="1"/>
    </xf>
    <xf numFmtId="0" fontId="42" fillId="38" borderId="10" xfId="0" applyFont="1" applyFill="1" applyBorder="1" applyAlignment="1">
      <alignment horizontal="center" vertical="top" wrapText="1"/>
    </xf>
    <xf numFmtId="2" fontId="2" fillId="38" borderId="10" xfId="0" applyNumberFormat="1" applyFont="1" applyFill="1" applyBorder="1" applyAlignment="1">
      <alignment vertical="center"/>
    </xf>
    <xf numFmtId="0" fontId="40" fillId="38" borderId="10" xfId="0" applyFont="1" applyFill="1" applyBorder="1" applyAlignment="1">
      <alignment horizontal="center" vertical="center" wrapText="1"/>
    </xf>
    <xf numFmtId="0" fontId="2" fillId="38" borderId="10" xfId="0" applyFont="1" applyFill="1" applyBorder="1" applyAlignment="1">
      <alignment horizontal="center" vertical="top" wrapText="1"/>
    </xf>
    <xf numFmtId="2" fontId="0" fillId="38" borderId="10" xfId="0" applyNumberFormat="1" applyFont="1" applyFill="1" applyBorder="1" applyAlignment="1">
      <alignment horizontal="right"/>
    </xf>
    <xf numFmtId="0" fontId="0" fillId="38" borderId="10" xfId="0" applyFont="1" applyFill="1" applyBorder="1" applyAlignment="1">
      <alignment horizontal="center" vertical="center"/>
    </xf>
    <xf numFmtId="0" fontId="2" fillId="38" borderId="10" xfId="0" applyFont="1" applyFill="1" applyBorder="1" applyAlignment="1">
      <alignment horizontal="left" vertical="center"/>
    </xf>
    <xf numFmtId="0" fontId="0" fillId="0" borderId="0" xfId="61" applyFont="1" applyBorder="1" applyAlignment="1">
      <alignment horizontal="left"/>
      <protection/>
    </xf>
    <xf numFmtId="0" fontId="8" fillId="0" borderId="0" xfId="61" applyFont="1" applyBorder="1" applyAlignment="1">
      <alignment horizontal="center"/>
      <protection/>
    </xf>
    <xf numFmtId="0" fontId="8" fillId="0" borderId="0" xfId="61" applyFont="1" applyFill="1" applyBorder="1" applyAlignment="1">
      <alignment horizontal="center"/>
      <protection/>
    </xf>
    <xf numFmtId="0" fontId="2" fillId="0" borderId="10" xfId="61" applyFont="1" applyFill="1" applyBorder="1" applyAlignment="1">
      <alignment vertical="top" wrapText="1"/>
      <protection/>
    </xf>
    <xf numFmtId="0" fontId="16" fillId="0" borderId="10" xfId="61" applyFont="1" applyFill="1" applyBorder="1" applyAlignment="1">
      <alignment horizontal="center" vertical="top" wrapText="1"/>
      <protection/>
    </xf>
    <xf numFmtId="0" fontId="0" fillId="38" borderId="10" xfId="61" applyFont="1" applyFill="1" applyBorder="1" applyAlignment="1">
      <alignment horizontal="center" vertical="center"/>
      <protection/>
    </xf>
    <xf numFmtId="0" fontId="2" fillId="38" borderId="10" xfId="61" applyFont="1" applyFill="1" applyBorder="1" applyAlignment="1">
      <alignment horizontal="left" vertical="center"/>
      <protection/>
    </xf>
    <xf numFmtId="2" fontId="0" fillId="38" borderId="10" xfId="61" applyNumberFormat="1" applyFill="1" applyBorder="1" applyAlignment="1">
      <alignment horizontal="right"/>
      <protection/>
    </xf>
    <xf numFmtId="2" fontId="2" fillId="38" borderId="10" xfId="61" applyNumberFormat="1" applyFont="1" applyFill="1" applyBorder="1" applyAlignment="1">
      <alignment horizontal="right"/>
      <protection/>
    </xf>
    <xf numFmtId="0" fontId="2" fillId="0" borderId="0" xfId="61" applyFont="1" applyBorder="1" applyAlignment="1">
      <alignment horizontal="center"/>
      <protection/>
    </xf>
    <xf numFmtId="2" fontId="0" fillId="0" borderId="0" xfId="61" applyNumberFormat="1" applyFont="1" applyFill="1" applyBorder="1">
      <alignment/>
      <protection/>
    </xf>
    <xf numFmtId="2" fontId="0" fillId="0" borderId="0" xfId="61" applyNumberFormat="1" applyFont="1" applyBorder="1">
      <alignment/>
      <protection/>
    </xf>
    <xf numFmtId="0" fontId="2" fillId="0" borderId="0" xfId="61" applyFont="1" applyFill="1" applyBorder="1" applyAlignment="1">
      <alignment horizontal="left"/>
      <protection/>
    </xf>
    <xf numFmtId="0" fontId="0" fillId="0" borderId="0" xfId="61" applyFont="1" applyFill="1" applyBorder="1">
      <alignment/>
      <protection/>
    </xf>
    <xf numFmtId="0" fontId="0" fillId="0" borderId="0" xfId="61" applyFont="1" applyFill="1" applyBorder="1" applyAlignment="1">
      <alignment vertical="top"/>
      <protection/>
    </xf>
    <xf numFmtId="0" fontId="0" fillId="0" borderId="0" xfId="61" applyFont="1" applyBorder="1" applyAlignment="1">
      <alignment vertical="top" wrapText="1"/>
      <protection/>
    </xf>
    <xf numFmtId="0" fontId="0" fillId="0" borderId="0" xfId="61" applyFont="1" applyFill="1" applyBorder="1" applyAlignment="1">
      <alignment vertical="top" wrapText="1"/>
      <protection/>
    </xf>
    <xf numFmtId="0" fontId="0" fillId="0" borderId="0" xfId="61" applyFont="1" applyBorder="1" applyAlignment="1">
      <alignment vertical="top"/>
      <protection/>
    </xf>
    <xf numFmtId="0" fontId="0" fillId="0" borderId="0" xfId="61" applyFont="1" applyBorder="1" applyAlignment="1">
      <alignment horizontal="left" wrapText="1"/>
      <protection/>
    </xf>
    <xf numFmtId="0" fontId="0" fillId="0" borderId="0" xfId="61" applyFont="1" applyFill="1" applyBorder="1" applyAlignment="1">
      <alignment horizontal="left" wrapText="1"/>
      <protection/>
    </xf>
    <xf numFmtId="0" fontId="5" fillId="0" borderId="0" xfId="61" applyFont="1" applyFill="1" applyAlignment="1">
      <alignment/>
      <protection/>
    </xf>
    <xf numFmtId="0" fontId="0" fillId="34" borderId="10" xfId="61" applyFont="1" applyFill="1" applyBorder="1" applyAlignment="1">
      <alignment horizontal="center" vertical="center"/>
      <protection/>
    </xf>
    <xf numFmtId="0" fontId="0" fillId="34" borderId="10" xfId="61" applyFont="1" applyFill="1" applyBorder="1" applyAlignment="1">
      <alignment horizontal="left" vertical="center"/>
      <protection/>
    </xf>
    <xf numFmtId="0" fontId="0" fillId="34" borderId="0" xfId="61" applyFill="1">
      <alignment/>
      <protection/>
    </xf>
    <xf numFmtId="2" fontId="0" fillId="0" borderId="10" xfId="61" applyNumberFormat="1" applyFont="1" applyBorder="1" applyAlignment="1">
      <alignment horizontal="right"/>
      <protection/>
    </xf>
    <xf numFmtId="0" fontId="0" fillId="38" borderId="10" xfId="61" applyFill="1" applyBorder="1" applyAlignment="1">
      <alignment horizontal="right" vertical="center"/>
      <protection/>
    </xf>
    <xf numFmtId="2" fontId="0" fillId="38" borderId="10" xfId="61" applyNumberFormat="1" applyFill="1" applyBorder="1" applyAlignment="1">
      <alignment horizontal="right" vertical="center"/>
      <protection/>
    </xf>
    <xf numFmtId="0" fontId="0" fillId="38" borderId="10" xfId="61" applyFill="1" applyBorder="1" applyAlignment="1">
      <alignment horizontal="right"/>
      <protection/>
    </xf>
    <xf numFmtId="0" fontId="14" fillId="0" borderId="0" xfId="61" applyFont="1" applyFill="1" applyAlignment="1">
      <alignment horizontal="center"/>
      <protection/>
    </xf>
    <xf numFmtId="0" fontId="12" fillId="0" borderId="0" xfId="61" applyFont="1" applyFill="1">
      <alignment/>
      <protection/>
    </xf>
    <xf numFmtId="0" fontId="14" fillId="0" borderId="10" xfId="61" applyFont="1" applyFill="1" applyBorder="1" applyAlignment="1">
      <alignment horizontal="center" vertical="top" wrapText="1"/>
      <protection/>
    </xf>
    <xf numFmtId="0" fontId="12" fillId="0" borderId="10" xfId="61" applyFont="1" applyFill="1" applyBorder="1" applyAlignment="1">
      <alignment horizontal="center"/>
      <protection/>
    </xf>
    <xf numFmtId="0" fontId="2" fillId="38" borderId="10" xfId="61" applyFont="1" applyFill="1" applyBorder="1" applyAlignment="1">
      <alignment horizontal="center" vertical="center"/>
      <protection/>
    </xf>
    <xf numFmtId="0" fontId="2" fillId="38" borderId="10" xfId="61" applyFont="1" applyFill="1" applyBorder="1" applyAlignment="1">
      <alignment horizontal="right" vertical="center"/>
      <protection/>
    </xf>
    <xf numFmtId="2" fontId="2" fillId="38" borderId="10" xfId="61" applyNumberFormat="1" applyFont="1" applyFill="1" applyBorder="1" applyAlignment="1">
      <alignment horizontal="right" vertical="center"/>
      <protection/>
    </xf>
    <xf numFmtId="0" fontId="2" fillId="38" borderId="10" xfId="61" applyFont="1" applyFill="1" applyBorder="1" applyAlignment="1">
      <alignment horizontal="right"/>
      <protection/>
    </xf>
    <xf numFmtId="0" fontId="16" fillId="0" borderId="10" xfId="61" applyFont="1" applyFill="1" applyBorder="1" applyAlignment="1">
      <alignment horizontal="center" vertical="top"/>
      <protection/>
    </xf>
    <xf numFmtId="2" fontId="0" fillId="0" borderId="10" xfId="61" applyNumberFormat="1" applyFont="1" applyFill="1" applyBorder="1" applyAlignment="1">
      <alignment horizontal="right" vertical="top"/>
      <protection/>
    </xf>
    <xf numFmtId="1" fontId="0" fillId="38" borderId="10" xfId="61" applyNumberFormat="1" applyFont="1" applyFill="1" applyBorder="1" applyAlignment="1" applyProtection="1">
      <alignment horizontal="center"/>
      <protection/>
    </xf>
    <xf numFmtId="0" fontId="2" fillId="38" borderId="10" xfId="61" applyFont="1" applyFill="1" applyBorder="1">
      <alignment/>
      <protection/>
    </xf>
    <xf numFmtId="0" fontId="0" fillId="38" borderId="10" xfId="61" applyFill="1" applyBorder="1" applyAlignment="1" applyProtection="1">
      <alignment/>
      <protection/>
    </xf>
    <xf numFmtId="0" fontId="0" fillId="38" borderId="10" xfId="61" applyFont="1" applyFill="1" applyBorder="1" applyProtection="1">
      <alignment/>
      <protection/>
    </xf>
    <xf numFmtId="0" fontId="0" fillId="38" borderId="10" xfId="61" applyFont="1" applyFill="1" applyBorder="1" applyAlignment="1">
      <alignment horizontal="right" vertical="top"/>
      <protection/>
    </xf>
    <xf numFmtId="0" fontId="0" fillId="38" borderId="10" xfId="61" applyFont="1" applyFill="1" applyBorder="1" applyAlignment="1">
      <alignment horizontal="right" vertical="top" wrapText="1"/>
      <protection/>
    </xf>
    <xf numFmtId="2" fontId="0" fillId="38" borderId="10" xfId="61" applyNumberFormat="1" applyFont="1" applyFill="1" applyBorder="1" applyAlignment="1">
      <alignment horizontal="right" vertical="top"/>
      <protection/>
    </xf>
    <xf numFmtId="0" fontId="0" fillId="38" borderId="10" xfId="61" applyFont="1" applyFill="1" applyBorder="1" applyAlignment="1">
      <alignment horizontal="right"/>
      <protection/>
    </xf>
    <xf numFmtId="167" fontId="0" fillId="38" borderId="10" xfId="0" applyNumberFormat="1" applyFill="1" applyBorder="1" applyAlignment="1">
      <alignment horizontal="right"/>
    </xf>
    <xf numFmtId="1" fontId="0" fillId="38" borderId="10" xfId="61" applyNumberFormat="1" applyFill="1" applyBorder="1" applyAlignment="1">
      <alignment horizontal="right"/>
      <protection/>
    </xf>
    <xf numFmtId="0" fontId="0" fillId="38" borderId="10" xfId="0" applyFont="1" applyFill="1" applyBorder="1" applyAlignment="1">
      <alignment horizontal="left" vertical="center"/>
    </xf>
    <xf numFmtId="0" fontId="2" fillId="38" borderId="10" xfId="0" applyFont="1" applyFill="1" applyBorder="1" applyAlignment="1">
      <alignment horizontal="right"/>
    </xf>
    <xf numFmtId="0" fontId="14" fillId="38" borderId="10" xfId="63" applyFont="1" applyFill="1" applyBorder="1" applyAlignment="1">
      <alignment horizontal="center" vertical="top" wrapText="1"/>
      <protection/>
    </xf>
    <xf numFmtId="0" fontId="2" fillId="38" borderId="10" xfId="63" applyFont="1" applyFill="1" applyBorder="1" applyAlignment="1">
      <alignment horizontal="center"/>
      <protection/>
    </xf>
    <xf numFmtId="14" fontId="12" fillId="38" borderId="10" xfId="63" applyNumberFormat="1" applyFont="1" applyFill="1" applyBorder="1" applyAlignment="1">
      <alignment horizontal="center" vertical="top" wrapText="1"/>
      <protection/>
    </xf>
    <xf numFmtId="2" fontId="12" fillId="38" borderId="10" xfId="63" applyNumberFormat="1" applyFont="1" applyFill="1" applyBorder="1" applyAlignment="1">
      <alignment horizontal="center" vertical="top" wrapText="1"/>
      <protection/>
    </xf>
    <xf numFmtId="0" fontId="12" fillId="38" borderId="10" xfId="63" applyFont="1" applyFill="1" applyBorder="1" applyAlignment="1">
      <alignment horizontal="center" vertical="top" wrapText="1"/>
      <protection/>
    </xf>
    <xf numFmtId="0" fontId="41" fillId="0" borderId="10" xfId="0" applyFont="1" applyBorder="1" applyAlignment="1">
      <alignment horizontal="center"/>
    </xf>
    <xf numFmtId="0" fontId="41" fillId="0" borderId="10" xfId="0" applyFont="1" applyBorder="1" applyAlignment="1">
      <alignment horizontal="center" vertical="top"/>
    </xf>
    <xf numFmtId="0" fontId="87" fillId="0" borderId="10" xfId="0" applyFont="1" applyBorder="1" applyAlignment="1">
      <alignment horizontal="center" vertical="top" wrapText="1"/>
    </xf>
    <xf numFmtId="0" fontId="0" fillId="0" borderId="10" xfId="0" applyBorder="1" applyAlignment="1">
      <alignment horizontal="center" vertical="center"/>
    </xf>
    <xf numFmtId="0" fontId="41" fillId="0" borderId="10" xfId="0" applyFont="1" applyBorder="1" applyAlignment="1">
      <alignment horizontal="center" vertical="center"/>
    </xf>
    <xf numFmtId="0" fontId="0" fillId="0" borderId="10" xfId="0" applyBorder="1" applyAlignment="1">
      <alignment horizontal="center" vertical="top"/>
    </xf>
    <xf numFmtId="0" fontId="87" fillId="0" borderId="10" xfId="0" applyFont="1" applyBorder="1" applyAlignment="1">
      <alignment horizontal="center" wrapText="1"/>
    </xf>
    <xf numFmtId="0" fontId="87" fillId="34" borderId="10" xfId="0" applyFont="1" applyFill="1" applyBorder="1" applyAlignment="1">
      <alignment horizontal="center" vertical="top" wrapText="1"/>
    </xf>
    <xf numFmtId="0" fontId="8" fillId="0" borderId="10" xfId="0" applyFont="1" applyBorder="1" applyAlignment="1">
      <alignment horizontal="center" vertical="top"/>
    </xf>
    <xf numFmtId="2" fontId="5" fillId="0" borderId="0" xfId="61" applyNumberFormat="1" applyFont="1" applyAlignment="1">
      <alignment horizontal="center"/>
      <protection/>
    </xf>
    <xf numFmtId="0" fontId="16" fillId="0" borderId="13" xfId="61" applyFont="1" applyBorder="1" applyAlignment="1">
      <alignment horizontal="center"/>
      <protection/>
    </xf>
    <xf numFmtId="0" fontId="0" fillId="35" borderId="10" xfId="61" applyFill="1" applyBorder="1" applyAlignment="1">
      <alignment horizontal="right"/>
      <protection/>
    </xf>
    <xf numFmtId="0" fontId="0" fillId="35" borderId="10" xfId="61" applyFill="1" applyBorder="1" applyAlignment="1">
      <alignment horizontal="center"/>
      <protection/>
    </xf>
    <xf numFmtId="0" fontId="0" fillId="35" borderId="10" xfId="61" applyFill="1" applyBorder="1">
      <alignment/>
      <protection/>
    </xf>
    <xf numFmtId="2" fontId="0" fillId="35" borderId="10" xfId="61" applyNumberFormat="1" applyFill="1" applyBorder="1">
      <alignment/>
      <protection/>
    </xf>
    <xf numFmtId="2" fontId="2" fillId="0" borderId="10" xfId="61" applyNumberFormat="1" applyFont="1" applyBorder="1" applyAlignment="1">
      <alignment vertical="center"/>
      <protection/>
    </xf>
    <xf numFmtId="0" fontId="129" fillId="0" borderId="0" xfId="0" applyFont="1" applyFill="1" applyBorder="1" applyAlignment="1">
      <alignment horizontal="center" vertical="center"/>
    </xf>
    <xf numFmtId="0" fontId="129" fillId="0" borderId="0" xfId="0" applyFont="1" applyBorder="1" applyAlignment="1">
      <alignment horizontal="center" vertical="center"/>
    </xf>
    <xf numFmtId="0" fontId="115" fillId="0" borderId="14" xfId="0" applyFont="1" applyBorder="1" applyAlignment="1">
      <alignment horizontal="center" vertical="center"/>
    </xf>
    <xf numFmtId="0" fontId="123" fillId="0" borderId="14" xfId="0" applyFont="1" applyBorder="1" applyAlignment="1">
      <alignment horizontal="center" vertical="center"/>
    </xf>
    <xf numFmtId="0" fontId="123" fillId="0" borderId="0" xfId="0" applyFont="1" applyFill="1" applyBorder="1" applyAlignment="1">
      <alignment horizontal="center" vertical="center"/>
    </xf>
    <xf numFmtId="0" fontId="115" fillId="0" borderId="10" xfId="0" applyFont="1" applyBorder="1" applyAlignment="1">
      <alignment horizontal="center" vertical="center" wrapText="1"/>
    </xf>
    <xf numFmtId="0" fontId="115" fillId="0" borderId="15" xfId="0" applyFont="1" applyFill="1" applyBorder="1" applyAlignment="1">
      <alignment horizontal="center" vertical="center" wrapText="1"/>
    </xf>
    <xf numFmtId="0" fontId="125" fillId="35" borderId="10" xfId="0" applyFont="1" applyFill="1" applyBorder="1" applyAlignment="1">
      <alignment horizontal="center" vertical="center" wrapText="1"/>
    </xf>
    <xf numFmtId="0" fontId="125" fillId="0" borderId="10" xfId="0" applyFont="1" applyFill="1" applyBorder="1" applyAlignment="1">
      <alignment horizontal="center" vertical="center" wrapText="1"/>
    </xf>
    <xf numFmtId="0" fontId="115" fillId="35" borderId="10" xfId="0" applyFont="1" applyFill="1" applyBorder="1" applyAlignment="1">
      <alignment horizontal="center" vertical="center" wrapText="1"/>
    </xf>
    <xf numFmtId="0" fontId="115" fillId="0" borderId="10" xfId="0" applyFont="1" applyBorder="1" applyAlignment="1">
      <alignment horizontal="center" vertical="center"/>
    </xf>
    <xf numFmtId="0" fontId="115" fillId="0" borderId="10" xfId="0" applyFont="1" applyFill="1" applyBorder="1" applyAlignment="1">
      <alignment horizontal="center" vertical="center"/>
    </xf>
    <xf numFmtId="0" fontId="115" fillId="35" borderId="10" xfId="0" applyFont="1" applyFill="1" applyBorder="1" applyAlignment="1">
      <alignment horizontal="center" vertical="center"/>
    </xf>
    <xf numFmtId="0" fontId="0" fillId="0" borderId="10" xfId="0" applyBorder="1" applyAlignment="1">
      <alignment wrapText="1"/>
    </xf>
    <xf numFmtId="2" fontId="0" fillId="35" borderId="10" xfId="0" applyNumberFormat="1" applyFill="1" applyBorder="1" applyAlignment="1">
      <alignment/>
    </xf>
    <xf numFmtId="2" fontId="115" fillId="0" borderId="10" xfId="0" applyNumberFormat="1" applyFont="1" applyBorder="1" applyAlignment="1">
      <alignment/>
    </xf>
    <xf numFmtId="2" fontId="115" fillId="0" borderId="10" xfId="0" applyNumberFormat="1" applyFont="1" applyFill="1" applyBorder="1" applyAlignment="1">
      <alignment/>
    </xf>
    <xf numFmtId="2" fontId="115" fillId="35" borderId="10" xfId="0" applyNumberFormat="1" applyFont="1" applyFill="1" applyBorder="1" applyAlignment="1">
      <alignment/>
    </xf>
    <xf numFmtId="2" fontId="123" fillId="35" borderId="10" xfId="0" applyNumberFormat="1" applyFont="1" applyFill="1" applyBorder="1" applyAlignment="1">
      <alignment/>
    </xf>
    <xf numFmtId="2" fontId="123" fillId="0" borderId="10" xfId="0" applyNumberFormat="1" applyFont="1" applyFill="1" applyBorder="1" applyAlignment="1">
      <alignment/>
    </xf>
    <xf numFmtId="0" fontId="115" fillId="0" borderId="0" xfId="0" applyFont="1" applyBorder="1" applyAlignment="1">
      <alignment horizontal="center"/>
    </xf>
    <xf numFmtId="2" fontId="115" fillId="0" borderId="0" xfId="0" applyNumberFormat="1" applyFont="1" applyBorder="1" applyAlignment="1">
      <alignment/>
    </xf>
    <xf numFmtId="2" fontId="115" fillId="0" borderId="0" xfId="0" applyNumberFormat="1" applyFont="1" applyFill="1" applyBorder="1" applyAlignment="1">
      <alignment/>
    </xf>
    <xf numFmtId="2" fontId="130" fillId="35" borderId="10" xfId="0" applyNumberFormat="1" applyFont="1" applyFill="1" applyBorder="1" applyAlignment="1">
      <alignment/>
    </xf>
    <xf numFmtId="2" fontId="131" fillId="35" borderId="10" xfId="0" applyNumberFormat="1" applyFont="1" applyFill="1" applyBorder="1" applyAlignment="1">
      <alignment/>
    </xf>
    <xf numFmtId="2" fontId="131" fillId="0" borderId="10" xfId="0" applyNumberFormat="1" applyFont="1" applyBorder="1" applyAlignment="1">
      <alignment/>
    </xf>
    <xf numFmtId="2" fontId="132" fillId="35" borderId="10" xfId="0" applyNumberFormat="1" applyFont="1" applyFill="1" applyBorder="1" applyAlignment="1">
      <alignment/>
    </xf>
    <xf numFmtId="2" fontId="133" fillId="0" borderId="10" xfId="0" applyNumberFormat="1" applyFont="1" applyBorder="1" applyAlignment="1">
      <alignment/>
    </xf>
    <xf numFmtId="2" fontId="130" fillId="0" borderId="10" xfId="0" applyNumberFormat="1" applyFont="1" applyBorder="1" applyAlignment="1">
      <alignment/>
    </xf>
    <xf numFmtId="2" fontId="134" fillId="0" borderId="10" xfId="0" applyNumberFormat="1" applyFont="1" applyBorder="1" applyAlignment="1">
      <alignment/>
    </xf>
    <xf numFmtId="0" fontId="20" fillId="0" borderId="13" xfId="60" applyFont="1" applyBorder="1" applyAlignment="1">
      <alignment horizontal="center" vertical="center" wrapText="1"/>
      <protection/>
    </xf>
    <xf numFmtId="1" fontId="2" fillId="0" borderId="10" xfId="0" applyNumberFormat="1" applyFont="1" applyFill="1" applyBorder="1" applyAlignment="1">
      <alignment vertical="center"/>
    </xf>
    <xf numFmtId="1" fontId="0" fillId="0" borderId="0" xfId="0" applyNumberFormat="1" applyFont="1" applyFill="1" applyAlignment="1">
      <alignment/>
    </xf>
    <xf numFmtId="0" fontId="20" fillId="0" borderId="10" xfId="60" applyFont="1" applyFill="1" applyBorder="1" applyAlignment="1">
      <alignment horizontal="center" vertical="center" wrapText="1"/>
      <protection/>
    </xf>
    <xf numFmtId="0" fontId="27" fillId="0" borderId="0" xfId="60" applyFont="1" applyAlignment="1">
      <alignment horizontal="center" vertical="center"/>
      <protection/>
    </xf>
    <xf numFmtId="0" fontId="0" fillId="0" borderId="10" xfId="0" applyFont="1" applyBorder="1" applyAlignment="1">
      <alignment horizontal="right"/>
    </xf>
    <xf numFmtId="0" fontId="14" fillId="0" borderId="10" xfId="0" applyFont="1" applyBorder="1" applyAlignment="1">
      <alignment horizontal="center"/>
    </xf>
    <xf numFmtId="0" fontId="14" fillId="0" borderId="10" xfId="0" applyFont="1" applyBorder="1" applyAlignment="1">
      <alignment horizontal="center" wrapText="1"/>
    </xf>
    <xf numFmtId="0" fontId="14" fillId="0" borderId="17" xfId="0" applyFont="1" applyBorder="1" applyAlignment="1">
      <alignment horizontal="center" vertical="top" wrapText="1"/>
    </xf>
    <xf numFmtId="0" fontId="14" fillId="0" borderId="11" xfId="0" applyFont="1" applyBorder="1" applyAlignment="1">
      <alignment horizontal="center" vertical="top" wrapText="1"/>
    </xf>
    <xf numFmtId="0" fontId="2" fillId="0" borderId="10" xfId="0" applyFont="1" applyBorder="1" applyAlignment="1">
      <alignment horizontal="right"/>
    </xf>
    <xf numFmtId="0" fontId="0" fillId="0" borderId="13" xfId="0" applyFont="1" applyFill="1" applyBorder="1" applyAlignment="1">
      <alignment horizontal="center"/>
    </xf>
    <xf numFmtId="0" fontId="0" fillId="0" borderId="15" xfId="0" applyFont="1" applyFill="1" applyBorder="1" applyAlignment="1">
      <alignment horizontal="center"/>
    </xf>
    <xf numFmtId="0" fontId="16" fillId="0" borderId="10" xfId="0" applyFont="1" applyBorder="1" applyAlignment="1" quotePrefix="1">
      <alignment horizontal="center" vertical="top" wrapText="1"/>
    </xf>
    <xf numFmtId="0" fontId="14" fillId="0" borderId="0" xfId="0" applyFont="1" applyBorder="1" applyAlignment="1">
      <alignment horizontal="left" wrapText="1"/>
    </xf>
    <xf numFmtId="0" fontId="2" fillId="0" borderId="0" xfId="0" applyFont="1" applyAlignment="1">
      <alignment horizontal="left" vertical="top" wrapText="1"/>
    </xf>
    <xf numFmtId="0" fontId="2" fillId="0" borderId="13" xfId="0" applyFont="1" applyBorder="1" applyAlignment="1">
      <alignment horizontal="center" vertical="top" wrapText="1"/>
    </xf>
    <xf numFmtId="0" fontId="2" fillId="0" borderId="15" xfId="0" applyFont="1" applyBorder="1" applyAlignment="1">
      <alignment horizontal="center" vertical="top" wrapText="1"/>
    </xf>
    <xf numFmtId="0" fontId="2" fillId="0" borderId="10" xfId="0" applyFont="1" applyBorder="1" applyAlignment="1">
      <alignment horizontal="center" vertical="top" wrapText="1"/>
    </xf>
    <xf numFmtId="0" fontId="0" fillId="0" borderId="10" xfId="0" applyFont="1" applyFill="1" applyBorder="1" applyAlignment="1">
      <alignment horizontal="center"/>
    </xf>
    <xf numFmtId="0" fontId="2" fillId="0" borderId="13" xfId="0" applyFont="1" applyBorder="1" applyAlignment="1">
      <alignment horizontal="left" vertical="top" wrapText="1"/>
    </xf>
    <xf numFmtId="0" fontId="2" fillId="0" borderId="18" xfId="0" applyFont="1" applyBorder="1" applyAlignment="1">
      <alignment horizontal="left" vertical="top" wrapText="1"/>
    </xf>
    <xf numFmtId="0" fontId="2" fillId="0" borderId="15" xfId="0" applyFont="1" applyBorder="1" applyAlignment="1">
      <alignment horizontal="left" vertical="top" wrapText="1"/>
    </xf>
    <xf numFmtId="0" fontId="16" fillId="0" borderId="13" xfId="0" applyFont="1" applyBorder="1" applyAlignment="1" quotePrefix="1">
      <alignment horizontal="center" vertical="top" wrapText="1"/>
    </xf>
    <xf numFmtId="0" fontId="16" fillId="0" borderId="15" xfId="0" applyFont="1" applyBorder="1" applyAlignment="1" quotePrefix="1">
      <alignment horizontal="center" vertical="top" wrapText="1"/>
    </xf>
    <xf numFmtId="0" fontId="2" fillId="0" borderId="13" xfId="0" applyFont="1" applyFill="1" applyBorder="1" applyAlignment="1">
      <alignment horizontal="center"/>
    </xf>
    <xf numFmtId="0" fontId="2" fillId="0" borderId="15" xfId="0" applyFont="1" applyFill="1" applyBorder="1" applyAlignment="1">
      <alignment horizontal="center"/>
    </xf>
    <xf numFmtId="0" fontId="13" fillId="0" borderId="0" xfId="0" applyFont="1" applyAlignment="1">
      <alignment horizontal="right"/>
    </xf>
    <xf numFmtId="0" fontId="6"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2" fillId="0" borderId="13"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0" fontId="16" fillId="0" borderId="18" xfId="0" applyFont="1" applyBorder="1" applyAlignment="1" quotePrefix="1">
      <alignment horizontal="center" vertical="top" wrapText="1"/>
    </xf>
    <xf numFmtId="0" fontId="2" fillId="0" borderId="10" xfId="0" applyFont="1" applyBorder="1" applyAlignment="1">
      <alignment horizontal="center" vertical="top"/>
    </xf>
    <xf numFmtId="0" fontId="2" fillId="0" borderId="18" xfId="0" applyFont="1" applyBorder="1" applyAlignment="1">
      <alignment horizontal="center" vertical="top" wrapText="1"/>
    </xf>
    <xf numFmtId="0" fontId="2" fillId="0" borderId="10" xfId="0" applyFont="1" applyFill="1" applyBorder="1" applyAlignment="1">
      <alignment horizontal="center"/>
    </xf>
    <xf numFmtId="0" fontId="2" fillId="0" borderId="10" xfId="0" applyFont="1" applyBorder="1" applyAlignment="1">
      <alignment horizontal="center"/>
    </xf>
    <xf numFmtId="0" fontId="2" fillId="0" borderId="10" xfId="0" applyFont="1" applyBorder="1" applyAlignment="1">
      <alignment horizontal="center" vertical="center"/>
    </xf>
    <xf numFmtId="2" fontId="2" fillId="0" borderId="13" xfId="0" applyNumberFormat="1" applyFont="1" applyFill="1" applyBorder="1" applyAlignment="1">
      <alignment horizontal="center"/>
    </xf>
    <xf numFmtId="2" fontId="2" fillId="0" borderId="15" xfId="0" applyNumberFormat="1" applyFont="1" applyFill="1" applyBorder="1" applyAlignment="1">
      <alignment horizontal="center"/>
    </xf>
    <xf numFmtId="0" fontId="2" fillId="0" borderId="0" xfId="0" applyFont="1" applyAlignment="1" applyProtection="1">
      <alignment horizontal="center" vertical="top" wrapText="1"/>
      <protection/>
    </xf>
    <xf numFmtId="0" fontId="2" fillId="0" borderId="0" xfId="61" applyFont="1" applyAlignment="1">
      <alignment horizontal="center"/>
      <protection/>
    </xf>
    <xf numFmtId="0" fontId="14" fillId="0" borderId="0" xfId="61" applyFont="1" applyAlignment="1">
      <alignment horizontal="center"/>
      <protection/>
    </xf>
    <xf numFmtId="0" fontId="6" fillId="0" borderId="0" xfId="61" applyFont="1" applyAlignment="1">
      <alignment horizontal="center"/>
      <protection/>
    </xf>
    <xf numFmtId="2" fontId="0" fillId="0" borderId="17" xfId="61" applyNumberFormat="1" applyFont="1" applyFill="1" applyBorder="1" applyAlignment="1">
      <alignment horizontal="center" vertical="center"/>
      <protection/>
    </xf>
    <xf numFmtId="2" fontId="0" fillId="0" borderId="16" xfId="61" applyNumberFormat="1" applyFont="1" applyFill="1" applyBorder="1" applyAlignment="1">
      <alignment horizontal="center" vertical="center"/>
      <protection/>
    </xf>
    <xf numFmtId="2" fontId="0" fillId="0" borderId="11" xfId="61" applyNumberFormat="1" applyFont="1" applyFill="1" applyBorder="1" applyAlignment="1">
      <alignment horizontal="center" vertical="center"/>
      <protection/>
    </xf>
    <xf numFmtId="0" fontId="2" fillId="0" borderId="17" xfId="61" applyFont="1" applyBorder="1" applyAlignment="1">
      <alignment vertical="top"/>
      <protection/>
    </xf>
    <xf numFmtId="0" fontId="2" fillId="0" borderId="11" xfId="61" applyFont="1" applyBorder="1" applyAlignment="1">
      <alignment vertical="top"/>
      <protection/>
    </xf>
    <xf numFmtId="0" fontId="2" fillId="0" borderId="26" xfId="61" applyFont="1" applyFill="1" applyBorder="1" applyAlignment="1">
      <alignment horizontal="center" vertical="top" wrapText="1"/>
      <protection/>
    </xf>
    <xf numFmtId="0" fontId="2" fillId="0" borderId="27" xfId="61" applyFont="1" applyFill="1" applyBorder="1" applyAlignment="1">
      <alignment horizontal="center" vertical="top"/>
      <protection/>
    </xf>
    <xf numFmtId="0" fontId="2" fillId="0" borderId="19" xfId="61" applyFont="1" applyFill="1" applyBorder="1" applyAlignment="1">
      <alignment horizontal="center" vertical="top"/>
      <protection/>
    </xf>
    <xf numFmtId="0" fontId="2" fillId="0" borderId="14" xfId="61" applyFont="1" applyFill="1" applyBorder="1" applyAlignment="1">
      <alignment horizontal="center" vertical="top"/>
      <protection/>
    </xf>
    <xf numFmtId="0" fontId="2" fillId="0" borderId="13" xfId="61" applyFont="1" applyBorder="1" applyAlignment="1">
      <alignment horizontal="center"/>
      <protection/>
    </xf>
    <xf numFmtId="0" fontId="2" fillId="0" borderId="18" xfId="61" applyFont="1" applyBorder="1" applyAlignment="1">
      <alignment horizontal="center"/>
      <protection/>
    </xf>
    <xf numFmtId="0" fontId="2" fillId="0" borderId="15" xfId="61" applyFont="1" applyBorder="1" applyAlignment="1">
      <alignment horizontal="center"/>
      <protection/>
    </xf>
    <xf numFmtId="0" fontId="15" fillId="0" borderId="0" xfId="61" applyFont="1" applyAlignment="1">
      <alignment horizontal="center"/>
      <protection/>
    </xf>
    <xf numFmtId="0" fontId="0" fillId="0" borderId="16" xfId="61" applyFont="1" applyFill="1" applyBorder="1" applyAlignment="1">
      <alignment horizontal="center" vertical="center"/>
      <protection/>
    </xf>
    <xf numFmtId="0" fontId="0" fillId="0" borderId="11" xfId="61" applyFont="1" applyFill="1" applyBorder="1" applyAlignment="1">
      <alignment horizontal="center" vertical="center"/>
      <protection/>
    </xf>
    <xf numFmtId="0" fontId="2" fillId="0" borderId="10" xfId="61" applyFont="1" applyBorder="1" applyAlignment="1">
      <alignment horizontal="center"/>
      <protection/>
    </xf>
    <xf numFmtId="0" fontId="2" fillId="0" borderId="26" xfId="61" applyFont="1" applyBorder="1" applyAlignment="1">
      <alignment horizontal="center" vertical="top" wrapText="1"/>
      <protection/>
    </xf>
    <xf numFmtId="0" fontId="2" fillId="0" borderId="27" xfId="61" applyFont="1" applyBorder="1" applyAlignment="1">
      <alignment horizontal="center" vertical="top" wrapText="1"/>
      <protection/>
    </xf>
    <xf numFmtId="0" fontId="2" fillId="0" borderId="25" xfId="61" applyFont="1" applyBorder="1" applyAlignment="1">
      <alignment horizontal="center" vertical="top" wrapText="1"/>
      <protection/>
    </xf>
    <xf numFmtId="0" fontId="2" fillId="0" borderId="19" xfId="61" applyFont="1" applyBorder="1" applyAlignment="1">
      <alignment horizontal="center" vertical="top" wrapText="1"/>
      <protection/>
    </xf>
    <xf numFmtId="0" fontId="2" fillId="0" borderId="14" xfId="61" applyFont="1" applyBorder="1" applyAlignment="1">
      <alignment horizontal="center" vertical="top" wrapText="1"/>
      <protection/>
    </xf>
    <xf numFmtId="0" fontId="2" fillId="0" borderId="28" xfId="61" applyFont="1" applyBorder="1" applyAlignment="1">
      <alignment horizontal="center" vertical="top" wrapText="1"/>
      <protection/>
    </xf>
    <xf numFmtId="0" fontId="2" fillId="0" borderId="20" xfId="61" applyFont="1" applyBorder="1" applyAlignment="1">
      <alignment horizontal="center" vertical="top"/>
      <protection/>
    </xf>
    <xf numFmtId="0" fontId="2" fillId="0" borderId="19" xfId="61" applyFont="1" applyBorder="1" applyAlignment="1">
      <alignment horizontal="center" vertical="top"/>
      <protection/>
    </xf>
    <xf numFmtId="0" fontId="120" fillId="0" borderId="14" xfId="61" applyFont="1" applyBorder="1" applyAlignment="1">
      <alignment horizontal="center"/>
      <protection/>
    </xf>
    <xf numFmtId="0" fontId="14" fillId="0" borderId="13" xfId="61" applyFont="1" applyBorder="1" applyAlignment="1">
      <alignment horizontal="center" vertical="center"/>
      <protection/>
    </xf>
    <xf numFmtId="0" fontId="14" fillId="0" borderId="15" xfId="61" applyFont="1" applyBorder="1" applyAlignment="1">
      <alignment horizontal="center" vertical="center"/>
      <protection/>
    </xf>
    <xf numFmtId="0" fontId="0" fillId="35" borderId="10" xfId="61" applyFill="1" applyBorder="1" applyAlignment="1">
      <alignment horizontal="justify" vertical="center" wrapText="1"/>
      <protection/>
    </xf>
    <xf numFmtId="0" fontId="2" fillId="0" borderId="0" xfId="61" applyFont="1" applyAlignment="1" applyProtection="1">
      <alignment horizontal="center" vertical="top" wrapText="1"/>
      <protection/>
    </xf>
    <xf numFmtId="2" fontId="2" fillId="0" borderId="26" xfId="61" applyNumberFormat="1" applyFont="1" applyFill="1" applyBorder="1" applyAlignment="1">
      <alignment horizontal="center" vertical="center"/>
      <protection/>
    </xf>
    <xf numFmtId="0" fontId="2" fillId="0" borderId="20" xfId="61" applyFont="1" applyFill="1" applyBorder="1" applyAlignment="1">
      <alignment horizontal="center" vertical="center"/>
      <protection/>
    </xf>
    <xf numFmtId="0" fontId="2" fillId="0" borderId="19" xfId="61" applyFont="1" applyFill="1" applyBorder="1" applyAlignment="1">
      <alignment horizontal="center" vertical="center"/>
      <protection/>
    </xf>
    <xf numFmtId="0" fontId="2" fillId="0" borderId="0" xfId="0" applyFont="1" applyFill="1" applyAlignment="1">
      <alignment horizontal="center"/>
    </xf>
    <xf numFmtId="0" fontId="29" fillId="0" borderId="0" xfId="0" applyFont="1" applyFill="1" applyAlignment="1">
      <alignment horizontal="center"/>
    </xf>
    <xf numFmtId="0" fontId="30" fillId="0" borderId="0" xfId="0" applyFont="1" applyFill="1" applyAlignment="1">
      <alignment horizontal="center"/>
    </xf>
    <xf numFmtId="0" fontId="29" fillId="0" borderId="0" xfId="0" applyFont="1" applyFill="1" applyAlignment="1">
      <alignment horizontal="center" wrapText="1"/>
    </xf>
    <xf numFmtId="0" fontId="16" fillId="0" borderId="14" xfId="0" applyFont="1" applyFill="1" applyBorder="1" applyAlignment="1">
      <alignment horizontal="right"/>
    </xf>
    <xf numFmtId="0" fontId="0" fillId="0" borderId="0" xfId="0" applyAlignment="1">
      <alignment horizontal="center"/>
    </xf>
    <xf numFmtId="0" fontId="6" fillId="0" borderId="0" xfId="0" applyFont="1" applyAlignment="1">
      <alignment horizontal="right" vertical="top" wrapText="1"/>
    </xf>
    <xf numFmtId="0" fontId="6" fillId="0" borderId="0" xfId="0" applyFont="1" applyAlignment="1">
      <alignment vertical="top" wrapText="1"/>
    </xf>
    <xf numFmtId="0" fontId="2" fillId="0" borderId="18" xfId="0" applyFont="1" applyBorder="1" applyAlignment="1">
      <alignment horizontal="center"/>
    </xf>
    <xf numFmtId="0" fontId="0" fillId="0" borderId="0" xfId="0" applyAlignment="1">
      <alignment horizontal="left"/>
    </xf>
    <xf numFmtId="0" fontId="6" fillId="0" borderId="0" xfId="0" applyFont="1" applyAlignment="1">
      <alignment horizontal="left" vertical="top" wrapText="1"/>
    </xf>
    <xf numFmtId="0" fontId="2" fillId="0" borderId="13" xfId="0" applyFont="1" applyBorder="1" applyAlignment="1">
      <alignment horizontal="center"/>
    </xf>
    <xf numFmtId="0" fontId="2" fillId="0" borderId="12" xfId="0" applyFont="1" applyBorder="1" applyAlignment="1">
      <alignment horizontal="center"/>
    </xf>
    <xf numFmtId="0" fontId="16" fillId="0" borderId="0" xfId="0" applyFont="1" applyBorder="1" applyAlignment="1">
      <alignment horizontal="center"/>
    </xf>
    <xf numFmtId="0" fontId="2" fillId="0" borderId="17" xfId="0" applyFont="1" applyBorder="1" applyAlignment="1">
      <alignment horizontal="center" vertical="top" wrapText="1"/>
    </xf>
    <xf numFmtId="0" fontId="2" fillId="0" borderId="11" xfId="0" applyFont="1" applyBorder="1" applyAlignment="1">
      <alignment horizontal="center" vertical="top" wrapText="1"/>
    </xf>
    <xf numFmtId="0" fontId="3" fillId="0" borderId="0" xfId="0" applyFont="1" applyAlignment="1">
      <alignment horizontal="center"/>
    </xf>
    <xf numFmtId="0" fontId="11" fillId="0" borderId="0" xfId="0" applyFont="1" applyAlignment="1">
      <alignment horizontal="center"/>
    </xf>
    <xf numFmtId="0" fontId="2" fillId="0" borderId="0" xfId="61" applyFont="1" applyFill="1" applyAlignment="1" applyProtection="1">
      <alignment horizontal="center"/>
      <protection/>
    </xf>
    <xf numFmtId="0" fontId="6" fillId="0" borderId="0" xfId="61" applyFont="1" applyFill="1" applyAlignment="1" applyProtection="1">
      <alignment horizontal="center" vertical="center"/>
      <protection/>
    </xf>
    <xf numFmtId="0" fontId="10" fillId="0" borderId="0" xfId="61" applyFont="1" applyFill="1" applyAlignment="1" applyProtection="1">
      <alignment horizontal="center" vertical="center"/>
      <protection/>
    </xf>
    <xf numFmtId="0" fontId="2" fillId="0" borderId="0" xfId="61" applyFont="1" applyFill="1" applyAlignment="1" applyProtection="1">
      <alignment horizontal="left"/>
      <protection/>
    </xf>
    <xf numFmtId="0" fontId="2" fillId="0" borderId="17" xfId="61" applyFont="1" applyFill="1" applyBorder="1" applyAlignment="1" applyProtection="1">
      <alignment horizontal="center" vertical="center" wrapText="1"/>
      <protection/>
    </xf>
    <xf numFmtId="0" fontId="2" fillId="0" borderId="11" xfId="61" applyFont="1" applyFill="1" applyBorder="1" applyAlignment="1" applyProtection="1">
      <alignment horizontal="center" vertical="center" wrapText="1"/>
      <protection/>
    </xf>
    <xf numFmtId="0" fontId="2" fillId="0" borderId="10" xfId="61" applyFont="1" applyFill="1" applyBorder="1" applyAlignment="1" applyProtection="1">
      <alignment horizontal="center" vertical="center"/>
      <protection/>
    </xf>
    <xf numFmtId="0" fontId="2" fillId="0" borderId="13" xfId="61" applyFont="1" applyFill="1" applyBorder="1" applyAlignment="1" applyProtection="1">
      <alignment horizontal="center" vertical="center"/>
      <protection/>
    </xf>
    <xf numFmtId="0" fontId="2" fillId="0" borderId="12" xfId="61" applyFont="1" applyFill="1" applyBorder="1" applyAlignment="1" applyProtection="1">
      <alignment horizontal="center" vertical="center"/>
      <protection/>
    </xf>
    <xf numFmtId="0" fontId="2" fillId="0" borderId="18" xfId="61" applyFont="1" applyFill="1" applyBorder="1" applyAlignment="1" applyProtection="1">
      <alignment horizontal="center" vertical="center"/>
      <protection/>
    </xf>
    <xf numFmtId="0" fontId="2" fillId="0" borderId="10" xfId="61" applyFont="1" applyFill="1" applyBorder="1" applyAlignment="1" applyProtection="1">
      <alignment horizontal="center" vertical="center" wrapText="1"/>
      <protection/>
    </xf>
    <xf numFmtId="0" fontId="2" fillId="0" borderId="13" xfId="61" applyFont="1" applyFill="1" applyBorder="1" applyAlignment="1" applyProtection="1">
      <alignment horizontal="center" vertical="center" wrapText="1"/>
      <protection/>
    </xf>
    <xf numFmtId="0" fontId="2" fillId="0" borderId="10" xfId="61" applyFont="1" applyFill="1" applyBorder="1" applyAlignment="1" applyProtection="1">
      <alignment horizontal="center"/>
      <protection/>
    </xf>
    <xf numFmtId="0" fontId="0" fillId="0" borderId="0" xfId="61" applyFill="1" applyAlignment="1" applyProtection="1">
      <alignment horizontal="left"/>
      <protection/>
    </xf>
    <xf numFmtId="0" fontId="3" fillId="0" borderId="0" xfId="61" applyFont="1" applyFill="1" applyAlignment="1" applyProtection="1">
      <alignment horizontal="center"/>
      <protection/>
    </xf>
    <xf numFmtId="0" fontId="4" fillId="0" borderId="0" xfId="61" applyFont="1" applyFill="1" applyAlignment="1" applyProtection="1">
      <alignment horizontal="center" vertical="center"/>
      <protection/>
    </xf>
    <xf numFmtId="0" fontId="16" fillId="0" borderId="0" xfId="61" applyFont="1" applyFill="1" applyBorder="1" applyAlignment="1" applyProtection="1">
      <alignment horizontal="center"/>
      <protection/>
    </xf>
    <xf numFmtId="0" fontId="0" fillId="0" borderId="10" xfId="61" applyFont="1" applyFill="1" applyBorder="1" applyAlignment="1" applyProtection="1">
      <alignment horizontal="center"/>
      <protection/>
    </xf>
    <xf numFmtId="0" fontId="5" fillId="0" borderId="0" xfId="61" applyFont="1" applyFill="1" applyAlignment="1" applyProtection="1">
      <alignment horizontal="center" vertical="center"/>
      <protection/>
    </xf>
    <xf numFmtId="0" fontId="5" fillId="0" borderId="0" xfId="61" applyFont="1" applyAlignment="1">
      <alignment horizontal="center" wrapText="1"/>
      <protection/>
    </xf>
    <xf numFmtId="0" fontId="10" fillId="0" borderId="0" xfId="61" applyFont="1" applyAlignment="1">
      <alignment horizontal="center"/>
      <protection/>
    </xf>
    <xf numFmtId="0" fontId="11" fillId="0" borderId="0" xfId="61" applyFont="1" applyAlignment="1">
      <alignment horizontal="center"/>
      <protection/>
    </xf>
    <xf numFmtId="0" fontId="13" fillId="0" borderId="0" xfId="61" applyFont="1" applyAlignment="1">
      <alignment horizontal="right"/>
      <protection/>
    </xf>
    <xf numFmtId="0" fontId="2" fillId="0" borderId="10" xfId="61" applyFont="1" applyBorder="1" applyAlignment="1">
      <alignment horizontal="center" vertical="top" wrapText="1"/>
      <protection/>
    </xf>
    <xf numFmtId="0" fontId="2" fillId="0" borderId="10" xfId="61" applyFont="1" applyBorder="1" applyAlignment="1">
      <alignment horizontal="center" vertical="center"/>
      <protection/>
    </xf>
    <xf numFmtId="0" fontId="2" fillId="0" borderId="15" xfId="61" applyFont="1" applyBorder="1" applyAlignment="1">
      <alignment horizontal="center" vertical="center"/>
      <protection/>
    </xf>
    <xf numFmtId="0" fontId="2" fillId="0" borderId="10" xfId="61" applyFont="1" applyBorder="1" applyAlignment="1">
      <alignment horizontal="center" vertical="center" wrapText="1"/>
      <protection/>
    </xf>
    <xf numFmtId="0" fontId="2" fillId="0" borderId="10" xfId="61" applyFont="1" applyBorder="1" applyAlignment="1">
      <alignment horizontal="center" vertical="top"/>
      <protection/>
    </xf>
    <xf numFmtId="0" fontId="2" fillId="0" borderId="15" xfId="61" applyFont="1" applyBorder="1" applyAlignment="1">
      <alignment horizontal="center" vertical="top"/>
      <protection/>
    </xf>
    <xf numFmtId="0" fontId="2" fillId="0" borderId="10" xfId="61" applyFont="1" applyBorder="1" applyAlignment="1">
      <alignment horizontal="center" wrapText="1"/>
      <protection/>
    </xf>
    <xf numFmtId="0" fontId="40" fillId="0" borderId="13"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15"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0" fontId="12" fillId="0" borderId="0" xfId="0" applyFont="1" applyFill="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center" wrapText="1"/>
    </xf>
    <xf numFmtId="0" fontId="40" fillId="0" borderId="17"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12" fillId="0" borderId="0" xfId="0" applyFont="1" applyFill="1" applyAlignment="1">
      <alignment horizontal="center"/>
    </xf>
    <xf numFmtId="0" fontId="14" fillId="0" borderId="0" xfId="0" applyFont="1" applyFill="1" applyAlignment="1">
      <alignment horizontal="center"/>
    </xf>
    <xf numFmtId="0" fontId="15" fillId="0" borderId="0" xfId="0" applyFont="1" applyFill="1" applyAlignment="1">
      <alignment horizont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14" fillId="0" borderId="0" xfId="0" applyFont="1" applyFill="1" applyBorder="1" applyAlignment="1">
      <alignment horizontal="right"/>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0" xfId="0" applyFont="1" applyFill="1" applyAlignment="1">
      <alignment horizontal="left" vertical="center" wrapText="1"/>
    </xf>
    <xf numFmtId="0" fontId="40" fillId="0" borderId="13"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6" fillId="0" borderId="0" xfId="60" applyFont="1" applyFill="1" applyAlignment="1">
      <alignment horizontal="center" vertical="center"/>
      <protection/>
    </xf>
    <xf numFmtId="0" fontId="2" fillId="0" borderId="0" xfId="60" applyFont="1" applyFill="1" applyBorder="1" applyAlignment="1">
      <alignment horizontal="right"/>
      <protection/>
    </xf>
    <xf numFmtId="0" fontId="40" fillId="0" borderId="10" xfId="60" applyFont="1" applyFill="1" applyBorder="1" applyAlignment="1">
      <alignment horizontal="center" vertical="center" wrapText="1"/>
      <protection/>
    </xf>
    <xf numFmtId="0" fontId="40" fillId="38" borderId="10" xfId="60" applyFont="1" applyFill="1" applyBorder="1" applyAlignment="1">
      <alignment horizontal="center" vertical="center" wrapText="1"/>
      <protection/>
    </xf>
    <xf numFmtId="0" fontId="0" fillId="0" borderId="27" xfId="60" applyFont="1" applyFill="1" applyBorder="1" applyAlignment="1">
      <alignment horizontal="left" vertical="center" wrapText="1"/>
      <protection/>
    </xf>
    <xf numFmtId="0" fontId="2" fillId="0" borderId="0" xfId="61" applyFont="1" applyFill="1" applyAlignment="1">
      <alignment horizontal="center"/>
      <protection/>
    </xf>
    <xf numFmtId="0" fontId="2" fillId="0" borderId="0" xfId="61" applyFont="1" applyAlignment="1">
      <alignment horizontal="left"/>
      <protection/>
    </xf>
    <xf numFmtId="0" fontId="2" fillId="0" borderId="13" xfId="61" applyFont="1" applyFill="1" applyBorder="1" applyAlignment="1">
      <alignment horizontal="center" vertical="top" wrapText="1"/>
      <protection/>
    </xf>
    <xf numFmtId="0" fontId="2" fillId="0" borderId="18" xfId="61" applyFont="1" applyFill="1" applyBorder="1" applyAlignment="1">
      <alignment horizontal="center" vertical="top" wrapText="1"/>
      <protection/>
    </xf>
    <xf numFmtId="0" fontId="2" fillId="0" borderId="15" xfId="61" applyFont="1" applyFill="1" applyBorder="1" applyAlignment="1">
      <alignment horizontal="center" vertical="top" wrapText="1"/>
      <protection/>
    </xf>
    <xf numFmtId="0" fontId="2" fillId="0" borderId="17" xfId="61" applyFont="1" applyBorder="1" applyAlignment="1">
      <alignment horizontal="center" vertical="top" wrapText="1"/>
      <protection/>
    </xf>
    <xf numFmtId="0" fontId="2" fillId="0" borderId="11" xfId="61" applyFont="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13" xfId="61" applyFont="1" applyBorder="1" applyAlignment="1">
      <alignment horizontal="center" vertical="center"/>
      <protection/>
    </xf>
    <xf numFmtId="0" fontId="0" fillId="35" borderId="27" xfId="60" applyFont="1" applyFill="1" applyBorder="1" applyAlignment="1">
      <alignment horizontal="left" vertical="center" wrapText="1"/>
      <protection/>
    </xf>
    <xf numFmtId="0" fontId="2" fillId="0" borderId="17" xfId="61" applyFont="1" applyFill="1" applyBorder="1" applyAlignment="1">
      <alignment horizontal="center" vertical="top" wrapText="1"/>
      <protection/>
    </xf>
    <xf numFmtId="0" fontId="2" fillId="0" borderId="11" xfId="61" applyFont="1" applyFill="1" applyBorder="1" applyAlignment="1">
      <alignment horizontal="center" vertical="top" wrapText="1"/>
      <protection/>
    </xf>
    <xf numFmtId="0" fontId="2" fillId="0" borderId="10" xfId="61" applyFont="1" applyFill="1" applyBorder="1" applyAlignment="1">
      <alignment horizontal="center" vertical="top"/>
      <protection/>
    </xf>
    <xf numFmtId="0" fontId="2" fillId="0" borderId="13" xfId="61" applyFont="1" applyFill="1" applyBorder="1" applyAlignment="1">
      <alignment horizontal="center" vertical="top"/>
      <protection/>
    </xf>
    <xf numFmtId="0" fontId="2" fillId="0" borderId="18" xfId="61" applyFont="1" applyFill="1" applyBorder="1" applyAlignment="1">
      <alignment horizontal="center" vertical="top"/>
      <protection/>
    </xf>
    <xf numFmtId="0" fontId="2" fillId="0" borderId="15" xfId="61" applyFont="1" applyFill="1" applyBorder="1" applyAlignment="1">
      <alignment horizontal="center" vertical="top"/>
      <protection/>
    </xf>
    <xf numFmtId="0" fontId="2" fillId="0" borderId="13" xfId="61" applyFont="1" applyFill="1" applyBorder="1" applyAlignment="1">
      <alignment horizontal="center"/>
      <protection/>
    </xf>
    <xf numFmtId="0" fontId="2" fillId="0" borderId="15" xfId="61" applyFont="1" applyFill="1" applyBorder="1" applyAlignment="1">
      <alignment horizontal="center"/>
      <protection/>
    </xf>
    <xf numFmtId="0" fontId="11" fillId="0" borderId="0" xfId="61" applyFont="1" applyFill="1" applyAlignment="1">
      <alignment horizontal="center"/>
      <protection/>
    </xf>
    <xf numFmtId="0" fontId="10" fillId="0" borderId="0" xfId="61" applyFont="1" applyFill="1" applyAlignment="1">
      <alignment horizontal="center"/>
      <protection/>
    </xf>
    <xf numFmtId="0" fontId="5" fillId="0" borderId="0" xfId="61" applyFont="1" applyFill="1" applyAlignment="1">
      <alignment horizontal="center"/>
      <protection/>
    </xf>
    <xf numFmtId="0" fontId="2" fillId="0" borderId="17"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14" fillId="0" borderId="10" xfId="61" applyFont="1" applyBorder="1" applyAlignment="1">
      <alignment horizontal="center" vertical="top" wrapText="1"/>
      <protection/>
    </xf>
    <xf numFmtId="0" fontId="14" fillId="0" borderId="17" xfId="61" applyFont="1" applyBorder="1" applyAlignment="1">
      <alignment horizontal="center" vertical="top" wrapText="1"/>
      <protection/>
    </xf>
    <xf numFmtId="0" fontId="14" fillId="0" borderId="11" xfId="61" applyFont="1" applyBorder="1" applyAlignment="1">
      <alignment horizontal="center" vertical="top" wrapText="1"/>
      <protection/>
    </xf>
    <xf numFmtId="0" fontId="14" fillId="0" borderId="13" xfId="61" applyFont="1" applyBorder="1" applyAlignment="1">
      <alignment horizontal="center" vertical="top" wrapText="1"/>
      <protection/>
    </xf>
    <xf numFmtId="0" fontId="14" fillId="0" borderId="18" xfId="61" applyFont="1" applyBorder="1" applyAlignment="1">
      <alignment horizontal="center" vertical="top" wrapText="1"/>
      <protection/>
    </xf>
    <xf numFmtId="0" fontId="14" fillId="0" borderId="15" xfId="61" applyFont="1" applyBorder="1" applyAlignment="1">
      <alignment horizontal="center" vertical="top" wrapText="1"/>
      <protection/>
    </xf>
    <xf numFmtId="0" fontId="14" fillId="0" borderId="13" xfId="61" applyFont="1" applyFill="1" applyBorder="1" applyAlignment="1">
      <alignment horizontal="center" vertical="top" wrapText="1"/>
      <protection/>
    </xf>
    <xf numFmtId="0" fontId="14" fillId="0" borderId="18" xfId="61" applyFont="1" applyFill="1" applyBorder="1" applyAlignment="1">
      <alignment horizontal="center" vertical="top" wrapText="1"/>
      <protection/>
    </xf>
    <xf numFmtId="0" fontId="14" fillId="0" borderId="15" xfId="61" applyFont="1" applyFill="1" applyBorder="1" applyAlignment="1">
      <alignment horizontal="center" vertical="top" wrapText="1"/>
      <protection/>
    </xf>
    <xf numFmtId="0" fontId="14" fillId="0" borderId="13" xfId="61" applyFont="1" applyBorder="1" applyAlignment="1">
      <alignment horizontal="center" vertical="top"/>
      <protection/>
    </xf>
    <xf numFmtId="0" fontId="14" fillId="0" borderId="18" xfId="61" applyFont="1" applyBorder="1" applyAlignment="1">
      <alignment horizontal="center" vertical="top"/>
      <protection/>
    </xf>
    <xf numFmtId="0" fontId="14" fillId="0" borderId="15" xfId="61" applyFont="1" applyBorder="1" applyAlignment="1">
      <alignment horizontal="center" vertical="top"/>
      <protection/>
    </xf>
    <xf numFmtId="0" fontId="39" fillId="0" borderId="0" xfId="61" applyFont="1" applyAlignment="1">
      <alignment horizontal="center" vertical="top" wrapText="1"/>
      <protection/>
    </xf>
    <xf numFmtId="1" fontId="2" fillId="0" borderId="10" xfId="61" applyNumberFormat="1" applyFont="1" applyBorder="1" applyAlignment="1" applyProtection="1">
      <alignment horizontal="center"/>
      <protection/>
    </xf>
    <xf numFmtId="0" fontId="0" fillId="35" borderId="0" xfId="61" applyFont="1" applyFill="1" applyAlignment="1">
      <alignment horizontal="left" vertical="top" wrapText="1"/>
      <protection/>
    </xf>
    <xf numFmtId="0" fontId="7" fillId="0" borderId="0" xfId="61" applyFont="1" applyAlignment="1">
      <alignment horizontal="center" wrapText="1"/>
      <protection/>
    </xf>
    <xf numFmtId="0" fontId="5" fillId="0" borderId="0" xfId="61" applyFont="1" applyAlignment="1">
      <alignment horizontal="center"/>
      <protection/>
    </xf>
    <xf numFmtId="0" fontId="0" fillId="0" borderId="17" xfId="61" applyFont="1" applyFill="1" applyBorder="1" applyAlignment="1">
      <alignment horizontal="center" vertical="center"/>
      <protection/>
    </xf>
    <xf numFmtId="2" fontId="0" fillId="0" borderId="17" xfId="61" applyNumberFormat="1" applyFont="1" applyBorder="1" applyAlignment="1">
      <alignment horizontal="center" vertical="center"/>
      <protection/>
    </xf>
    <xf numFmtId="0" fontId="0" fillId="0" borderId="16" xfId="61" applyFont="1" applyBorder="1" applyAlignment="1">
      <alignment horizontal="center" vertical="center"/>
      <protection/>
    </xf>
    <xf numFmtId="0" fontId="0" fillId="0" borderId="11" xfId="61" applyFont="1" applyBorder="1" applyAlignment="1">
      <alignment horizontal="center" vertical="center"/>
      <protection/>
    </xf>
    <xf numFmtId="2" fontId="0" fillId="0" borderId="26" xfId="61" applyNumberFormat="1" applyFont="1" applyBorder="1" applyAlignment="1">
      <alignment horizontal="center" vertical="center"/>
      <protection/>
    </xf>
    <xf numFmtId="0" fontId="0" fillId="0" borderId="20" xfId="61" applyFont="1" applyBorder="1" applyAlignment="1">
      <alignment horizontal="center" vertical="center"/>
      <protection/>
    </xf>
    <xf numFmtId="0" fontId="0" fillId="0" borderId="19" xfId="61" applyFont="1" applyBorder="1" applyAlignment="1">
      <alignment horizontal="center" vertical="center"/>
      <protection/>
    </xf>
    <xf numFmtId="0" fontId="39" fillId="0" borderId="10" xfId="61" applyFont="1" applyBorder="1" applyAlignment="1">
      <alignment horizontal="center" vertical="top" wrapText="1"/>
      <protection/>
    </xf>
    <xf numFmtId="0" fontId="0" fillId="0" borderId="17" xfId="61" applyFont="1" applyFill="1" applyBorder="1" applyAlignment="1">
      <alignment horizontal="center" vertical="center" wrapText="1"/>
      <protection/>
    </xf>
    <xf numFmtId="0" fontId="0" fillId="0" borderId="16" xfId="61" applyFont="1" applyFill="1" applyBorder="1" applyAlignment="1">
      <alignment horizontal="center" vertical="center" wrapText="1"/>
      <protection/>
    </xf>
    <xf numFmtId="0" fontId="0" fillId="0" borderId="11" xfId="61" applyFont="1" applyFill="1" applyBorder="1" applyAlignment="1">
      <alignment horizontal="center" vertical="center" wrapText="1"/>
      <protection/>
    </xf>
    <xf numFmtId="0" fontId="2" fillId="0" borderId="0" xfId="0" applyFont="1" applyAlignment="1">
      <alignment horizontal="right"/>
    </xf>
    <xf numFmtId="0" fontId="5" fillId="0" borderId="0" xfId="0" applyFont="1" applyAlignment="1">
      <alignment horizontal="center" wrapText="1"/>
    </xf>
    <xf numFmtId="0" fontId="2" fillId="0" borderId="15" xfId="0" applyFont="1" applyBorder="1" applyAlignment="1">
      <alignment horizontal="center"/>
    </xf>
    <xf numFmtId="0" fontId="4" fillId="0" borderId="0" xfId="61" applyFont="1" applyAlignment="1">
      <alignment horizontal="center"/>
      <protection/>
    </xf>
    <xf numFmtId="0" fontId="5" fillId="0" borderId="0" xfId="61" applyFont="1" applyAlignment="1">
      <alignment horizontal="center" vertical="top" wrapText="1"/>
      <protection/>
    </xf>
    <xf numFmtId="0" fontId="2" fillId="0" borderId="13" xfId="61" applyFont="1" applyBorder="1" applyAlignment="1">
      <alignment horizontal="center" vertical="top" wrapText="1"/>
      <protection/>
    </xf>
    <xf numFmtId="0" fontId="2" fillId="0" borderId="15" xfId="61" applyFont="1" applyBorder="1" applyAlignment="1">
      <alignment horizontal="center" vertical="top" wrapText="1"/>
      <protection/>
    </xf>
    <xf numFmtId="0" fontId="14" fillId="0" borderId="0" xfId="0" applyFont="1" applyAlignment="1">
      <alignment horizontal="center"/>
    </xf>
    <xf numFmtId="0" fontId="5" fillId="0" borderId="0" xfId="0" applyFont="1" applyAlignment="1">
      <alignment horizontal="center" vertical="top"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10" fillId="0" borderId="0" xfId="0" applyFont="1" applyAlignment="1">
      <alignment horizontal="center" vertical="top" wrapText="1"/>
    </xf>
    <xf numFmtId="0" fontId="11" fillId="0" borderId="0" xfId="0" applyFont="1" applyAlignment="1">
      <alignment horizontal="center" vertical="top" wrapText="1"/>
    </xf>
    <xf numFmtId="0" fontId="2" fillId="0" borderId="16" xfId="0" applyFont="1" applyBorder="1" applyAlignment="1">
      <alignment horizontal="center" vertical="top" wrapText="1"/>
    </xf>
    <xf numFmtId="0" fontId="3" fillId="0" borderId="0" xfId="0" applyFont="1" applyFill="1" applyAlignment="1">
      <alignment horizontal="right"/>
    </xf>
    <xf numFmtId="0" fontId="6" fillId="0" borderId="0" xfId="0" applyFont="1" applyFill="1" applyAlignment="1">
      <alignment horizontal="center"/>
    </xf>
    <xf numFmtId="0" fontId="4" fillId="0" borderId="0" xfId="0" applyFont="1" applyFill="1" applyAlignment="1">
      <alignment horizontal="center"/>
    </xf>
    <xf numFmtId="0" fontId="0" fillId="0" borderId="0" xfId="0" applyFont="1" applyFill="1" applyAlignment="1">
      <alignment horizontal="center"/>
    </xf>
    <xf numFmtId="0" fontId="2" fillId="0" borderId="1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0" xfId="0" applyFont="1" applyFill="1" applyAlignment="1">
      <alignment horizontal="left"/>
    </xf>
    <xf numFmtId="0" fontId="11" fillId="0" borderId="0" xfId="0" applyFont="1" applyFill="1" applyAlignment="1">
      <alignment horizontal="center"/>
    </xf>
    <xf numFmtId="0" fontId="10" fillId="0" borderId="0" xfId="0" applyFont="1" applyFill="1" applyAlignment="1">
      <alignment horizontal="center"/>
    </xf>
    <xf numFmtId="0" fontId="15" fillId="0" borderId="0" xfId="0" applyFont="1" applyFill="1" applyAlignment="1">
      <alignment horizontal="center" vertical="center" wrapText="1"/>
    </xf>
    <xf numFmtId="0" fontId="2" fillId="0" borderId="0" xfId="0" applyFont="1" applyFill="1" applyBorder="1" applyAlignment="1">
      <alignment horizontal="right"/>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Alignment="1">
      <alignment horizontal="right"/>
    </xf>
    <xf numFmtId="0" fontId="15" fillId="0" borderId="0" xfId="0" applyFont="1" applyAlignment="1">
      <alignment horizontal="center" vertical="center" wrapText="1"/>
    </xf>
    <xf numFmtId="0" fontId="0" fillId="0" borderId="0" xfId="0" applyFont="1" applyAlignment="1">
      <alignment horizont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right"/>
    </xf>
    <xf numFmtId="0" fontId="2" fillId="0" borderId="19" xfId="0" applyFont="1" applyBorder="1" applyAlignment="1">
      <alignment horizontal="center" vertical="center" wrapText="1"/>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2" fillId="0" borderId="25" xfId="0" applyFont="1" applyBorder="1" applyAlignment="1">
      <alignment horizontal="center" vertical="top" wrapText="1"/>
    </xf>
    <xf numFmtId="0" fontId="7" fillId="0" borderId="0" xfId="0" applyFont="1" applyAlignment="1">
      <alignment horizontal="center" wrapText="1"/>
    </xf>
    <xf numFmtId="0" fontId="0" fillId="33" borderId="13" xfId="0" applyFont="1" applyFill="1" applyBorder="1" applyAlignment="1">
      <alignment/>
    </xf>
    <xf numFmtId="0" fontId="0" fillId="33" borderId="18" xfId="0" applyFont="1" applyFill="1" applyBorder="1" applyAlignment="1">
      <alignment/>
    </xf>
    <xf numFmtId="0" fontId="0" fillId="33" borderId="15" xfId="0" applyFont="1" applyFill="1" applyBorder="1" applyAlignment="1">
      <alignment/>
    </xf>
    <xf numFmtId="0" fontId="2" fillId="0" borderId="19" xfId="0" applyFont="1" applyBorder="1" applyAlignment="1">
      <alignment horizontal="center" vertical="top" wrapText="1"/>
    </xf>
    <xf numFmtId="0" fontId="2" fillId="0" borderId="14" xfId="0" applyFont="1" applyBorder="1" applyAlignment="1">
      <alignment horizontal="center" vertical="top" wrapText="1"/>
    </xf>
    <xf numFmtId="0" fontId="2" fillId="0" borderId="28" xfId="0" applyFont="1" applyBorder="1" applyAlignment="1">
      <alignment horizontal="center" vertical="top" wrapText="1"/>
    </xf>
    <xf numFmtId="0" fontId="48" fillId="0" borderId="26" xfId="0" applyFont="1" applyFill="1" applyBorder="1" applyAlignment="1">
      <alignment horizontal="center"/>
    </xf>
    <xf numFmtId="0" fontId="48" fillId="0" borderId="27" xfId="0" applyFont="1" applyFill="1" applyBorder="1" applyAlignment="1">
      <alignment horizontal="center"/>
    </xf>
    <xf numFmtId="0" fontId="48" fillId="0" borderId="25" xfId="0" applyFont="1" applyFill="1" applyBorder="1" applyAlignment="1">
      <alignment horizontal="center"/>
    </xf>
    <xf numFmtId="0" fontId="48" fillId="0" borderId="20" xfId="0" applyFont="1" applyFill="1" applyBorder="1" applyAlignment="1">
      <alignment horizontal="center"/>
    </xf>
    <xf numFmtId="0" fontId="48" fillId="0" borderId="0" xfId="0" applyFont="1" applyFill="1" applyBorder="1" applyAlignment="1">
      <alignment horizontal="center"/>
    </xf>
    <xf numFmtId="0" fontId="48" fillId="0" borderId="29" xfId="0" applyFont="1" applyFill="1" applyBorder="1" applyAlignment="1">
      <alignment horizontal="center"/>
    </xf>
    <xf numFmtId="0" fontId="48" fillId="0" borderId="19" xfId="0" applyFont="1" applyFill="1" applyBorder="1" applyAlignment="1">
      <alignment horizontal="center"/>
    </xf>
    <xf numFmtId="0" fontId="48" fillId="0" borderId="14" xfId="0" applyFont="1" applyFill="1" applyBorder="1" applyAlignment="1">
      <alignment horizontal="center"/>
    </xf>
    <xf numFmtId="0" fontId="48" fillId="0" borderId="28" xfId="0" applyFont="1" applyFill="1" applyBorder="1" applyAlignment="1">
      <alignment horizontal="center"/>
    </xf>
    <xf numFmtId="0" fontId="20" fillId="0" borderId="10" xfId="60" applyFont="1" applyBorder="1" applyAlignment="1">
      <alignment horizontal="center" vertical="center" wrapText="1"/>
      <protection/>
    </xf>
    <xf numFmtId="0" fontId="20" fillId="0" borderId="13" xfId="60" applyFont="1" applyBorder="1" applyAlignment="1">
      <alignment horizontal="center" vertical="center" wrapText="1"/>
      <protection/>
    </xf>
    <xf numFmtId="0" fontId="20" fillId="0" borderId="18" xfId="60" applyFont="1" applyBorder="1" applyAlignment="1">
      <alignment horizontal="center" vertical="center" wrapText="1"/>
      <protection/>
    </xf>
    <xf numFmtId="0" fontId="20" fillId="0" borderId="15" xfId="60" applyFont="1" applyBorder="1" applyAlignment="1">
      <alignment horizontal="center" vertical="center" wrapText="1"/>
      <protection/>
    </xf>
    <xf numFmtId="0" fontId="20" fillId="0" borderId="25" xfId="60" applyFont="1" applyBorder="1" applyAlignment="1">
      <alignment horizontal="center" vertical="center" wrapText="1"/>
      <protection/>
    </xf>
    <xf numFmtId="0" fontId="26" fillId="0" borderId="0" xfId="60" applyFont="1" applyAlignment="1">
      <alignment horizontal="center"/>
      <protection/>
    </xf>
    <xf numFmtId="0" fontId="20" fillId="0" borderId="17" xfId="60" applyFont="1" applyBorder="1" applyAlignment="1">
      <alignment horizontal="center" vertical="center" wrapText="1"/>
      <protection/>
    </xf>
    <xf numFmtId="0" fontId="20" fillId="0" borderId="11" xfId="60" applyFont="1" applyBorder="1" applyAlignment="1">
      <alignment horizontal="center" vertical="center" wrapText="1"/>
      <protection/>
    </xf>
    <xf numFmtId="0" fontId="115" fillId="35" borderId="27" xfId="60" applyFont="1" applyFill="1" applyBorder="1" applyAlignment="1" applyProtection="1">
      <alignment horizontal="left" vertical="top" wrapText="1"/>
      <protection/>
    </xf>
    <xf numFmtId="0" fontId="20" fillId="0" borderId="10" xfId="60" applyFont="1" applyBorder="1" applyAlignment="1">
      <alignment horizontal="center" vertical="top" wrapText="1"/>
      <protection/>
    </xf>
    <xf numFmtId="0" fontId="17" fillId="0" borderId="10" xfId="60" applyFont="1" applyBorder="1" applyAlignment="1">
      <alignment horizontal="center" vertical="top" wrapText="1"/>
      <protection/>
    </xf>
    <xf numFmtId="0" fontId="20" fillId="0" borderId="17" xfId="60" applyFont="1" applyBorder="1" applyAlignment="1">
      <alignment horizontal="center" vertical="top" wrapText="1"/>
      <protection/>
    </xf>
    <xf numFmtId="0" fontId="49" fillId="0" borderId="0" xfId="0" applyFont="1" applyAlignment="1">
      <alignment horizontal="center"/>
    </xf>
    <xf numFmtId="0" fontId="135" fillId="0" borderId="26" xfId="60" applyFont="1" applyFill="1" applyBorder="1" applyAlignment="1">
      <alignment horizontal="center" vertical="center"/>
      <protection/>
    </xf>
    <xf numFmtId="0" fontId="135" fillId="0" borderId="27" xfId="60" applyFont="1" applyFill="1" applyBorder="1" applyAlignment="1">
      <alignment horizontal="center" vertical="center"/>
      <protection/>
    </xf>
    <xf numFmtId="0" fontId="135" fillId="0" borderId="25" xfId="60" applyFont="1" applyFill="1" applyBorder="1" applyAlignment="1">
      <alignment horizontal="center" vertical="center"/>
      <protection/>
    </xf>
    <xf numFmtId="0" fontId="135" fillId="0" borderId="20" xfId="60" applyFont="1" applyFill="1" applyBorder="1" applyAlignment="1">
      <alignment horizontal="center" vertical="center"/>
      <protection/>
    </xf>
    <xf numFmtId="0" fontId="135" fillId="0" borderId="0" xfId="60" applyFont="1" applyFill="1" applyBorder="1" applyAlignment="1">
      <alignment horizontal="center" vertical="center"/>
      <protection/>
    </xf>
    <xf numFmtId="0" fontId="135" fillId="0" borderId="29" xfId="60" applyFont="1" applyFill="1" applyBorder="1" applyAlignment="1">
      <alignment horizontal="center" vertical="center"/>
      <protection/>
    </xf>
    <xf numFmtId="0" fontId="135" fillId="0" borderId="19" xfId="60" applyFont="1" applyFill="1" applyBorder="1" applyAlignment="1">
      <alignment horizontal="center" vertical="center"/>
      <protection/>
    </xf>
    <xf numFmtId="0" fontId="135" fillId="0" borderId="14" xfId="60" applyFont="1" applyFill="1" applyBorder="1" applyAlignment="1">
      <alignment horizontal="center" vertical="center"/>
      <protection/>
    </xf>
    <xf numFmtId="0" fontId="135" fillId="0" borderId="28" xfId="60" applyFont="1" applyFill="1" applyBorder="1" applyAlignment="1">
      <alignment horizontal="center" vertical="center"/>
      <protection/>
    </xf>
    <xf numFmtId="0" fontId="20" fillId="0" borderId="11" xfId="60" applyFont="1" applyBorder="1" applyAlignment="1">
      <alignment horizontal="center" vertical="top" wrapText="1"/>
      <protection/>
    </xf>
    <xf numFmtId="0" fontId="17" fillId="0" borderId="13" xfId="60" applyFont="1" applyBorder="1" applyAlignment="1">
      <alignment horizontal="center" vertical="center" wrapText="1"/>
      <protection/>
    </xf>
    <xf numFmtId="0" fontId="17" fillId="0" borderId="18" xfId="60" applyFont="1" applyBorder="1" applyAlignment="1">
      <alignment horizontal="center" vertical="center" wrapText="1"/>
      <protection/>
    </xf>
    <xf numFmtId="0" fontId="17" fillId="0" borderId="15" xfId="60" applyFont="1" applyBorder="1" applyAlignment="1">
      <alignment horizontal="center" vertical="center" wrapText="1"/>
      <protection/>
    </xf>
    <xf numFmtId="0" fontId="2" fillId="0" borderId="0" xfId="61" applyFont="1" applyAlignment="1">
      <alignment horizontal="right"/>
      <protection/>
    </xf>
    <xf numFmtId="0" fontId="19" fillId="0" borderId="17" xfId="60" applyFont="1" applyBorder="1" applyAlignment="1">
      <alignment horizontal="center" vertical="top"/>
      <protection/>
    </xf>
    <xf numFmtId="0" fontId="19" fillId="0" borderId="16" xfId="60" applyFont="1" applyBorder="1" applyAlignment="1">
      <alignment horizontal="center" vertical="top"/>
      <protection/>
    </xf>
    <xf numFmtId="0" fontId="19" fillId="0" borderId="11" xfId="60" applyFont="1" applyBorder="1" applyAlignment="1">
      <alignment horizontal="center" vertical="top"/>
      <protection/>
    </xf>
    <xf numFmtId="0" fontId="20" fillId="0" borderId="16" xfId="60" applyFont="1" applyBorder="1" applyAlignment="1">
      <alignment horizontal="center" vertical="top" wrapText="1"/>
      <protection/>
    </xf>
    <xf numFmtId="0" fontId="19" fillId="0" borderId="10" xfId="60" applyFont="1" applyBorder="1" applyAlignment="1">
      <alignment horizontal="center" vertical="top" wrapText="1"/>
      <protection/>
    </xf>
    <xf numFmtId="0" fontId="19" fillId="0" borderId="17" xfId="60" applyFont="1" applyBorder="1" applyAlignment="1">
      <alignment horizontal="center" vertical="top" wrapText="1"/>
      <protection/>
    </xf>
    <xf numFmtId="0" fontId="19" fillId="0" borderId="11" xfId="60" applyFont="1" applyBorder="1" applyAlignment="1">
      <alignment horizontal="center" vertical="top" wrapText="1"/>
      <protection/>
    </xf>
    <xf numFmtId="0" fontId="20" fillId="0" borderId="16" xfId="60" applyFont="1" applyBorder="1" applyAlignment="1">
      <alignment horizontal="center" vertical="center" wrapText="1"/>
      <protection/>
    </xf>
    <xf numFmtId="0" fontId="3" fillId="0" borderId="0" xfId="61" applyFont="1" applyAlignment="1">
      <alignment horizontal="right"/>
      <protection/>
    </xf>
    <xf numFmtId="0" fontId="19" fillId="0" borderId="17" xfId="60" applyFont="1" applyBorder="1" applyAlignment="1">
      <alignment horizontal="center" vertical="center"/>
      <protection/>
    </xf>
    <xf numFmtId="0" fontId="19" fillId="0" borderId="16" xfId="60" applyFont="1" applyBorder="1" applyAlignment="1">
      <alignment horizontal="center" vertical="center"/>
      <protection/>
    </xf>
    <xf numFmtId="0" fontId="19" fillId="0" borderId="11" xfId="60" applyFont="1" applyBorder="1" applyAlignment="1">
      <alignment horizontal="center" vertical="center"/>
      <protection/>
    </xf>
    <xf numFmtId="0" fontId="21" fillId="0" borderId="0" xfId="60" applyFont="1" applyAlignment="1">
      <alignment horizontal="center"/>
      <protection/>
    </xf>
    <xf numFmtId="0" fontId="19" fillId="0" borderId="10" xfId="60" applyFont="1" applyBorder="1" applyAlignment="1">
      <alignment horizontal="center" vertical="center" wrapText="1"/>
      <protection/>
    </xf>
    <xf numFmtId="0" fontId="11" fillId="0" borderId="0" xfId="61" applyFont="1" applyAlignment="1" applyProtection="1">
      <alignment horizontal="justify" vertical="top" wrapText="1"/>
      <protection locked="0"/>
    </xf>
    <xf numFmtId="0" fontId="0" fillId="0" borderId="0" xfId="61" applyFont="1" applyAlignment="1" applyProtection="1">
      <alignment horizontal="justify" vertical="top" wrapText="1"/>
      <protection locked="0"/>
    </xf>
    <xf numFmtId="0" fontId="20" fillId="0" borderId="15" xfId="60" applyFont="1" applyBorder="1" applyAlignment="1" applyProtection="1">
      <alignment horizontal="center" vertical="center" wrapText="1"/>
      <protection locked="0"/>
    </xf>
    <xf numFmtId="0" fontId="20" fillId="0" borderId="10" xfId="60" applyFont="1" applyBorder="1" applyAlignment="1" applyProtection="1">
      <alignment horizontal="center" vertical="center" wrapText="1"/>
      <protection locked="0"/>
    </xf>
    <xf numFmtId="0" fontId="20" fillId="0" borderId="17" xfId="60" applyFont="1" applyBorder="1" applyAlignment="1" applyProtection="1">
      <alignment horizontal="center" vertical="center" wrapText="1"/>
      <protection locked="0"/>
    </xf>
    <xf numFmtId="0" fontId="20" fillId="0" borderId="16" xfId="60" applyFont="1" applyBorder="1" applyAlignment="1" applyProtection="1">
      <alignment horizontal="center" vertical="center" wrapText="1"/>
      <protection locked="0"/>
    </xf>
    <xf numFmtId="0" fontId="20" fillId="0" borderId="11" xfId="60" applyFont="1" applyBorder="1" applyAlignment="1" applyProtection="1">
      <alignment horizontal="center" vertical="center" wrapText="1"/>
      <protection locked="0"/>
    </xf>
    <xf numFmtId="0" fontId="11" fillId="0" borderId="0" xfId="61" applyFont="1" applyAlignment="1" applyProtection="1">
      <alignment horizontal="left" vertical="top" wrapText="1"/>
      <protection locked="0"/>
    </xf>
    <xf numFmtId="0" fontId="3" fillId="0" borderId="0" xfId="61" applyFont="1" applyAlignment="1" applyProtection="1">
      <alignment horizontal="right"/>
      <protection locked="0"/>
    </xf>
    <xf numFmtId="0" fontId="6" fillId="0" borderId="0" xfId="61" applyFont="1" applyAlignment="1" applyProtection="1">
      <alignment horizontal="center"/>
      <protection locked="0"/>
    </xf>
    <xf numFmtId="0" fontId="10" fillId="0" borderId="0" xfId="61" applyFont="1" applyAlignment="1" applyProtection="1">
      <alignment horizontal="center"/>
      <protection locked="0"/>
    </xf>
    <xf numFmtId="0" fontId="36" fillId="0" borderId="0" xfId="60" applyFont="1" applyAlignment="1" applyProtection="1">
      <alignment horizontal="center" wrapText="1"/>
      <protection locked="0"/>
    </xf>
    <xf numFmtId="0" fontId="19" fillId="0" borderId="17" xfId="60" applyFont="1" applyBorder="1" applyAlignment="1" applyProtection="1">
      <alignment horizontal="center" vertical="center"/>
      <protection locked="0"/>
    </xf>
    <xf numFmtId="0" fontId="19" fillId="0" borderId="16" xfId="60" applyFont="1" applyBorder="1" applyAlignment="1" applyProtection="1">
      <alignment horizontal="center" vertical="center"/>
      <protection locked="0"/>
    </xf>
    <xf numFmtId="0" fontId="19" fillId="0" borderId="11" xfId="60" applyFont="1" applyBorder="1" applyAlignment="1" applyProtection="1">
      <alignment horizontal="center" vertical="center"/>
      <protection locked="0"/>
    </xf>
    <xf numFmtId="0" fontId="16" fillId="0" borderId="14" xfId="61" applyFont="1" applyBorder="1" applyAlignment="1">
      <alignment horizontal="right"/>
      <protection/>
    </xf>
    <xf numFmtId="0" fontId="2" fillId="0" borderId="17" xfId="61" applyFont="1" applyBorder="1" applyAlignment="1">
      <alignment horizontal="center" vertical="center" wrapText="1"/>
      <protection/>
    </xf>
    <xf numFmtId="0" fontId="2" fillId="0" borderId="11" xfId="61" applyFont="1" applyBorder="1" applyAlignment="1">
      <alignment horizontal="center" vertical="center" wrapText="1"/>
      <protection/>
    </xf>
    <xf numFmtId="0" fontId="14" fillId="0" borderId="0" xfId="0" applyFont="1" applyAlignment="1">
      <alignment horizontal="left"/>
    </xf>
    <xf numFmtId="0" fontId="0" fillId="0" borderId="0" xfId="61" applyAlignment="1">
      <alignment horizontal="left"/>
      <protection/>
    </xf>
    <xf numFmtId="0" fontId="6" fillId="0" borderId="13" xfId="61" applyFont="1" applyBorder="1" applyAlignment="1">
      <alignment horizontal="center" vertical="top"/>
      <protection/>
    </xf>
    <xf numFmtId="0" fontId="6" fillId="0" borderId="18" xfId="61" applyFont="1" applyBorder="1" applyAlignment="1">
      <alignment horizontal="center" vertical="top"/>
      <protection/>
    </xf>
    <xf numFmtId="0" fontId="6" fillId="0" borderId="30" xfId="61" applyFont="1" applyBorder="1" applyAlignment="1">
      <alignment horizontal="center" vertical="top"/>
      <protection/>
    </xf>
    <xf numFmtId="0" fontId="2" fillId="34" borderId="13" xfId="61" applyFont="1" applyFill="1" applyBorder="1" applyAlignment="1">
      <alignment horizontal="center"/>
      <protection/>
    </xf>
    <xf numFmtId="0" fontId="2" fillId="34" borderId="15" xfId="61" applyFont="1" applyFill="1" applyBorder="1" applyAlignment="1">
      <alignment horizontal="center"/>
      <protection/>
    </xf>
    <xf numFmtId="0" fontId="2" fillId="34" borderId="17" xfId="61" applyFont="1" applyFill="1" applyBorder="1" applyAlignment="1">
      <alignment horizontal="center" vertical="top" wrapText="1"/>
      <protection/>
    </xf>
    <xf numFmtId="0" fontId="2" fillId="34" borderId="11" xfId="61" applyFont="1" applyFill="1" applyBorder="1" applyAlignment="1">
      <alignment horizontal="center" vertical="top" wrapText="1"/>
      <protection/>
    </xf>
    <xf numFmtId="0" fontId="6" fillId="0" borderId="10" xfId="61" applyFont="1" applyBorder="1" applyAlignment="1">
      <alignment horizontal="center" vertical="top"/>
      <protection/>
    </xf>
    <xf numFmtId="0" fontId="2" fillId="0" borderId="0" xfId="0" applyFont="1" applyBorder="1" applyAlignment="1">
      <alignment horizontal="center" vertical="center" wrapText="1"/>
    </xf>
    <xf numFmtId="0" fontId="0" fillId="0" borderId="10" xfId="0" applyBorder="1" applyAlignment="1">
      <alignment horizontal="center" vertical="top" wrapText="1"/>
    </xf>
    <xf numFmtId="0" fontId="2" fillId="0" borderId="13" xfId="61" applyFont="1" applyBorder="1" applyAlignment="1">
      <alignment horizontal="center" vertical="center" wrapText="1"/>
      <protection/>
    </xf>
    <xf numFmtId="0" fontId="2" fillId="0" borderId="15" xfId="61" applyFont="1" applyBorder="1" applyAlignment="1">
      <alignment horizontal="center" vertical="center" wrapText="1"/>
      <protection/>
    </xf>
    <xf numFmtId="0" fontId="47" fillId="0" borderId="0" xfId="0" applyFont="1" applyAlignment="1">
      <alignment horizontal="left"/>
    </xf>
    <xf numFmtId="0" fontId="40" fillId="0" borderId="10" xfId="62" applyFont="1" applyFill="1" applyBorder="1" applyAlignment="1" applyProtection="1">
      <alignment horizontal="left" vertical="top" wrapText="1"/>
      <protection/>
    </xf>
    <xf numFmtId="0" fontId="0" fillId="0" borderId="0" xfId="62" applyAlignment="1">
      <alignment horizontal="left"/>
      <protection/>
    </xf>
    <xf numFmtId="0" fontId="7" fillId="0" borderId="13" xfId="62" applyFont="1" applyBorder="1" applyAlignment="1">
      <alignment horizontal="center" vertical="top" wrapText="1"/>
      <protection/>
    </xf>
    <xf numFmtId="0" fontId="7" fillId="0" borderId="15" xfId="62" applyFont="1" applyBorder="1" applyAlignment="1">
      <alignment horizontal="center" vertical="top" wrapText="1"/>
      <protection/>
    </xf>
    <xf numFmtId="2" fontId="16" fillId="0" borderId="17" xfId="62" applyNumberFormat="1" applyFont="1" applyFill="1" applyBorder="1" applyAlignment="1">
      <alignment horizontal="center" vertical="center"/>
      <protection/>
    </xf>
    <xf numFmtId="0" fontId="16" fillId="0" borderId="16" xfId="62" applyFont="1" applyFill="1" applyBorder="1" applyAlignment="1">
      <alignment horizontal="center" vertical="center"/>
      <protection/>
    </xf>
    <xf numFmtId="0" fontId="16" fillId="0" borderId="11" xfId="62" applyFont="1" applyFill="1" applyBorder="1" applyAlignment="1">
      <alignment horizontal="center" vertical="center"/>
      <protection/>
    </xf>
    <xf numFmtId="0" fontId="16" fillId="0" borderId="13" xfId="62" applyFont="1" applyBorder="1" applyAlignment="1">
      <alignment horizontal="center" vertical="top" wrapText="1"/>
      <protection/>
    </xf>
    <xf numFmtId="0" fontId="16" fillId="0" borderId="18" xfId="62" applyFont="1" applyBorder="1" applyAlignment="1">
      <alignment horizontal="center" vertical="top" wrapText="1"/>
      <protection/>
    </xf>
    <xf numFmtId="0" fontId="16" fillId="0" borderId="15" xfId="62" applyFont="1" applyBorder="1" applyAlignment="1">
      <alignment horizontal="center" vertical="top" wrapText="1"/>
      <protection/>
    </xf>
    <xf numFmtId="0" fontId="6" fillId="0" borderId="0" xfId="62" applyFont="1" applyAlignment="1">
      <alignment horizontal="center"/>
      <protection/>
    </xf>
    <xf numFmtId="0" fontId="4" fillId="0" borderId="0" xfId="62" applyFont="1" applyAlignment="1">
      <alignment horizontal="center"/>
      <protection/>
    </xf>
    <xf numFmtId="0" fontId="5" fillId="0" borderId="0" xfId="62" applyFont="1" applyAlignment="1">
      <alignment horizontal="center"/>
      <protection/>
    </xf>
    <xf numFmtId="0" fontId="3" fillId="0" borderId="0" xfId="62" applyFont="1" applyAlignment="1">
      <alignment horizontal="right"/>
      <protection/>
    </xf>
    <xf numFmtId="0" fontId="2" fillId="0" borderId="0" xfId="62" applyFont="1" applyAlignment="1">
      <alignment horizontal="left"/>
      <protection/>
    </xf>
    <xf numFmtId="0" fontId="16" fillId="0" borderId="10" xfId="62" applyFont="1" applyBorder="1" applyAlignment="1">
      <alignment horizontal="center" vertical="top" wrapText="1"/>
      <protection/>
    </xf>
    <xf numFmtId="0" fontId="16" fillId="0" borderId="13" xfId="62" applyFont="1" applyBorder="1" applyAlignment="1">
      <alignment horizontal="center" vertical="top"/>
      <protection/>
    </xf>
    <xf numFmtId="0" fontId="16" fillId="0" borderId="18" xfId="62" applyFont="1" applyBorder="1" applyAlignment="1">
      <alignment horizontal="center" vertical="top"/>
      <protection/>
    </xf>
    <xf numFmtId="0" fontId="16" fillId="0" borderId="15" xfId="62" applyFont="1" applyBorder="1" applyAlignment="1">
      <alignment horizontal="center" vertical="top"/>
      <protection/>
    </xf>
    <xf numFmtId="0" fontId="28" fillId="0" borderId="0" xfId="63" applyFont="1" applyAlignment="1">
      <alignment horizontal="center"/>
      <protection/>
    </xf>
    <xf numFmtId="0" fontId="12" fillId="0" borderId="0" xfId="63" applyFont="1" applyAlignment="1">
      <alignment horizontal="left"/>
      <protection/>
    </xf>
    <xf numFmtId="0" fontId="12" fillId="35" borderId="0" xfId="63" applyNumberFormat="1" applyFont="1" applyFill="1" applyAlignment="1">
      <alignment horizontal="left" vertical="top" wrapText="1"/>
      <protection/>
    </xf>
    <xf numFmtId="0" fontId="14" fillId="0" borderId="13" xfId="63" applyFont="1" applyBorder="1" applyAlignment="1">
      <alignment horizontal="center" vertical="center" wrapText="1"/>
      <protection/>
    </xf>
    <xf numFmtId="0" fontId="14" fillId="0" borderId="18" xfId="63" applyFont="1" applyBorder="1" applyAlignment="1">
      <alignment horizontal="center" vertical="center" wrapText="1"/>
      <protection/>
    </xf>
    <xf numFmtId="0" fontId="14" fillId="0" borderId="15" xfId="63" applyFont="1" applyBorder="1" applyAlignment="1">
      <alignment horizontal="center" vertical="center" wrapText="1"/>
      <protection/>
    </xf>
    <xf numFmtId="0" fontId="14" fillId="0" borderId="10" xfId="63" applyFont="1" applyBorder="1" applyAlignment="1">
      <alignment horizontal="center" vertical="center" wrapText="1"/>
      <protection/>
    </xf>
    <xf numFmtId="0" fontId="11" fillId="0" borderId="13" xfId="63" applyFont="1" applyBorder="1" applyAlignment="1">
      <alignment horizontal="center" vertical="top" wrapText="1"/>
      <protection/>
    </xf>
    <xf numFmtId="0" fontId="11" fillId="0" borderId="15" xfId="63" applyFont="1" applyBorder="1" applyAlignment="1">
      <alignment horizontal="center" vertical="top" wrapText="1"/>
      <protection/>
    </xf>
    <xf numFmtId="0" fontId="2" fillId="0" borderId="0" xfId="63" applyFont="1" applyAlignment="1">
      <alignment horizontal="left"/>
      <protection/>
    </xf>
    <xf numFmtId="0" fontId="16" fillId="0" borderId="14" xfId="63" applyFont="1" applyBorder="1" applyAlignment="1">
      <alignment horizontal="center"/>
      <protection/>
    </xf>
    <xf numFmtId="0" fontId="14" fillId="0" borderId="10" xfId="63" applyFont="1" applyBorder="1" applyAlignment="1">
      <alignment horizontal="center" vertical="top" wrapText="1"/>
      <protection/>
    </xf>
    <xf numFmtId="0" fontId="14" fillId="0" borderId="10" xfId="63" applyFont="1" applyFill="1" applyBorder="1" applyAlignment="1">
      <alignment horizontal="center" vertical="center" wrapText="1"/>
      <protection/>
    </xf>
    <xf numFmtId="0" fontId="14" fillId="38" borderId="13" xfId="63" applyFont="1" applyFill="1" applyBorder="1" applyAlignment="1">
      <alignment horizontal="center" vertical="center" wrapText="1"/>
      <protection/>
    </xf>
    <xf numFmtId="0" fontId="14" fillId="38" borderId="18" xfId="63" applyFont="1" applyFill="1" applyBorder="1" applyAlignment="1">
      <alignment horizontal="center" vertical="center" wrapText="1"/>
      <protection/>
    </xf>
    <xf numFmtId="0" fontId="14" fillId="38" borderId="15" xfId="63" applyFont="1" applyFill="1" applyBorder="1" applyAlignment="1">
      <alignment horizontal="center" vertical="center" wrapText="1"/>
      <protection/>
    </xf>
    <xf numFmtId="0" fontId="14" fillId="38" borderId="10" xfId="63" applyFont="1" applyFill="1" applyBorder="1" applyAlignment="1">
      <alignment horizontal="center" vertical="center" wrapText="1"/>
      <protection/>
    </xf>
    <xf numFmtId="0" fontId="2" fillId="0" borderId="0" xfId="60" applyFont="1" applyFill="1" applyAlignment="1">
      <alignment horizontal="center"/>
      <protection/>
    </xf>
    <xf numFmtId="0" fontId="16" fillId="0" borderId="0" xfId="0" applyFont="1" applyFill="1" applyBorder="1" applyAlignment="1">
      <alignment horizontal="center"/>
    </xf>
    <xf numFmtId="0" fontId="2" fillId="0" borderId="10" xfId="60" applyFont="1" applyFill="1" applyBorder="1" applyAlignment="1">
      <alignment horizontal="center"/>
      <protection/>
    </xf>
    <xf numFmtId="0" fontId="32" fillId="0" borderId="10" xfId="0" applyFont="1" applyFill="1" applyBorder="1" applyAlignment="1">
      <alignment horizontal="center" vertical="top" wrapText="1"/>
    </xf>
    <xf numFmtId="0" fontId="2" fillId="0" borderId="10" xfId="60" applyFont="1" applyFill="1" applyBorder="1" applyAlignment="1" quotePrefix="1">
      <alignment horizontal="center" vertical="center" wrapText="1"/>
      <protection/>
    </xf>
    <xf numFmtId="0" fontId="2" fillId="0" borderId="17" xfId="60" applyFont="1" applyFill="1" applyBorder="1" applyAlignment="1">
      <alignment horizontal="center" vertical="center" wrapText="1"/>
      <protection/>
    </xf>
    <xf numFmtId="0" fontId="2" fillId="0" borderId="11" xfId="60" applyFont="1" applyFill="1" applyBorder="1" applyAlignment="1">
      <alignment horizontal="center" vertical="center" wrapText="1"/>
      <protection/>
    </xf>
    <xf numFmtId="0" fontId="14" fillId="0" borderId="10" xfId="0" applyFont="1" applyBorder="1" applyAlignment="1">
      <alignment horizontal="center" vertical="center"/>
    </xf>
    <xf numFmtId="0" fontId="2" fillId="34" borderId="10" xfId="60" applyFont="1" applyFill="1" applyBorder="1" applyAlignment="1" quotePrefix="1">
      <alignment horizontal="center" vertical="center" wrapText="1"/>
      <protection/>
    </xf>
    <xf numFmtId="0" fontId="54" fillId="0" borderId="0" xfId="61" applyFont="1" applyAlignment="1">
      <alignment horizontal="center"/>
      <protection/>
    </xf>
    <xf numFmtId="0" fontId="29" fillId="0" borderId="0" xfId="61" applyFont="1" applyAlignment="1">
      <alignment horizontal="center"/>
      <protection/>
    </xf>
    <xf numFmtId="0" fontId="53" fillId="0" borderId="0" xfId="61" applyFont="1" applyAlignment="1">
      <alignment horizontal="center"/>
      <protection/>
    </xf>
    <xf numFmtId="0" fontId="32" fillId="0" borderId="10" xfId="61" applyFont="1" applyBorder="1" applyAlignment="1">
      <alignment horizontal="center" vertical="top" wrapText="1"/>
      <protection/>
    </xf>
    <xf numFmtId="0" fontId="115" fillId="0" borderId="10" xfId="61" applyFont="1" applyBorder="1" applyAlignment="1">
      <alignment horizontal="center" vertical="top" wrapText="1"/>
      <protection/>
    </xf>
    <xf numFmtId="0" fontId="115" fillId="0" borderId="10" xfId="61" applyFont="1" applyBorder="1" applyAlignment="1">
      <alignment horizontal="center" vertical="top"/>
      <protection/>
    </xf>
    <xf numFmtId="0" fontId="136" fillId="0" borderId="26" xfId="0" applyFont="1" applyFill="1" applyBorder="1" applyAlignment="1">
      <alignment horizontal="center" vertical="center" wrapText="1"/>
    </xf>
    <xf numFmtId="0" fontId="136" fillId="0" borderId="27" xfId="0" applyFont="1" applyFill="1" applyBorder="1" applyAlignment="1">
      <alignment horizontal="center" vertical="center" wrapText="1"/>
    </xf>
    <xf numFmtId="0" fontId="136" fillId="0" borderId="25" xfId="0" applyFont="1" applyFill="1" applyBorder="1" applyAlignment="1">
      <alignment horizontal="center" vertical="center" wrapText="1"/>
    </xf>
    <xf numFmtId="0" fontId="136" fillId="0" borderId="20" xfId="0" applyFont="1" applyFill="1" applyBorder="1" applyAlignment="1">
      <alignment horizontal="center" vertical="center" wrapText="1"/>
    </xf>
    <xf numFmtId="0" fontId="136" fillId="0" borderId="0" xfId="0" applyFont="1" applyFill="1" applyBorder="1" applyAlignment="1">
      <alignment horizontal="center" vertical="center" wrapText="1"/>
    </xf>
    <xf numFmtId="0" fontId="136" fillId="0" borderId="29" xfId="0" applyFont="1" applyFill="1" applyBorder="1" applyAlignment="1">
      <alignment horizontal="center" vertical="center" wrapText="1"/>
    </xf>
    <xf numFmtId="0" fontId="136" fillId="0" borderId="19" xfId="0" applyFont="1" applyFill="1" applyBorder="1" applyAlignment="1">
      <alignment horizontal="center" vertical="center" wrapText="1"/>
    </xf>
    <xf numFmtId="0" fontId="136" fillId="0" borderId="14" xfId="0" applyFont="1" applyFill="1" applyBorder="1" applyAlignment="1">
      <alignment horizontal="center" vertical="center" wrapText="1"/>
    </xf>
    <xf numFmtId="0" fontId="136" fillId="0" borderId="28" xfId="0" applyFont="1" applyFill="1" applyBorder="1" applyAlignment="1">
      <alignment horizontal="center" vertical="center" wrapText="1"/>
    </xf>
    <xf numFmtId="0" fontId="137" fillId="0" borderId="0" xfId="0" applyFont="1" applyBorder="1" applyAlignment="1">
      <alignment horizontal="left" vertical="center" wrapText="1"/>
    </xf>
    <xf numFmtId="0" fontId="117" fillId="0" borderId="0" xfId="0" applyFont="1" applyBorder="1" applyAlignment="1">
      <alignment horizontal="center" vertical="top"/>
    </xf>
    <xf numFmtId="0" fontId="30" fillId="0" borderId="0" xfId="0" applyFont="1" applyAlignment="1">
      <alignment horizontal="center"/>
    </xf>
    <xf numFmtId="0" fontId="29" fillId="0" borderId="0" xfId="0" applyFont="1" applyAlignment="1">
      <alignment horizontal="center"/>
    </xf>
    <xf numFmtId="0" fontId="16" fillId="0" borderId="14" xfId="0" applyFont="1" applyBorder="1" applyAlignment="1">
      <alignment horizontal="left"/>
    </xf>
    <xf numFmtId="0" fontId="118" fillId="0" borderId="17" xfId="0" applyFont="1" applyBorder="1" applyAlignment="1">
      <alignment horizontal="center" vertical="top" wrapText="1"/>
    </xf>
    <xf numFmtId="0" fontId="118" fillId="0" borderId="16" xfId="0" applyFont="1" applyBorder="1" applyAlignment="1">
      <alignment horizontal="center" vertical="top" wrapText="1"/>
    </xf>
    <xf numFmtId="0" fontId="118" fillId="0" borderId="11" xfId="0" applyFont="1" applyBorder="1" applyAlignment="1">
      <alignment horizontal="center" vertical="top" wrapText="1"/>
    </xf>
    <xf numFmtId="0" fontId="118" fillId="0" borderId="26" xfId="0" applyFont="1" applyBorder="1" applyAlignment="1">
      <alignment horizontal="center" vertical="top" wrapText="1"/>
    </xf>
    <xf numFmtId="0" fontId="118" fillId="0" borderId="27" xfId="0" applyFont="1" applyBorder="1" applyAlignment="1">
      <alignment horizontal="center" vertical="top" wrapText="1"/>
    </xf>
    <xf numFmtId="0" fontId="118" fillId="0" borderId="25" xfId="0" applyFont="1" applyBorder="1" applyAlignment="1">
      <alignment horizontal="center" vertical="top" wrapText="1"/>
    </xf>
    <xf numFmtId="0" fontId="118" fillId="0" borderId="20" xfId="0" applyFont="1" applyBorder="1" applyAlignment="1">
      <alignment horizontal="center" vertical="top" wrapText="1"/>
    </xf>
    <xf numFmtId="0" fontId="118" fillId="0" borderId="0" xfId="0" applyFont="1" applyBorder="1" applyAlignment="1">
      <alignment horizontal="center" vertical="top" wrapText="1"/>
    </xf>
    <xf numFmtId="0" fontId="118" fillId="0" borderId="29" xfId="0" applyFont="1" applyBorder="1" applyAlignment="1">
      <alignment horizontal="center" vertical="top" wrapText="1"/>
    </xf>
    <xf numFmtId="0" fontId="118" fillId="0" borderId="10" xfId="0" applyFont="1" applyBorder="1" applyAlignment="1">
      <alignment horizontal="center" vertical="top" wrapText="1"/>
    </xf>
    <xf numFmtId="0" fontId="30" fillId="0" borderId="0" xfId="61" applyFont="1" applyAlignment="1">
      <alignment horizontal="center"/>
      <protection/>
    </xf>
    <xf numFmtId="0" fontId="32" fillId="0" borderId="0" xfId="61" applyFont="1" applyAlignment="1">
      <alignment horizontal="center"/>
      <protection/>
    </xf>
    <xf numFmtId="0" fontId="32" fillId="0" borderId="13" xfId="61" applyFont="1" applyBorder="1" applyAlignment="1">
      <alignment horizontal="center" vertical="top" wrapText="1"/>
      <protection/>
    </xf>
    <xf numFmtId="0" fontId="32" fillId="0" borderId="18" xfId="61" applyFont="1" applyBorder="1" applyAlignment="1">
      <alignment horizontal="center" vertical="top" wrapText="1"/>
      <protection/>
    </xf>
    <xf numFmtId="0" fontId="32" fillId="0" borderId="15" xfId="61" applyFont="1" applyBorder="1" applyAlignment="1">
      <alignment horizontal="center" vertical="top" wrapText="1"/>
      <protection/>
    </xf>
    <xf numFmtId="0" fontId="14" fillId="0" borderId="10" xfId="61" applyFont="1" applyBorder="1" applyAlignment="1">
      <alignment horizontal="center" vertical="center" wrapText="1"/>
      <protection/>
    </xf>
    <xf numFmtId="0" fontId="14" fillId="0" borderId="13" xfId="61" applyFont="1" applyBorder="1" applyAlignment="1">
      <alignment horizontal="center" vertical="center" wrapText="1"/>
      <protection/>
    </xf>
    <xf numFmtId="0" fontId="14" fillId="0" borderId="15" xfId="61" applyFont="1" applyBorder="1" applyAlignment="1">
      <alignment horizontal="center" vertical="center" wrapText="1"/>
      <protection/>
    </xf>
    <xf numFmtId="0" fontId="2" fillId="0" borderId="10" xfId="61" applyFont="1" applyFill="1" applyBorder="1" applyAlignment="1">
      <alignment horizontal="center"/>
      <protection/>
    </xf>
    <xf numFmtId="0" fontId="34" fillId="0" borderId="0" xfId="0" applyFont="1" applyAlignment="1">
      <alignment horizontal="center"/>
    </xf>
    <xf numFmtId="0" fontId="33" fillId="0" borderId="0" xfId="0" applyFont="1" applyBorder="1" applyAlignment="1">
      <alignment horizontal="center"/>
    </xf>
    <xf numFmtId="0" fontId="32" fillId="0" borderId="10" xfId="0" applyFont="1" applyBorder="1" applyAlignment="1">
      <alignment horizontal="center" vertical="top" wrapText="1"/>
    </xf>
    <xf numFmtId="0" fontId="32" fillId="0" borderId="13" xfId="0" applyFont="1" applyBorder="1" applyAlignment="1">
      <alignment horizontal="center" vertical="top" wrapText="1"/>
    </xf>
    <xf numFmtId="0" fontId="32" fillId="0" borderId="18" xfId="0" applyFont="1" applyBorder="1" applyAlignment="1">
      <alignment horizontal="center" vertical="top" wrapText="1"/>
    </xf>
    <xf numFmtId="0" fontId="115" fillId="0" borderId="10" xfId="0" applyFont="1" applyBorder="1" applyAlignment="1">
      <alignment horizontal="center" vertical="top" wrapText="1"/>
    </xf>
    <xf numFmtId="0" fontId="32" fillId="0" borderId="17" xfId="0" applyFont="1" applyBorder="1" applyAlignment="1">
      <alignment horizontal="center" vertical="top" wrapText="1"/>
    </xf>
    <xf numFmtId="0" fontId="32" fillId="0" borderId="11" xfId="0" applyFont="1" applyBorder="1" applyAlignment="1">
      <alignment horizontal="center" vertical="top" wrapText="1"/>
    </xf>
    <xf numFmtId="0" fontId="123" fillId="0" borderId="0" xfId="0" applyFont="1" applyAlignment="1">
      <alignment horizontal="center" vertical="center"/>
    </xf>
    <xf numFmtId="0" fontId="123" fillId="0" borderId="0" xfId="0" applyFont="1" applyBorder="1" applyAlignment="1">
      <alignment horizontal="center" vertical="center"/>
    </xf>
    <xf numFmtId="0" fontId="125" fillId="0" borderId="17" xfId="0" applyFont="1" applyBorder="1" applyAlignment="1">
      <alignment horizontal="center" vertical="center" wrapText="1"/>
    </xf>
    <xf numFmtId="0" fontId="125" fillId="0" borderId="16" xfId="0" applyFont="1" applyBorder="1" applyAlignment="1">
      <alignment horizontal="center" vertical="center" wrapText="1"/>
    </xf>
    <xf numFmtId="0" fontId="125" fillId="0" borderId="11" xfId="0" applyFont="1" applyBorder="1" applyAlignment="1">
      <alignment horizontal="center" vertical="center" wrapText="1"/>
    </xf>
    <xf numFmtId="0" fontId="2" fillId="0" borderId="18" xfId="61" applyFont="1" applyBorder="1" applyAlignment="1">
      <alignment horizontal="center" vertical="center"/>
      <protection/>
    </xf>
    <xf numFmtId="49" fontId="0" fillId="0" borderId="13" xfId="61" applyNumberFormat="1" applyFill="1" applyBorder="1" applyAlignment="1">
      <alignment horizontal="left" vertical="center"/>
      <protection/>
    </xf>
    <xf numFmtId="49" fontId="0" fillId="0" borderId="18" xfId="61" applyNumberFormat="1" applyFill="1" applyBorder="1" applyAlignment="1">
      <alignment horizontal="left" vertical="center"/>
      <protection/>
    </xf>
    <xf numFmtId="49" fontId="0" fillId="0" borderId="15" xfId="61" applyNumberFormat="1" applyFill="1" applyBorder="1" applyAlignment="1">
      <alignment horizontal="left" vertical="center"/>
      <protection/>
    </xf>
    <xf numFmtId="49" fontId="9" fillId="0" borderId="13" xfId="61" applyNumberFormat="1" applyFont="1" applyBorder="1" applyAlignment="1">
      <alignment horizontal="left" vertical="center"/>
      <protection/>
    </xf>
    <xf numFmtId="49" fontId="9" fillId="0" borderId="15" xfId="61" applyNumberFormat="1" applyFont="1" applyBorder="1" applyAlignment="1">
      <alignment horizontal="left" vertical="center"/>
      <protection/>
    </xf>
    <xf numFmtId="0" fontId="2" fillId="0" borderId="0" xfId="61" applyFont="1" applyFill="1" applyAlignment="1" applyProtection="1">
      <alignment horizontal="center" vertical="top" wrapText="1"/>
      <protection locked="0"/>
    </xf>
    <xf numFmtId="0" fontId="6" fillId="0" borderId="0" xfId="61" applyFont="1" applyAlignment="1">
      <alignment horizontal="center" vertical="center"/>
      <protection/>
    </xf>
    <xf numFmtId="0" fontId="10" fillId="0" borderId="0" xfId="61" applyFont="1" applyAlignment="1">
      <alignment horizontal="center" vertical="center"/>
      <protection/>
    </xf>
    <xf numFmtId="0" fontId="5" fillId="0" borderId="0" xfId="61" applyFont="1" applyAlignment="1">
      <alignment horizontal="center" vertical="center"/>
      <protection/>
    </xf>
    <xf numFmtId="0" fontId="129" fillId="0" borderId="14" xfId="0" applyFont="1" applyBorder="1" applyAlignment="1">
      <alignment horizontal="center" vertical="center"/>
    </xf>
    <xf numFmtId="0" fontId="117" fillId="35" borderId="10" xfId="0" applyFont="1" applyFill="1" applyBorder="1" applyAlignment="1">
      <alignment horizontal="center" vertical="center"/>
    </xf>
    <xf numFmtId="0" fontId="115" fillId="0" borderId="10" xfId="0" applyFont="1" applyBorder="1" applyAlignment="1">
      <alignment horizontal="center" vertical="center" wrapText="1"/>
    </xf>
    <xf numFmtId="0" fontId="115" fillId="0" borderId="13" xfId="0" applyFont="1" applyBorder="1" applyAlignment="1">
      <alignment horizontal="center" vertical="center" wrapText="1"/>
    </xf>
    <xf numFmtId="0" fontId="115" fillId="0" borderId="18" xfId="0" applyFont="1" applyBorder="1" applyAlignment="1">
      <alignment horizontal="center" vertical="center" wrapText="1"/>
    </xf>
    <xf numFmtId="0" fontId="115" fillId="0" borderId="15" xfId="0" applyFont="1" applyBorder="1" applyAlignment="1">
      <alignment horizontal="center" vertical="center" wrapText="1"/>
    </xf>
    <xf numFmtId="0" fontId="115" fillId="0" borderId="13" xfId="0" applyFont="1" applyBorder="1" applyAlignment="1">
      <alignment horizontal="center"/>
    </xf>
    <xf numFmtId="0" fontId="115" fillId="0" borderId="15" xfId="0" applyFont="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Excel Built-in Normal"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3 2" xfId="62"/>
    <cellStyle name="Normal 4" xfId="63"/>
    <cellStyle name="Normal 4 2" xfId="64"/>
    <cellStyle name="Normal 4 2 2" xfId="65"/>
    <cellStyle name="Normal 5" xfId="66"/>
    <cellStyle name="Note" xfId="67"/>
    <cellStyle name="Output" xfId="68"/>
    <cellStyle name="Percent" xfId="69"/>
    <cellStyle name="Title" xfId="70"/>
    <cellStyle name="Total" xfId="71"/>
    <cellStyle name="Warning Text" xfId="72"/>
  </cellStyles>
  <dxfs count="8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2</xdr:row>
      <xdr:rowOff>152400</xdr:rowOff>
    </xdr:from>
    <xdr:ext cx="9486900" cy="4543425"/>
    <xdr:sp>
      <xdr:nvSpPr>
        <xdr:cNvPr id="1" name="Rectangle 1"/>
        <xdr:cNvSpPr>
          <a:spLocks/>
        </xdr:cNvSpPr>
      </xdr:nvSpPr>
      <xdr:spPr>
        <a:xfrm>
          <a:off x="85725" y="476250"/>
          <a:ext cx="9486900" cy="4543425"/>
        </a:xfrm>
        <a:prstGeom prst="rect">
          <a:avLst/>
        </a:prstGeom>
        <a:noFill/>
        <a:ln w="9525" cmpd="sng">
          <a:noFill/>
        </a:ln>
      </xdr:spPr>
      <xdr:txBody>
        <a:bodyPr vertOverflow="clip" wrap="square"/>
        <a:p>
          <a:pPr algn="ctr">
            <a:defRPr/>
          </a:pPr>
          <a:r>
            <a:rPr lang="en-US" cap="none" sz="5400" b="1" i="0" u="none" baseline="0"/>
            <a:t>Annual Work Plan &amp; Budget
</a:t>
          </a:r>
          <a:r>
            <a:rPr lang="en-US" cap="none" sz="5400" b="1" i="0" u="none" baseline="0"/>
            <a:t>2013-14
</a:t>
          </a:r>
          <a:r>
            <a:rPr lang="en-US" cap="none" sz="5400" b="1" i="0" u="none" baseline="0"/>
            <a:t>
</a:t>
          </a:r>
          <a:r>
            <a:rPr lang="en-US" cap="none" sz="4400" b="1" i="0" u="none" baseline="0"/>
            <a:t>State:</a:t>
          </a:r>
          <a:r>
            <a:rPr lang="en-US" cap="none" sz="4400" b="1" i="0" u="none" baseline="0"/>
            <a:t> </a:t>
          </a:r>
          <a:r>
            <a:rPr lang="en-US" cap="none" sz="4400" b="1" i="0" u="sng" baseline="0"/>
            <a:t>UTTAR PRADESH</a:t>
          </a:r>
          <a:r>
            <a:rPr lang="en-US" cap="none" sz="4400" b="1" i="0" u="none" baseline="0"/>
            <a:t>
</a:t>
          </a:r>
          <a:r>
            <a:rPr lang="en-US" cap="none" sz="4400" b="1" i="0" u="none" baseline="0"/>
            <a:t>Date of Submission ________</a:t>
          </a:r>
          <a:r>
            <a:rPr lang="en-US" cap="none" sz="4400" b="1" i="0" u="none" baseline="0"/>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uohu@%20fuek.kkZ/khu%20fo0" TargetMode="External" /><Relationship Id="rId2" Type="http://schemas.openxmlformats.org/officeDocument/2006/relationships/hyperlink" Target="mailto:cUn@%20vkesfyr%20fo0"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mailto:uohu@%20fuek.kkZ/khu%20fo0" TargetMode="External" /><Relationship Id="rId2" Type="http://schemas.openxmlformats.org/officeDocument/2006/relationships/hyperlink" Target="mailto:cUn@%20vkesfyr%20fo0" TargetMode="Externa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uohu@%20fuek.kkZ/khu%20fo0" TargetMode="External" /><Relationship Id="rId2" Type="http://schemas.openxmlformats.org/officeDocument/2006/relationships/hyperlink" Target="mailto:cUn@%20vkesfyr%20fo0"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uohu@%20fuek.kkZ/khu%20fo0" TargetMode="External" /><Relationship Id="rId2" Type="http://schemas.openxmlformats.org/officeDocument/2006/relationships/hyperlink" Target="mailto:cUn@%20vkesfyr%20fo0"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I35:O40"/>
  <sheetViews>
    <sheetView zoomScalePageLayoutView="0" workbookViewId="0" topLeftCell="A1">
      <selection activeCell="H33" sqref="A33:V43"/>
    </sheetView>
  </sheetViews>
  <sheetFormatPr defaultColWidth="9.140625" defaultRowHeight="12.75"/>
  <sheetData>
    <row r="35" spans="9:15" ht="12.75">
      <c r="I35" s="461"/>
      <c r="K35" s="461"/>
      <c r="O35" s="461"/>
    </row>
    <row r="36" spans="9:15" ht="12.75">
      <c r="I36" s="461"/>
      <c r="K36" s="461"/>
      <c r="O36" s="461"/>
    </row>
    <row r="37" spans="9:15" ht="12.75">
      <c r="I37" s="461"/>
      <c r="K37" s="461"/>
      <c r="O37" s="461"/>
    </row>
    <row r="38" spans="9:15" ht="12.75">
      <c r="I38" s="461"/>
      <c r="K38" s="461"/>
      <c r="O38" s="461"/>
    </row>
    <row r="39" spans="9:15" ht="12.75">
      <c r="I39" s="461"/>
      <c r="K39" s="461"/>
      <c r="O39" s="461"/>
    </row>
    <row r="40" spans="9:15" ht="12.75">
      <c r="I40" s="461"/>
      <c r="K40" s="461"/>
      <c r="N40" s="465"/>
      <c r="O40" s="461"/>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1"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W99"/>
  <sheetViews>
    <sheetView view="pageBreakPreview" zoomScale="90" zoomScaleNormal="145" zoomScaleSheetLayoutView="90" zoomScalePageLayoutView="0" workbookViewId="0" topLeftCell="A1">
      <pane xSplit="2" ySplit="11" topLeftCell="C87" activePane="bottomRight" state="frozen"/>
      <selection pane="topLeft" activeCell="H33" sqref="A33:V43"/>
      <selection pane="topRight" activeCell="H33" sqref="A33:V43"/>
      <selection pane="bottomLeft" activeCell="H33" sqref="A33:V43"/>
      <selection pane="bottomRight" activeCell="A1" sqref="A1:IV16384"/>
    </sheetView>
  </sheetViews>
  <sheetFormatPr defaultColWidth="9.140625" defaultRowHeight="12.75"/>
  <cols>
    <col min="1" max="1" width="4.421875" style="321" customWidth="1"/>
    <col min="2" max="2" width="20.00390625" style="321" customWidth="1"/>
    <col min="3" max="4" width="9.7109375" style="321" customWidth="1"/>
    <col min="5" max="5" width="9.140625" style="321" customWidth="1"/>
    <col min="6" max="6" width="9.57421875" style="321" customWidth="1"/>
    <col min="7" max="7" width="9.7109375" style="321" customWidth="1"/>
    <col min="8" max="8" width="10.00390625" style="321" customWidth="1"/>
    <col min="9" max="10" width="9.8515625" style="321" customWidth="1"/>
    <col min="11" max="11" width="9.140625" style="321" customWidth="1"/>
    <col min="12" max="12" width="10.7109375" style="321" customWidth="1"/>
    <col min="13" max="13" width="9.8515625" style="321" customWidth="1"/>
    <col min="14" max="14" width="10.421875" style="321" customWidth="1"/>
    <col min="15" max="15" width="8.8515625" style="321" customWidth="1"/>
    <col min="16" max="16" width="23.8515625" style="321" customWidth="1"/>
    <col min="17" max="16384" width="9.140625" style="321" customWidth="1"/>
  </cols>
  <sheetData>
    <row r="1" spans="5:16" ht="26.25" customHeight="1">
      <c r="E1" s="929"/>
      <c r="F1" s="929"/>
      <c r="G1" s="929"/>
      <c r="H1" s="929"/>
      <c r="I1" s="929"/>
      <c r="J1" s="929"/>
      <c r="K1" s="929"/>
      <c r="O1" s="486"/>
      <c r="P1" s="487" t="s">
        <v>432</v>
      </c>
    </row>
    <row r="2" spans="1:15" ht="14.25" customHeight="1">
      <c r="A2" s="930" t="s">
        <v>0</v>
      </c>
      <c r="B2" s="930"/>
      <c r="C2" s="930"/>
      <c r="D2" s="930"/>
      <c r="E2" s="930"/>
      <c r="F2" s="930"/>
      <c r="G2" s="930"/>
      <c r="H2" s="930"/>
      <c r="I2" s="930"/>
      <c r="J2" s="930"/>
      <c r="K2" s="930"/>
      <c r="L2" s="930"/>
      <c r="M2" s="930"/>
      <c r="N2" s="930"/>
      <c r="O2" s="930"/>
    </row>
    <row r="3" spans="1:15" ht="15.75" customHeight="1">
      <c r="A3" s="931" t="s">
        <v>388</v>
      </c>
      <c r="B3" s="931"/>
      <c r="C3" s="931"/>
      <c r="D3" s="931"/>
      <c r="E3" s="931"/>
      <c r="F3" s="931"/>
      <c r="G3" s="931"/>
      <c r="H3" s="931"/>
      <c r="I3" s="931"/>
      <c r="J3" s="931"/>
      <c r="K3" s="931"/>
      <c r="L3" s="931"/>
      <c r="M3" s="931"/>
      <c r="N3" s="931"/>
      <c r="O3" s="931"/>
    </row>
    <row r="4" spans="1:17" ht="14.25" customHeight="1">
      <c r="A4" s="947" t="s">
        <v>887</v>
      </c>
      <c r="B4" s="947"/>
      <c r="C4" s="947"/>
      <c r="D4" s="947"/>
      <c r="E4" s="947"/>
      <c r="F4" s="947"/>
      <c r="G4" s="947"/>
      <c r="H4" s="947"/>
      <c r="I4" s="947"/>
      <c r="J4" s="947"/>
      <c r="K4" s="947"/>
      <c r="L4" s="947"/>
      <c r="M4" s="947"/>
      <c r="N4" s="947"/>
      <c r="O4" s="947"/>
      <c r="P4" s="947"/>
      <c r="Q4" s="947"/>
    </row>
    <row r="5" spans="1:17" ht="23.25" customHeight="1">
      <c r="A5" s="467"/>
      <c r="B5" s="467"/>
      <c r="C5" s="467"/>
      <c r="D5" s="467"/>
      <c r="E5" s="467"/>
      <c r="F5" s="467"/>
      <c r="G5" s="467"/>
      <c r="H5" s="467"/>
      <c r="I5" s="467"/>
      <c r="J5" s="467"/>
      <c r="K5" s="467"/>
      <c r="L5" s="467"/>
      <c r="M5" s="467"/>
      <c r="N5" s="467"/>
      <c r="O5" s="467"/>
      <c r="P5" s="467"/>
      <c r="Q5" s="467"/>
    </row>
    <row r="6" spans="1:17" ht="15.75">
      <c r="A6" s="467"/>
      <c r="B6" s="467"/>
      <c r="C6" s="467"/>
      <c r="D6" s="467"/>
      <c r="E6" s="467"/>
      <c r="F6" s="467"/>
      <c r="G6" s="467"/>
      <c r="H6" s="467"/>
      <c r="I6" s="467"/>
      <c r="J6" s="467"/>
      <c r="K6" s="467"/>
      <c r="L6" s="467"/>
      <c r="M6" s="467"/>
      <c r="N6" s="467"/>
      <c r="O6" s="467"/>
      <c r="P6" s="467"/>
      <c r="Q6" s="467"/>
    </row>
    <row r="7" spans="1:17" ht="15.75">
      <c r="A7" s="467"/>
      <c r="B7" s="467"/>
      <c r="C7" s="467"/>
      <c r="D7" s="467"/>
      <c r="E7" s="467"/>
      <c r="F7" s="467"/>
      <c r="G7" s="467"/>
      <c r="H7" s="467"/>
      <c r="I7" s="467"/>
      <c r="J7" s="467"/>
      <c r="K7" s="467"/>
      <c r="L7" s="467"/>
      <c r="M7" s="467"/>
      <c r="N7" s="467"/>
      <c r="O7" s="467"/>
      <c r="P7" s="467"/>
      <c r="Q7" s="467"/>
    </row>
    <row r="8" spans="1:16" ht="12.75">
      <c r="A8" s="491" t="s">
        <v>994</v>
      </c>
      <c r="B8" s="491"/>
      <c r="M8" s="326"/>
      <c r="O8" s="326"/>
      <c r="P8" s="492" t="s">
        <v>794</v>
      </c>
    </row>
    <row r="9" spans="1:16" ht="15.75" customHeight="1">
      <c r="A9" s="933" t="s">
        <v>1</v>
      </c>
      <c r="B9" s="933" t="s">
        <v>2</v>
      </c>
      <c r="C9" s="935" t="s">
        <v>3</v>
      </c>
      <c r="D9" s="935"/>
      <c r="E9" s="935"/>
      <c r="F9" s="935"/>
      <c r="G9" s="936"/>
      <c r="H9" s="937"/>
      <c r="I9" s="938" t="s">
        <v>112</v>
      </c>
      <c r="J9" s="938"/>
      <c r="K9" s="938"/>
      <c r="L9" s="938"/>
      <c r="M9" s="938"/>
      <c r="N9" s="938"/>
      <c r="O9" s="933" t="s">
        <v>167</v>
      </c>
      <c r="P9" s="939" t="s">
        <v>168</v>
      </c>
    </row>
    <row r="10" spans="1:21" ht="180">
      <c r="A10" s="934"/>
      <c r="B10" s="934"/>
      <c r="C10" s="302" t="s">
        <v>598</v>
      </c>
      <c r="D10" s="302" t="s">
        <v>599</v>
      </c>
      <c r="E10" s="302" t="s">
        <v>5</v>
      </c>
      <c r="F10" s="302" t="s">
        <v>600</v>
      </c>
      <c r="G10" s="328" t="s">
        <v>110</v>
      </c>
      <c r="H10" s="329" t="s">
        <v>833</v>
      </c>
      <c r="I10" s="302" t="s">
        <v>598</v>
      </c>
      <c r="J10" s="302" t="s">
        <v>599</v>
      </c>
      <c r="K10" s="302" t="s">
        <v>5</v>
      </c>
      <c r="L10" s="302" t="s">
        <v>600</v>
      </c>
      <c r="M10" s="328" t="s">
        <v>110</v>
      </c>
      <c r="N10" s="328" t="s">
        <v>834</v>
      </c>
      <c r="O10" s="934"/>
      <c r="P10" s="939"/>
      <c r="Q10" s="669" t="s">
        <v>1064</v>
      </c>
      <c r="R10" s="669" t="s">
        <v>1108</v>
      </c>
      <c r="S10" s="669" t="s">
        <v>1109</v>
      </c>
      <c r="T10" s="669" t="s">
        <v>1067</v>
      </c>
      <c r="U10" s="669" t="s">
        <v>1115</v>
      </c>
    </row>
    <row r="11" spans="1:21" s="334" customFormat="1" ht="12.75">
      <c r="A11" s="304">
        <v>1</v>
      </c>
      <c r="B11" s="304">
        <v>2</v>
      </c>
      <c r="C11" s="304">
        <v>3</v>
      </c>
      <c r="D11" s="304" t="s">
        <v>602</v>
      </c>
      <c r="E11" s="304">
        <v>4</v>
      </c>
      <c r="F11" s="304">
        <v>5</v>
      </c>
      <c r="G11" s="304">
        <v>6</v>
      </c>
      <c r="H11" s="304">
        <v>7</v>
      </c>
      <c r="I11" s="304">
        <v>8</v>
      </c>
      <c r="J11" s="304" t="s">
        <v>886</v>
      </c>
      <c r="K11" s="331">
        <v>9</v>
      </c>
      <c r="L11" s="332">
        <v>10</v>
      </c>
      <c r="M11" s="331">
        <v>11</v>
      </c>
      <c r="N11" s="332">
        <v>12</v>
      </c>
      <c r="O11" s="331">
        <v>13</v>
      </c>
      <c r="P11" s="332">
        <v>14</v>
      </c>
      <c r="Q11" s="665">
        <v>1</v>
      </c>
      <c r="R11" s="665"/>
      <c r="S11" s="665">
        <v>3</v>
      </c>
      <c r="T11" s="665"/>
      <c r="U11" s="665">
        <v>5</v>
      </c>
    </row>
    <row r="12" spans="1:23" ht="89.25">
      <c r="A12" s="308">
        <v>1</v>
      </c>
      <c r="B12" s="520" t="s">
        <v>627</v>
      </c>
      <c r="C12" s="335">
        <v>6</v>
      </c>
      <c r="D12" s="336">
        <v>868</v>
      </c>
      <c r="E12" s="336">
        <v>122</v>
      </c>
      <c r="F12" s="336">
        <v>0</v>
      </c>
      <c r="G12" s="337">
        <v>0</v>
      </c>
      <c r="H12" s="338">
        <v>996</v>
      </c>
      <c r="I12" s="336">
        <v>2</v>
      </c>
      <c r="J12" s="336">
        <v>755</v>
      </c>
      <c r="K12" s="336">
        <v>46</v>
      </c>
      <c r="L12" s="336">
        <v>0</v>
      </c>
      <c r="M12" s="336">
        <v>0</v>
      </c>
      <c r="N12" s="310">
        <v>803</v>
      </c>
      <c r="O12" s="310">
        <v>193</v>
      </c>
      <c r="P12" s="346" t="s">
        <v>888</v>
      </c>
      <c r="Q12" s="336">
        <v>113</v>
      </c>
      <c r="R12" s="336">
        <v>4</v>
      </c>
      <c r="S12" s="336">
        <v>76</v>
      </c>
      <c r="T12" s="336">
        <v>0</v>
      </c>
      <c r="U12" s="336">
        <v>0</v>
      </c>
      <c r="V12" s="321">
        <v>193</v>
      </c>
      <c r="W12" s="321">
        <v>0</v>
      </c>
    </row>
    <row r="13" spans="1:23" ht="51">
      <c r="A13" s="308">
        <v>2</v>
      </c>
      <c r="B13" s="520" t="s">
        <v>628</v>
      </c>
      <c r="C13" s="335">
        <v>16</v>
      </c>
      <c r="D13" s="336">
        <v>732</v>
      </c>
      <c r="E13" s="336">
        <v>120</v>
      </c>
      <c r="F13" s="336">
        <v>0</v>
      </c>
      <c r="G13" s="337">
        <v>0</v>
      </c>
      <c r="H13" s="338">
        <v>868</v>
      </c>
      <c r="I13" s="336">
        <v>0</v>
      </c>
      <c r="J13" s="336">
        <v>728</v>
      </c>
      <c r="K13" s="336">
        <v>31</v>
      </c>
      <c r="L13" s="336">
        <v>0</v>
      </c>
      <c r="M13" s="336">
        <v>0</v>
      </c>
      <c r="N13" s="310">
        <v>759</v>
      </c>
      <c r="O13" s="310">
        <v>109</v>
      </c>
      <c r="P13" s="346" t="s">
        <v>889</v>
      </c>
      <c r="Q13" s="336">
        <v>4</v>
      </c>
      <c r="R13" s="336">
        <v>0</v>
      </c>
      <c r="S13" s="336">
        <v>105</v>
      </c>
      <c r="T13" s="336">
        <v>0</v>
      </c>
      <c r="U13" s="336">
        <v>0</v>
      </c>
      <c r="V13" s="321">
        <v>109</v>
      </c>
      <c r="W13" s="321">
        <v>0</v>
      </c>
    </row>
    <row r="14" spans="1:23" ht="25.5">
      <c r="A14" s="308">
        <v>3</v>
      </c>
      <c r="B14" s="520" t="s">
        <v>629</v>
      </c>
      <c r="C14" s="335">
        <v>6</v>
      </c>
      <c r="D14" s="336">
        <v>1000</v>
      </c>
      <c r="E14" s="336">
        <v>244</v>
      </c>
      <c r="F14" s="336">
        <v>0</v>
      </c>
      <c r="G14" s="337">
        <v>0</v>
      </c>
      <c r="H14" s="338">
        <v>1250</v>
      </c>
      <c r="I14" s="336">
        <v>6</v>
      </c>
      <c r="J14" s="336">
        <v>993</v>
      </c>
      <c r="K14" s="336">
        <v>244</v>
      </c>
      <c r="L14" s="336">
        <v>0</v>
      </c>
      <c r="M14" s="336">
        <v>0</v>
      </c>
      <c r="N14" s="310">
        <v>1243</v>
      </c>
      <c r="O14" s="310">
        <v>7</v>
      </c>
      <c r="P14" s="346" t="s">
        <v>890</v>
      </c>
      <c r="Q14" s="336">
        <v>7</v>
      </c>
      <c r="R14" s="336"/>
      <c r="S14" s="336">
        <v>0</v>
      </c>
      <c r="T14" s="336">
        <v>0</v>
      </c>
      <c r="U14" s="336">
        <v>0</v>
      </c>
      <c r="V14" s="321">
        <v>7</v>
      </c>
      <c r="W14" s="321">
        <v>0</v>
      </c>
    </row>
    <row r="15" spans="1:23" ht="63.75">
      <c r="A15" s="308">
        <v>4</v>
      </c>
      <c r="B15" s="520" t="s">
        <v>630</v>
      </c>
      <c r="C15" s="335">
        <v>1</v>
      </c>
      <c r="D15" s="336">
        <v>521</v>
      </c>
      <c r="E15" s="336">
        <v>157</v>
      </c>
      <c r="F15" s="336">
        <v>0</v>
      </c>
      <c r="G15" s="337">
        <v>0</v>
      </c>
      <c r="H15" s="338">
        <v>679</v>
      </c>
      <c r="I15" s="336">
        <v>1</v>
      </c>
      <c r="J15" s="336">
        <v>519</v>
      </c>
      <c r="K15" s="336">
        <v>121</v>
      </c>
      <c r="L15" s="336">
        <v>0</v>
      </c>
      <c r="M15" s="336">
        <v>0</v>
      </c>
      <c r="N15" s="310">
        <v>641</v>
      </c>
      <c r="O15" s="310">
        <v>38</v>
      </c>
      <c r="P15" s="346" t="s">
        <v>891</v>
      </c>
      <c r="Q15" s="336">
        <v>38</v>
      </c>
      <c r="R15" s="336">
        <v>0</v>
      </c>
      <c r="S15" s="336">
        <v>0</v>
      </c>
      <c r="T15" s="336">
        <v>0</v>
      </c>
      <c r="U15" s="336">
        <v>0</v>
      </c>
      <c r="V15" s="321">
        <v>38</v>
      </c>
      <c r="W15" s="321">
        <v>0</v>
      </c>
    </row>
    <row r="16" spans="1:23" ht="12.75">
      <c r="A16" s="308">
        <v>5</v>
      </c>
      <c r="B16" s="520" t="s">
        <v>631</v>
      </c>
      <c r="C16" s="335">
        <v>1</v>
      </c>
      <c r="D16" s="336">
        <v>453</v>
      </c>
      <c r="E16" s="336">
        <v>107</v>
      </c>
      <c r="F16" s="336">
        <v>0</v>
      </c>
      <c r="G16" s="337">
        <v>0</v>
      </c>
      <c r="H16" s="338">
        <v>561</v>
      </c>
      <c r="I16" s="336">
        <v>1</v>
      </c>
      <c r="J16" s="336">
        <v>453</v>
      </c>
      <c r="K16" s="336">
        <v>107</v>
      </c>
      <c r="L16" s="336">
        <v>0</v>
      </c>
      <c r="M16" s="336">
        <v>0</v>
      </c>
      <c r="N16" s="310">
        <v>561</v>
      </c>
      <c r="O16" s="310">
        <v>0</v>
      </c>
      <c r="P16" s="346">
        <v>0</v>
      </c>
      <c r="Q16" s="336">
        <v>0</v>
      </c>
      <c r="R16" s="336"/>
      <c r="S16" s="336">
        <v>0</v>
      </c>
      <c r="T16" s="336">
        <v>0</v>
      </c>
      <c r="U16" s="336">
        <v>0</v>
      </c>
      <c r="V16" s="321">
        <v>0</v>
      </c>
      <c r="W16" s="321">
        <v>0</v>
      </c>
    </row>
    <row r="17" spans="1:23" ht="102">
      <c r="A17" s="308">
        <v>6</v>
      </c>
      <c r="B17" s="520" t="s">
        <v>632</v>
      </c>
      <c r="C17" s="335">
        <v>9</v>
      </c>
      <c r="D17" s="336">
        <v>982</v>
      </c>
      <c r="E17" s="336">
        <v>208</v>
      </c>
      <c r="F17" s="336">
        <v>0</v>
      </c>
      <c r="G17" s="337">
        <v>10</v>
      </c>
      <c r="H17" s="338">
        <v>1209</v>
      </c>
      <c r="I17" s="336">
        <v>5</v>
      </c>
      <c r="J17" s="336">
        <v>980</v>
      </c>
      <c r="K17" s="336">
        <v>202</v>
      </c>
      <c r="L17" s="336">
        <v>0</v>
      </c>
      <c r="M17" s="336">
        <v>10</v>
      </c>
      <c r="N17" s="310">
        <v>1197</v>
      </c>
      <c r="O17" s="310">
        <v>12</v>
      </c>
      <c r="P17" s="346" t="s">
        <v>1110</v>
      </c>
      <c r="Q17" s="336">
        <v>2</v>
      </c>
      <c r="R17" s="336">
        <v>4</v>
      </c>
      <c r="S17" s="336">
        <v>6</v>
      </c>
      <c r="T17" s="336"/>
      <c r="U17" s="336"/>
      <c r="V17" s="321">
        <v>12</v>
      </c>
      <c r="W17" s="321">
        <v>0</v>
      </c>
    </row>
    <row r="18" spans="1:23" ht="102">
      <c r="A18" s="308">
        <v>7</v>
      </c>
      <c r="B18" s="520" t="s">
        <v>633</v>
      </c>
      <c r="C18" s="335">
        <v>6</v>
      </c>
      <c r="D18" s="336">
        <v>657</v>
      </c>
      <c r="E18" s="336">
        <v>60</v>
      </c>
      <c r="F18" s="336">
        <v>0</v>
      </c>
      <c r="G18" s="337">
        <v>0</v>
      </c>
      <c r="H18" s="338">
        <v>723</v>
      </c>
      <c r="I18" s="336">
        <v>0</v>
      </c>
      <c r="J18" s="336">
        <v>653</v>
      </c>
      <c r="K18" s="336">
        <v>32</v>
      </c>
      <c r="L18" s="336">
        <v>0</v>
      </c>
      <c r="M18" s="336">
        <v>0</v>
      </c>
      <c r="N18" s="310">
        <v>685</v>
      </c>
      <c r="O18" s="310">
        <v>38</v>
      </c>
      <c r="P18" s="346" t="s">
        <v>892</v>
      </c>
      <c r="Q18" s="310">
        <v>3</v>
      </c>
      <c r="R18" s="336">
        <v>6</v>
      </c>
      <c r="S18" s="336">
        <v>28</v>
      </c>
      <c r="T18" s="336">
        <v>1</v>
      </c>
      <c r="U18" s="336"/>
      <c r="V18" s="321">
        <v>38</v>
      </c>
      <c r="W18" s="321">
        <v>0</v>
      </c>
    </row>
    <row r="19" spans="1:23" ht="12.75">
      <c r="A19" s="308">
        <v>8</v>
      </c>
      <c r="B19" s="520" t="s">
        <v>634</v>
      </c>
      <c r="C19" s="335">
        <v>4</v>
      </c>
      <c r="D19" s="336">
        <v>178</v>
      </c>
      <c r="E19" s="336">
        <v>78</v>
      </c>
      <c r="F19" s="336">
        <v>0</v>
      </c>
      <c r="G19" s="337">
        <v>0</v>
      </c>
      <c r="H19" s="338">
        <v>260</v>
      </c>
      <c r="I19" s="336">
        <v>4</v>
      </c>
      <c r="J19" s="336">
        <v>178</v>
      </c>
      <c r="K19" s="336">
        <v>78</v>
      </c>
      <c r="L19" s="336">
        <v>0</v>
      </c>
      <c r="M19" s="336">
        <v>0</v>
      </c>
      <c r="N19" s="310">
        <v>260</v>
      </c>
      <c r="O19" s="310">
        <v>0</v>
      </c>
      <c r="P19" s="346">
        <v>0</v>
      </c>
      <c r="Q19" s="336">
        <v>0</v>
      </c>
      <c r="R19" s="336">
        <v>0</v>
      </c>
      <c r="S19" s="336">
        <v>0</v>
      </c>
      <c r="T19" s="336">
        <v>0</v>
      </c>
      <c r="U19" s="336">
        <v>0</v>
      </c>
      <c r="V19" s="321">
        <v>0</v>
      </c>
      <c r="W19" s="321">
        <v>0</v>
      </c>
    </row>
    <row r="20" spans="1:23" ht="12.75">
      <c r="A20" s="308">
        <v>9</v>
      </c>
      <c r="B20" s="520" t="s">
        <v>635</v>
      </c>
      <c r="C20" s="335">
        <v>4</v>
      </c>
      <c r="D20" s="336">
        <v>983</v>
      </c>
      <c r="E20" s="336">
        <v>39</v>
      </c>
      <c r="F20" s="336">
        <v>0</v>
      </c>
      <c r="G20" s="337">
        <v>0</v>
      </c>
      <c r="H20" s="338">
        <v>1026</v>
      </c>
      <c r="I20" s="336">
        <v>4</v>
      </c>
      <c r="J20" s="336">
        <v>979</v>
      </c>
      <c r="K20" s="336">
        <v>39</v>
      </c>
      <c r="L20" s="336">
        <v>0</v>
      </c>
      <c r="M20" s="336">
        <v>0</v>
      </c>
      <c r="N20" s="310">
        <v>1022</v>
      </c>
      <c r="O20" s="310">
        <v>4</v>
      </c>
      <c r="P20" s="346" t="s">
        <v>893</v>
      </c>
      <c r="Q20" s="336">
        <v>4</v>
      </c>
      <c r="R20" s="336">
        <v>0</v>
      </c>
      <c r="S20" s="336">
        <v>0</v>
      </c>
      <c r="T20" s="336">
        <v>0</v>
      </c>
      <c r="U20" s="336">
        <v>0</v>
      </c>
      <c r="V20" s="321">
        <v>4</v>
      </c>
      <c r="W20" s="321">
        <v>0</v>
      </c>
    </row>
    <row r="21" spans="1:23" ht="51">
      <c r="A21" s="308">
        <v>10</v>
      </c>
      <c r="B21" s="520" t="s">
        <v>636</v>
      </c>
      <c r="C21" s="335">
        <v>8</v>
      </c>
      <c r="D21" s="336">
        <v>614</v>
      </c>
      <c r="E21" s="336">
        <v>211</v>
      </c>
      <c r="F21" s="336">
        <v>0</v>
      </c>
      <c r="G21" s="337">
        <v>0</v>
      </c>
      <c r="H21" s="338">
        <v>833</v>
      </c>
      <c r="I21" s="336">
        <v>3</v>
      </c>
      <c r="J21" s="336">
        <v>601</v>
      </c>
      <c r="K21" s="336">
        <v>146</v>
      </c>
      <c r="L21" s="336">
        <v>0</v>
      </c>
      <c r="M21" s="336">
        <v>0</v>
      </c>
      <c r="N21" s="310">
        <v>750</v>
      </c>
      <c r="O21" s="310">
        <v>83</v>
      </c>
      <c r="P21" s="346" t="s">
        <v>1112</v>
      </c>
      <c r="Q21" s="336">
        <v>13</v>
      </c>
      <c r="R21" s="336">
        <v>0</v>
      </c>
      <c r="S21" s="336">
        <v>70</v>
      </c>
      <c r="T21" s="336">
        <v>0</v>
      </c>
      <c r="U21" s="336">
        <v>0</v>
      </c>
      <c r="V21" s="321">
        <v>83</v>
      </c>
      <c r="W21" s="321">
        <v>0</v>
      </c>
    </row>
    <row r="22" spans="1:23" ht="25.5">
      <c r="A22" s="308">
        <v>11</v>
      </c>
      <c r="B22" s="520" t="s">
        <v>637</v>
      </c>
      <c r="C22" s="335">
        <v>4</v>
      </c>
      <c r="D22" s="336">
        <v>645</v>
      </c>
      <c r="E22" s="336">
        <v>34</v>
      </c>
      <c r="F22" s="336">
        <v>0</v>
      </c>
      <c r="G22" s="337">
        <v>0</v>
      </c>
      <c r="H22" s="338">
        <v>683</v>
      </c>
      <c r="I22" s="336">
        <v>4</v>
      </c>
      <c r="J22" s="336">
        <v>644</v>
      </c>
      <c r="K22" s="336">
        <v>34</v>
      </c>
      <c r="L22" s="336">
        <v>0</v>
      </c>
      <c r="M22" s="336">
        <v>0</v>
      </c>
      <c r="N22" s="310">
        <v>682</v>
      </c>
      <c r="O22" s="310">
        <v>1</v>
      </c>
      <c r="P22" s="346" t="s">
        <v>894</v>
      </c>
      <c r="Q22" s="336">
        <v>1</v>
      </c>
      <c r="R22" s="336">
        <v>0</v>
      </c>
      <c r="S22" s="336">
        <v>0</v>
      </c>
      <c r="T22" s="336">
        <v>0</v>
      </c>
      <c r="U22" s="336">
        <v>0</v>
      </c>
      <c r="V22" s="321">
        <v>1</v>
      </c>
      <c r="W22" s="321">
        <v>0</v>
      </c>
    </row>
    <row r="23" spans="1:23" ht="51">
      <c r="A23" s="308">
        <v>12</v>
      </c>
      <c r="B23" s="520" t="s">
        <v>638</v>
      </c>
      <c r="C23" s="335">
        <v>11</v>
      </c>
      <c r="D23" s="336">
        <v>645</v>
      </c>
      <c r="E23" s="336">
        <v>46</v>
      </c>
      <c r="F23" s="336">
        <v>0</v>
      </c>
      <c r="G23" s="337">
        <v>0</v>
      </c>
      <c r="H23" s="338">
        <v>702</v>
      </c>
      <c r="I23" s="336">
        <v>10</v>
      </c>
      <c r="J23" s="336">
        <v>633</v>
      </c>
      <c r="K23" s="336">
        <v>46</v>
      </c>
      <c r="L23" s="336">
        <v>0</v>
      </c>
      <c r="M23" s="336">
        <v>0</v>
      </c>
      <c r="N23" s="310">
        <v>689</v>
      </c>
      <c r="O23" s="310">
        <v>13</v>
      </c>
      <c r="P23" s="346" t="s">
        <v>1111</v>
      </c>
      <c r="Q23" s="336">
        <v>12</v>
      </c>
      <c r="R23" s="336">
        <v>0</v>
      </c>
      <c r="S23" s="336">
        <v>0</v>
      </c>
      <c r="T23" s="336">
        <v>0</v>
      </c>
      <c r="U23" s="336">
        <v>1</v>
      </c>
      <c r="V23" s="321">
        <v>13</v>
      </c>
      <c r="W23" s="321">
        <v>0</v>
      </c>
    </row>
    <row r="24" spans="1:23" ht="25.5">
      <c r="A24" s="308">
        <v>13</v>
      </c>
      <c r="B24" s="520" t="s">
        <v>639</v>
      </c>
      <c r="C24" s="335">
        <v>6</v>
      </c>
      <c r="D24" s="336">
        <v>845</v>
      </c>
      <c r="E24" s="336">
        <v>56</v>
      </c>
      <c r="F24" s="336">
        <v>0</v>
      </c>
      <c r="G24" s="337">
        <v>0</v>
      </c>
      <c r="H24" s="338">
        <v>907</v>
      </c>
      <c r="I24" s="336">
        <v>6</v>
      </c>
      <c r="J24" s="336">
        <v>830</v>
      </c>
      <c r="K24" s="336">
        <v>56</v>
      </c>
      <c r="L24" s="336">
        <v>0</v>
      </c>
      <c r="M24" s="336">
        <v>0</v>
      </c>
      <c r="N24" s="310">
        <v>892</v>
      </c>
      <c r="O24" s="310">
        <v>15</v>
      </c>
      <c r="P24" s="346" t="s">
        <v>895</v>
      </c>
      <c r="Q24" s="336">
        <v>15</v>
      </c>
      <c r="R24" s="336">
        <v>0</v>
      </c>
      <c r="S24" s="336">
        <v>0</v>
      </c>
      <c r="T24" s="336">
        <v>0</v>
      </c>
      <c r="U24" s="336">
        <v>0</v>
      </c>
      <c r="V24" s="321">
        <v>15</v>
      </c>
      <c r="W24" s="321">
        <v>0</v>
      </c>
    </row>
    <row r="25" spans="1:23" ht="12.75">
      <c r="A25" s="308">
        <v>14</v>
      </c>
      <c r="B25" s="520" t="s">
        <v>640</v>
      </c>
      <c r="C25" s="335">
        <v>7</v>
      </c>
      <c r="D25" s="336">
        <v>793</v>
      </c>
      <c r="E25" s="336">
        <v>81</v>
      </c>
      <c r="F25" s="336">
        <v>0</v>
      </c>
      <c r="G25" s="337">
        <v>0</v>
      </c>
      <c r="H25" s="338">
        <v>881</v>
      </c>
      <c r="I25" s="336">
        <v>7</v>
      </c>
      <c r="J25" s="336">
        <v>793</v>
      </c>
      <c r="K25" s="336">
        <v>81</v>
      </c>
      <c r="L25" s="336">
        <v>0</v>
      </c>
      <c r="M25" s="336">
        <v>0</v>
      </c>
      <c r="N25" s="310">
        <v>881</v>
      </c>
      <c r="O25" s="310">
        <v>0</v>
      </c>
      <c r="P25" s="346">
        <v>0</v>
      </c>
      <c r="Q25" s="336">
        <v>0</v>
      </c>
      <c r="R25" s="336">
        <v>0</v>
      </c>
      <c r="S25" s="336">
        <v>0</v>
      </c>
      <c r="T25" s="336">
        <v>0</v>
      </c>
      <c r="U25" s="336">
        <v>0</v>
      </c>
      <c r="V25" s="321">
        <v>0</v>
      </c>
      <c r="W25" s="321">
        <v>0</v>
      </c>
    </row>
    <row r="26" spans="1:23" ht="51">
      <c r="A26" s="308">
        <v>15</v>
      </c>
      <c r="B26" s="520" t="s">
        <v>641</v>
      </c>
      <c r="C26" s="335">
        <v>4</v>
      </c>
      <c r="D26" s="336">
        <v>637</v>
      </c>
      <c r="E26" s="336">
        <v>132</v>
      </c>
      <c r="F26" s="336">
        <v>0</v>
      </c>
      <c r="G26" s="337">
        <v>0</v>
      </c>
      <c r="H26" s="338">
        <v>773</v>
      </c>
      <c r="I26" s="336">
        <v>4</v>
      </c>
      <c r="J26" s="336">
        <v>630</v>
      </c>
      <c r="K26" s="336">
        <v>132</v>
      </c>
      <c r="L26" s="336">
        <v>0</v>
      </c>
      <c r="M26" s="336">
        <v>0</v>
      </c>
      <c r="N26" s="310">
        <v>766</v>
      </c>
      <c r="O26" s="310">
        <v>7</v>
      </c>
      <c r="P26" s="346" t="s">
        <v>896</v>
      </c>
      <c r="Q26" s="336">
        <v>7</v>
      </c>
      <c r="R26" s="336">
        <v>0</v>
      </c>
      <c r="S26" s="336">
        <v>0</v>
      </c>
      <c r="T26" s="336">
        <v>0</v>
      </c>
      <c r="U26" s="336">
        <v>0</v>
      </c>
      <c r="V26" s="321">
        <v>7</v>
      </c>
      <c r="W26" s="321">
        <v>0</v>
      </c>
    </row>
    <row r="27" spans="1:23" ht="12.75">
      <c r="A27" s="308">
        <v>16</v>
      </c>
      <c r="B27" s="520" t="s">
        <v>642</v>
      </c>
      <c r="C27" s="335">
        <v>2</v>
      </c>
      <c r="D27" s="336">
        <v>365</v>
      </c>
      <c r="E27" s="336">
        <v>31</v>
      </c>
      <c r="F27" s="336">
        <v>0</v>
      </c>
      <c r="G27" s="337">
        <v>0</v>
      </c>
      <c r="H27" s="338">
        <v>398</v>
      </c>
      <c r="I27" s="336">
        <v>2</v>
      </c>
      <c r="J27" s="336">
        <v>365</v>
      </c>
      <c r="K27" s="336">
        <v>31</v>
      </c>
      <c r="L27" s="336">
        <v>0</v>
      </c>
      <c r="M27" s="336">
        <v>0</v>
      </c>
      <c r="N27" s="310">
        <v>398</v>
      </c>
      <c r="O27" s="310">
        <v>0</v>
      </c>
      <c r="P27" s="346">
        <v>0</v>
      </c>
      <c r="Q27" s="336">
        <v>0</v>
      </c>
      <c r="R27" s="336">
        <v>0</v>
      </c>
      <c r="S27" s="336">
        <v>0</v>
      </c>
      <c r="T27" s="336">
        <v>0</v>
      </c>
      <c r="U27" s="336">
        <v>0</v>
      </c>
      <c r="V27" s="321">
        <v>0</v>
      </c>
      <c r="W27" s="321">
        <v>0</v>
      </c>
    </row>
    <row r="28" spans="1:23" ht="12.75">
      <c r="A28" s="308">
        <v>17</v>
      </c>
      <c r="B28" s="520" t="s">
        <v>643</v>
      </c>
      <c r="C28" s="335">
        <v>0</v>
      </c>
      <c r="D28" s="336">
        <v>762</v>
      </c>
      <c r="E28" s="336">
        <v>111</v>
      </c>
      <c r="F28" s="336">
        <v>0</v>
      </c>
      <c r="G28" s="337">
        <v>0</v>
      </c>
      <c r="H28" s="338">
        <v>873</v>
      </c>
      <c r="I28" s="336">
        <v>0</v>
      </c>
      <c r="J28" s="336">
        <v>762</v>
      </c>
      <c r="K28" s="336">
        <v>111</v>
      </c>
      <c r="L28" s="336">
        <v>0</v>
      </c>
      <c r="M28" s="336">
        <v>0</v>
      </c>
      <c r="N28" s="310">
        <v>873</v>
      </c>
      <c r="O28" s="310">
        <v>0</v>
      </c>
      <c r="P28" s="346">
        <v>0</v>
      </c>
      <c r="Q28" s="336">
        <v>0</v>
      </c>
      <c r="R28" s="336">
        <v>0</v>
      </c>
      <c r="S28" s="336">
        <v>0</v>
      </c>
      <c r="T28" s="336">
        <v>0</v>
      </c>
      <c r="U28" s="336">
        <v>0</v>
      </c>
      <c r="V28" s="321">
        <v>0</v>
      </c>
      <c r="W28" s="321">
        <v>0</v>
      </c>
    </row>
    <row r="29" spans="1:23" ht="12.75">
      <c r="A29" s="308">
        <v>18</v>
      </c>
      <c r="B29" s="520" t="s">
        <v>644</v>
      </c>
      <c r="C29" s="335">
        <v>16</v>
      </c>
      <c r="D29" s="336">
        <v>764</v>
      </c>
      <c r="E29" s="336">
        <v>184</v>
      </c>
      <c r="F29" s="336">
        <v>0</v>
      </c>
      <c r="G29" s="337">
        <v>0</v>
      </c>
      <c r="H29" s="338">
        <v>964</v>
      </c>
      <c r="I29" s="336">
        <v>16</v>
      </c>
      <c r="J29" s="336">
        <v>764</v>
      </c>
      <c r="K29" s="336">
        <v>184</v>
      </c>
      <c r="L29" s="336">
        <v>0</v>
      </c>
      <c r="M29" s="336">
        <v>0</v>
      </c>
      <c r="N29" s="310">
        <v>964</v>
      </c>
      <c r="O29" s="310">
        <v>0</v>
      </c>
      <c r="P29" s="346">
        <v>0</v>
      </c>
      <c r="Q29" s="336">
        <v>0</v>
      </c>
      <c r="R29" s="336">
        <v>0</v>
      </c>
      <c r="S29" s="336">
        <v>0</v>
      </c>
      <c r="T29" s="336">
        <v>0</v>
      </c>
      <c r="U29" s="336">
        <v>0</v>
      </c>
      <c r="V29" s="321">
        <v>0</v>
      </c>
      <c r="W29" s="321">
        <v>0</v>
      </c>
    </row>
    <row r="30" spans="1:23" ht="12.75">
      <c r="A30" s="308">
        <v>19</v>
      </c>
      <c r="B30" s="520" t="s">
        <v>645</v>
      </c>
      <c r="C30" s="335">
        <v>3</v>
      </c>
      <c r="D30" s="336">
        <v>470</v>
      </c>
      <c r="E30" s="336">
        <v>72</v>
      </c>
      <c r="F30" s="336">
        <v>0</v>
      </c>
      <c r="G30" s="337">
        <v>0</v>
      </c>
      <c r="H30" s="338">
        <v>545</v>
      </c>
      <c r="I30" s="336">
        <v>3</v>
      </c>
      <c r="J30" s="336">
        <v>470</v>
      </c>
      <c r="K30" s="336">
        <v>72</v>
      </c>
      <c r="L30" s="336">
        <v>0</v>
      </c>
      <c r="M30" s="336">
        <v>0</v>
      </c>
      <c r="N30" s="310">
        <v>545</v>
      </c>
      <c r="O30" s="310">
        <v>0</v>
      </c>
      <c r="P30" s="346">
        <v>0</v>
      </c>
      <c r="Q30" s="336">
        <v>0</v>
      </c>
      <c r="R30" s="336">
        <v>0</v>
      </c>
      <c r="S30" s="336">
        <v>0</v>
      </c>
      <c r="T30" s="336">
        <v>0</v>
      </c>
      <c r="U30" s="336">
        <v>0</v>
      </c>
      <c r="V30" s="321">
        <v>0</v>
      </c>
      <c r="W30" s="321">
        <v>0</v>
      </c>
    </row>
    <row r="31" spans="1:23" ht="12.75">
      <c r="A31" s="308">
        <v>20</v>
      </c>
      <c r="B31" s="520" t="s">
        <v>646</v>
      </c>
      <c r="C31" s="335">
        <v>3</v>
      </c>
      <c r="D31" s="336">
        <v>448</v>
      </c>
      <c r="E31" s="336">
        <v>29</v>
      </c>
      <c r="F31" s="336">
        <v>0</v>
      </c>
      <c r="G31" s="337">
        <v>0</v>
      </c>
      <c r="H31" s="338">
        <v>480</v>
      </c>
      <c r="I31" s="336">
        <v>3</v>
      </c>
      <c r="J31" s="336">
        <v>448</v>
      </c>
      <c r="K31" s="336">
        <v>29</v>
      </c>
      <c r="L31" s="336">
        <v>0</v>
      </c>
      <c r="M31" s="336">
        <v>0</v>
      </c>
      <c r="N31" s="310">
        <v>480</v>
      </c>
      <c r="O31" s="310">
        <v>0</v>
      </c>
      <c r="P31" s="346">
        <v>0</v>
      </c>
      <c r="Q31" s="336">
        <v>0</v>
      </c>
      <c r="R31" s="336">
        <v>0</v>
      </c>
      <c r="S31" s="336">
        <v>0</v>
      </c>
      <c r="T31" s="336">
        <v>0</v>
      </c>
      <c r="U31" s="336">
        <v>0</v>
      </c>
      <c r="V31" s="321">
        <v>0</v>
      </c>
      <c r="W31" s="321">
        <v>0</v>
      </c>
    </row>
    <row r="32" spans="1:23" ht="38.25">
      <c r="A32" s="308">
        <v>21</v>
      </c>
      <c r="B32" s="520" t="s">
        <v>647</v>
      </c>
      <c r="C32" s="335">
        <v>19</v>
      </c>
      <c r="D32" s="336">
        <v>501</v>
      </c>
      <c r="E32" s="336">
        <v>60</v>
      </c>
      <c r="F32" s="336">
        <v>0</v>
      </c>
      <c r="G32" s="337">
        <v>0</v>
      </c>
      <c r="H32" s="338">
        <v>580</v>
      </c>
      <c r="I32" s="336">
        <v>19</v>
      </c>
      <c r="J32" s="336">
        <v>495</v>
      </c>
      <c r="K32" s="336">
        <v>52</v>
      </c>
      <c r="L32" s="336">
        <v>0</v>
      </c>
      <c r="M32" s="336">
        <v>0</v>
      </c>
      <c r="N32" s="310">
        <v>566</v>
      </c>
      <c r="O32" s="310">
        <v>14</v>
      </c>
      <c r="P32" s="346" t="s">
        <v>1113</v>
      </c>
      <c r="Q32" s="336">
        <v>0</v>
      </c>
      <c r="R32" s="336">
        <v>0</v>
      </c>
      <c r="S32" s="336">
        <v>0</v>
      </c>
      <c r="T32" s="336">
        <v>0</v>
      </c>
      <c r="U32" s="336">
        <v>14</v>
      </c>
      <c r="V32" s="321">
        <v>14</v>
      </c>
      <c r="W32" s="321">
        <v>0</v>
      </c>
    </row>
    <row r="33" spans="1:23" ht="127.5">
      <c r="A33" s="308">
        <v>22</v>
      </c>
      <c r="B33" s="520" t="s">
        <v>648</v>
      </c>
      <c r="C33" s="335">
        <v>3</v>
      </c>
      <c r="D33" s="336">
        <v>739</v>
      </c>
      <c r="E33" s="336">
        <v>172</v>
      </c>
      <c r="F33" s="336">
        <v>0</v>
      </c>
      <c r="G33" s="337">
        <v>0</v>
      </c>
      <c r="H33" s="338">
        <v>914</v>
      </c>
      <c r="I33" s="336">
        <v>3</v>
      </c>
      <c r="J33" s="336">
        <v>708</v>
      </c>
      <c r="K33" s="336">
        <v>168</v>
      </c>
      <c r="L33" s="336">
        <v>0</v>
      </c>
      <c r="M33" s="336">
        <v>0</v>
      </c>
      <c r="N33" s="310">
        <v>879</v>
      </c>
      <c r="O33" s="310">
        <v>35</v>
      </c>
      <c r="P33" s="346" t="s">
        <v>897</v>
      </c>
      <c r="Q33" s="336">
        <v>4</v>
      </c>
      <c r="R33" s="336">
        <v>0</v>
      </c>
      <c r="S33" s="336">
        <v>4</v>
      </c>
      <c r="T33" s="336">
        <v>0</v>
      </c>
      <c r="U33" s="336">
        <v>27</v>
      </c>
      <c r="V33" s="321">
        <v>35</v>
      </c>
      <c r="W33" s="321">
        <v>0</v>
      </c>
    </row>
    <row r="34" spans="1:23" ht="25.5">
      <c r="A34" s="308">
        <v>23</v>
      </c>
      <c r="B34" s="520" t="s">
        <v>649</v>
      </c>
      <c r="C34" s="335">
        <v>4</v>
      </c>
      <c r="D34" s="336">
        <v>563</v>
      </c>
      <c r="E34" s="336">
        <v>92</v>
      </c>
      <c r="F34" s="336">
        <v>0</v>
      </c>
      <c r="G34" s="337">
        <v>0</v>
      </c>
      <c r="H34" s="338">
        <v>659</v>
      </c>
      <c r="I34" s="336">
        <v>4</v>
      </c>
      <c r="J34" s="336">
        <v>553</v>
      </c>
      <c r="K34" s="336">
        <v>92</v>
      </c>
      <c r="L34" s="336">
        <v>0</v>
      </c>
      <c r="M34" s="336">
        <v>0</v>
      </c>
      <c r="N34" s="310">
        <v>649</v>
      </c>
      <c r="O34" s="310">
        <v>10</v>
      </c>
      <c r="P34" s="346" t="s">
        <v>898</v>
      </c>
      <c r="Q34" s="336">
        <v>10</v>
      </c>
      <c r="R34" s="336">
        <v>0</v>
      </c>
      <c r="S34" s="336">
        <v>0</v>
      </c>
      <c r="T34" s="336">
        <v>0</v>
      </c>
      <c r="U34" s="336">
        <v>0</v>
      </c>
      <c r="V34" s="321">
        <v>10</v>
      </c>
      <c r="W34" s="321">
        <v>0</v>
      </c>
    </row>
    <row r="35" spans="1:23" ht="25.5">
      <c r="A35" s="308">
        <v>24</v>
      </c>
      <c r="B35" s="520" t="s">
        <v>650</v>
      </c>
      <c r="C35" s="335">
        <v>7</v>
      </c>
      <c r="D35" s="336">
        <v>578</v>
      </c>
      <c r="E35" s="336">
        <v>122</v>
      </c>
      <c r="F35" s="336">
        <v>0</v>
      </c>
      <c r="G35" s="337">
        <v>0</v>
      </c>
      <c r="H35" s="338">
        <v>707</v>
      </c>
      <c r="I35" s="336">
        <v>7</v>
      </c>
      <c r="J35" s="336">
        <v>578</v>
      </c>
      <c r="K35" s="336">
        <v>92</v>
      </c>
      <c r="L35" s="336">
        <v>0</v>
      </c>
      <c r="M35" s="336">
        <v>0</v>
      </c>
      <c r="N35" s="310">
        <v>677</v>
      </c>
      <c r="O35" s="310">
        <v>30</v>
      </c>
      <c r="P35" s="346" t="s">
        <v>1114</v>
      </c>
      <c r="Q35" s="336">
        <v>30</v>
      </c>
      <c r="R35" s="336">
        <v>0</v>
      </c>
      <c r="S35" s="336">
        <v>0</v>
      </c>
      <c r="T35" s="336">
        <v>0</v>
      </c>
      <c r="U35" s="336">
        <v>0</v>
      </c>
      <c r="V35" s="321">
        <v>30</v>
      </c>
      <c r="W35" s="321">
        <v>0</v>
      </c>
    </row>
    <row r="36" spans="1:23" ht="25.5">
      <c r="A36" s="308">
        <v>25</v>
      </c>
      <c r="B36" s="520" t="s">
        <v>651</v>
      </c>
      <c r="C36" s="335">
        <v>2</v>
      </c>
      <c r="D36" s="336">
        <v>565</v>
      </c>
      <c r="E36" s="336">
        <v>105</v>
      </c>
      <c r="F36" s="336">
        <v>0</v>
      </c>
      <c r="G36" s="337">
        <v>0</v>
      </c>
      <c r="H36" s="338">
        <v>672</v>
      </c>
      <c r="I36" s="336">
        <v>2</v>
      </c>
      <c r="J36" s="336">
        <v>557</v>
      </c>
      <c r="K36" s="336">
        <v>105</v>
      </c>
      <c r="L36" s="336">
        <v>0</v>
      </c>
      <c r="M36" s="336">
        <v>0</v>
      </c>
      <c r="N36" s="310">
        <v>664</v>
      </c>
      <c r="O36" s="310">
        <v>8</v>
      </c>
      <c r="P36" s="346" t="s">
        <v>899</v>
      </c>
      <c r="Q36" s="336">
        <v>8</v>
      </c>
      <c r="R36" s="336">
        <v>0</v>
      </c>
      <c r="S36" s="336">
        <v>0</v>
      </c>
      <c r="T36" s="336">
        <v>0</v>
      </c>
      <c r="U36" s="336">
        <v>0</v>
      </c>
      <c r="V36" s="321">
        <v>8</v>
      </c>
      <c r="W36" s="321">
        <v>0</v>
      </c>
    </row>
    <row r="37" spans="1:23" ht="12.75">
      <c r="A37" s="308">
        <v>26</v>
      </c>
      <c r="B37" s="520" t="s">
        <v>652</v>
      </c>
      <c r="C37" s="335">
        <v>3</v>
      </c>
      <c r="D37" s="336">
        <v>746</v>
      </c>
      <c r="E37" s="336">
        <v>120</v>
      </c>
      <c r="F37" s="336">
        <v>0</v>
      </c>
      <c r="G37" s="337">
        <v>0</v>
      </c>
      <c r="H37" s="338">
        <v>869</v>
      </c>
      <c r="I37" s="336">
        <v>3</v>
      </c>
      <c r="J37" s="336">
        <v>746</v>
      </c>
      <c r="K37" s="336">
        <v>120</v>
      </c>
      <c r="L37" s="336">
        <v>0</v>
      </c>
      <c r="M37" s="336">
        <v>0</v>
      </c>
      <c r="N37" s="310">
        <v>869</v>
      </c>
      <c r="O37" s="310">
        <v>0</v>
      </c>
      <c r="P37" s="346">
        <v>0</v>
      </c>
      <c r="Q37" s="654">
        <v>0</v>
      </c>
      <c r="R37" s="654">
        <v>0</v>
      </c>
      <c r="S37" s="654">
        <v>0</v>
      </c>
      <c r="T37" s="654">
        <v>0</v>
      </c>
      <c r="U37" s="654">
        <v>0</v>
      </c>
      <c r="V37" s="321">
        <v>0</v>
      </c>
      <c r="W37" s="321">
        <v>0</v>
      </c>
    </row>
    <row r="38" spans="1:23" ht="12.75">
      <c r="A38" s="308">
        <v>27</v>
      </c>
      <c r="B38" s="520" t="s">
        <v>653</v>
      </c>
      <c r="C38" s="335">
        <v>0</v>
      </c>
      <c r="D38" s="336">
        <v>550</v>
      </c>
      <c r="E38" s="336">
        <v>85</v>
      </c>
      <c r="F38" s="336">
        <v>0</v>
      </c>
      <c r="G38" s="337">
        <v>0</v>
      </c>
      <c r="H38" s="338">
        <v>635</v>
      </c>
      <c r="I38" s="336">
        <v>0</v>
      </c>
      <c r="J38" s="336">
        <v>547</v>
      </c>
      <c r="K38" s="336">
        <v>85</v>
      </c>
      <c r="L38" s="336">
        <v>0</v>
      </c>
      <c r="M38" s="336">
        <v>0</v>
      </c>
      <c r="N38" s="310">
        <v>632</v>
      </c>
      <c r="O38" s="310">
        <v>3</v>
      </c>
      <c r="P38" s="346" t="s">
        <v>900</v>
      </c>
      <c r="Q38" s="336">
        <v>3</v>
      </c>
      <c r="R38" s="336">
        <v>0</v>
      </c>
      <c r="S38" s="336">
        <v>0</v>
      </c>
      <c r="T38" s="336">
        <v>0</v>
      </c>
      <c r="U38" s="336">
        <v>0</v>
      </c>
      <c r="V38" s="321">
        <v>3</v>
      </c>
      <c r="W38" s="321">
        <v>0</v>
      </c>
    </row>
    <row r="39" spans="1:23" ht="12.75">
      <c r="A39" s="308">
        <v>28</v>
      </c>
      <c r="B39" s="520" t="s">
        <v>654</v>
      </c>
      <c r="C39" s="335">
        <v>2</v>
      </c>
      <c r="D39" s="336">
        <v>210</v>
      </c>
      <c r="E39" s="336">
        <v>50</v>
      </c>
      <c r="F39" s="336">
        <v>0</v>
      </c>
      <c r="G39" s="337">
        <v>0</v>
      </c>
      <c r="H39" s="338">
        <v>262</v>
      </c>
      <c r="I39" s="336">
        <v>2</v>
      </c>
      <c r="J39" s="336">
        <v>210</v>
      </c>
      <c r="K39" s="336">
        <v>50</v>
      </c>
      <c r="L39" s="336">
        <v>0</v>
      </c>
      <c r="M39" s="336">
        <v>0</v>
      </c>
      <c r="N39" s="310">
        <v>262</v>
      </c>
      <c r="O39" s="310">
        <v>0</v>
      </c>
      <c r="P39" s="346">
        <v>0</v>
      </c>
      <c r="Q39" s="336">
        <v>0</v>
      </c>
      <c r="R39" s="336">
        <v>0</v>
      </c>
      <c r="S39" s="336">
        <v>0</v>
      </c>
      <c r="T39" s="336">
        <v>0</v>
      </c>
      <c r="U39" s="336">
        <v>0</v>
      </c>
      <c r="V39" s="321">
        <v>0</v>
      </c>
      <c r="W39" s="321">
        <v>0</v>
      </c>
    </row>
    <row r="40" spans="1:23" ht="63.75">
      <c r="A40" s="308">
        <v>29</v>
      </c>
      <c r="B40" s="520" t="s">
        <v>655</v>
      </c>
      <c r="C40" s="335">
        <v>14</v>
      </c>
      <c r="D40" s="336">
        <v>793</v>
      </c>
      <c r="E40" s="336">
        <v>173</v>
      </c>
      <c r="F40" s="336">
        <v>0</v>
      </c>
      <c r="G40" s="337">
        <v>0</v>
      </c>
      <c r="H40" s="338">
        <v>980</v>
      </c>
      <c r="I40" s="336">
        <v>14</v>
      </c>
      <c r="J40" s="336">
        <v>762</v>
      </c>
      <c r="K40" s="336">
        <v>173</v>
      </c>
      <c r="L40" s="336">
        <v>0</v>
      </c>
      <c r="M40" s="336">
        <v>0</v>
      </c>
      <c r="N40" s="310">
        <v>949</v>
      </c>
      <c r="O40" s="310">
        <v>31</v>
      </c>
      <c r="P40" s="346" t="s">
        <v>901</v>
      </c>
      <c r="Q40" s="336">
        <v>15</v>
      </c>
      <c r="R40" s="336">
        <v>0</v>
      </c>
      <c r="S40" s="336">
        <v>0</v>
      </c>
      <c r="T40" s="336">
        <v>0</v>
      </c>
      <c r="U40" s="336">
        <v>16</v>
      </c>
      <c r="V40" s="321">
        <v>31</v>
      </c>
      <c r="W40" s="321">
        <v>0</v>
      </c>
    </row>
    <row r="41" spans="1:23" ht="12.75">
      <c r="A41" s="308">
        <v>30</v>
      </c>
      <c r="B41" s="520" t="s">
        <v>656</v>
      </c>
      <c r="C41" s="335">
        <v>3</v>
      </c>
      <c r="D41" s="336">
        <v>189</v>
      </c>
      <c r="E41" s="336">
        <v>61</v>
      </c>
      <c r="F41" s="336">
        <v>0</v>
      </c>
      <c r="G41" s="337">
        <v>0</v>
      </c>
      <c r="H41" s="338">
        <v>253</v>
      </c>
      <c r="I41" s="336">
        <v>3</v>
      </c>
      <c r="J41" s="336">
        <v>189</v>
      </c>
      <c r="K41" s="336">
        <v>61</v>
      </c>
      <c r="L41" s="336">
        <v>0</v>
      </c>
      <c r="M41" s="336">
        <v>0</v>
      </c>
      <c r="N41" s="310">
        <v>253</v>
      </c>
      <c r="O41" s="310">
        <v>0</v>
      </c>
      <c r="P41" s="346">
        <v>0</v>
      </c>
      <c r="Q41" s="336">
        <v>0</v>
      </c>
      <c r="R41" s="336">
        <v>0</v>
      </c>
      <c r="S41" s="336">
        <v>0</v>
      </c>
      <c r="T41" s="336">
        <v>0</v>
      </c>
      <c r="U41" s="336">
        <v>0</v>
      </c>
      <c r="V41" s="321">
        <v>0</v>
      </c>
      <c r="W41" s="321">
        <v>0</v>
      </c>
    </row>
    <row r="42" spans="1:23" ht="25.5">
      <c r="A42" s="308">
        <v>31</v>
      </c>
      <c r="B42" s="520" t="s">
        <v>657</v>
      </c>
      <c r="C42" s="335">
        <v>1</v>
      </c>
      <c r="D42" s="336">
        <v>893</v>
      </c>
      <c r="E42" s="336">
        <v>57</v>
      </c>
      <c r="F42" s="336">
        <v>0</v>
      </c>
      <c r="G42" s="337">
        <v>0</v>
      </c>
      <c r="H42" s="338">
        <v>951</v>
      </c>
      <c r="I42" s="336">
        <v>1</v>
      </c>
      <c r="J42" s="336">
        <v>869</v>
      </c>
      <c r="K42" s="336">
        <v>57</v>
      </c>
      <c r="L42" s="336">
        <v>0</v>
      </c>
      <c r="M42" s="336">
        <v>0</v>
      </c>
      <c r="N42" s="310">
        <v>927</v>
      </c>
      <c r="O42" s="310">
        <v>24</v>
      </c>
      <c r="P42" s="346" t="s">
        <v>1116</v>
      </c>
      <c r="Q42" s="336">
        <v>24</v>
      </c>
      <c r="R42" s="336">
        <v>0</v>
      </c>
      <c r="S42" s="336">
        <v>0</v>
      </c>
      <c r="T42" s="336">
        <v>0</v>
      </c>
      <c r="U42" s="336">
        <v>0</v>
      </c>
      <c r="V42" s="321">
        <v>24</v>
      </c>
      <c r="W42" s="321">
        <v>0</v>
      </c>
    </row>
    <row r="43" spans="1:23" ht="12.75">
      <c r="A43" s="308">
        <v>32</v>
      </c>
      <c r="B43" s="520" t="s">
        <v>658</v>
      </c>
      <c r="C43" s="335">
        <v>4</v>
      </c>
      <c r="D43" s="336">
        <v>835</v>
      </c>
      <c r="E43" s="336">
        <v>179</v>
      </c>
      <c r="F43" s="336">
        <v>0</v>
      </c>
      <c r="G43" s="337">
        <v>0</v>
      </c>
      <c r="H43" s="338">
        <v>1018</v>
      </c>
      <c r="I43" s="336">
        <v>4</v>
      </c>
      <c r="J43" s="336">
        <v>835</v>
      </c>
      <c r="K43" s="336">
        <v>179</v>
      </c>
      <c r="L43" s="336">
        <v>0</v>
      </c>
      <c r="M43" s="336">
        <v>0</v>
      </c>
      <c r="N43" s="310">
        <v>1018</v>
      </c>
      <c r="O43" s="310">
        <v>0</v>
      </c>
      <c r="P43" s="346">
        <v>0</v>
      </c>
      <c r="Q43" s="336">
        <v>0</v>
      </c>
      <c r="R43" s="336">
        <v>0</v>
      </c>
      <c r="S43" s="336">
        <v>0</v>
      </c>
      <c r="T43" s="336">
        <v>0</v>
      </c>
      <c r="U43" s="336">
        <v>0</v>
      </c>
      <c r="V43" s="321">
        <v>0</v>
      </c>
      <c r="W43" s="321">
        <v>0</v>
      </c>
    </row>
    <row r="44" spans="1:23" ht="51">
      <c r="A44" s="308">
        <v>33</v>
      </c>
      <c r="B44" s="520" t="s">
        <v>659</v>
      </c>
      <c r="C44" s="335">
        <v>9</v>
      </c>
      <c r="D44" s="336">
        <v>375</v>
      </c>
      <c r="E44" s="336">
        <v>42</v>
      </c>
      <c r="F44" s="336">
        <v>0</v>
      </c>
      <c r="G44" s="337">
        <v>0</v>
      </c>
      <c r="H44" s="338">
        <v>426</v>
      </c>
      <c r="I44" s="336">
        <v>8</v>
      </c>
      <c r="J44" s="336">
        <v>374</v>
      </c>
      <c r="K44" s="336">
        <v>42</v>
      </c>
      <c r="L44" s="336">
        <v>0</v>
      </c>
      <c r="M44" s="336">
        <v>0</v>
      </c>
      <c r="N44" s="310">
        <v>424</v>
      </c>
      <c r="O44" s="310">
        <v>2</v>
      </c>
      <c r="P44" s="346" t="s">
        <v>1117</v>
      </c>
      <c r="Q44" s="336">
        <v>1</v>
      </c>
      <c r="R44" s="336">
        <v>0</v>
      </c>
      <c r="S44" s="336">
        <v>0</v>
      </c>
      <c r="T44" s="336">
        <v>0</v>
      </c>
      <c r="U44" s="336">
        <v>1</v>
      </c>
      <c r="V44" s="321">
        <v>2</v>
      </c>
      <c r="W44" s="321">
        <v>0</v>
      </c>
    </row>
    <row r="45" spans="1:23" ht="12.75">
      <c r="A45" s="308">
        <v>34</v>
      </c>
      <c r="B45" s="520" t="s">
        <v>660</v>
      </c>
      <c r="C45" s="335">
        <v>3</v>
      </c>
      <c r="D45" s="336">
        <v>1029</v>
      </c>
      <c r="E45" s="336">
        <v>112</v>
      </c>
      <c r="F45" s="336">
        <v>0</v>
      </c>
      <c r="G45" s="337">
        <v>0</v>
      </c>
      <c r="H45" s="338">
        <v>1144</v>
      </c>
      <c r="I45" s="336">
        <v>3</v>
      </c>
      <c r="J45" s="336">
        <v>1029</v>
      </c>
      <c r="K45" s="336">
        <v>112</v>
      </c>
      <c r="L45" s="336">
        <v>0</v>
      </c>
      <c r="M45" s="336">
        <v>0</v>
      </c>
      <c r="N45" s="310">
        <v>1144</v>
      </c>
      <c r="O45" s="310">
        <v>0</v>
      </c>
      <c r="P45" s="346">
        <v>0</v>
      </c>
      <c r="Q45" s="336">
        <v>0</v>
      </c>
      <c r="R45" s="336">
        <v>0</v>
      </c>
      <c r="S45" s="336">
        <v>0</v>
      </c>
      <c r="T45" s="336">
        <v>0</v>
      </c>
      <c r="U45" s="336">
        <v>0</v>
      </c>
      <c r="V45" s="321">
        <v>0</v>
      </c>
      <c r="W45" s="321">
        <v>0</v>
      </c>
    </row>
    <row r="46" spans="1:23" ht="25.5">
      <c r="A46" s="308">
        <v>35</v>
      </c>
      <c r="B46" s="520" t="s">
        <v>661</v>
      </c>
      <c r="C46" s="335">
        <v>0</v>
      </c>
      <c r="D46" s="336">
        <v>455</v>
      </c>
      <c r="E46" s="336">
        <v>56</v>
      </c>
      <c r="F46" s="336">
        <v>0</v>
      </c>
      <c r="G46" s="337">
        <v>0</v>
      </c>
      <c r="H46" s="338">
        <v>511</v>
      </c>
      <c r="I46" s="336">
        <v>0</v>
      </c>
      <c r="J46" s="336">
        <v>450</v>
      </c>
      <c r="K46" s="336">
        <v>56</v>
      </c>
      <c r="L46" s="336">
        <v>0</v>
      </c>
      <c r="M46" s="336">
        <v>0</v>
      </c>
      <c r="N46" s="310">
        <v>506</v>
      </c>
      <c r="O46" s="310">
        <v>5</v>
      </c>
      <c r="P46" s="346" t="s">
        <v>902</v>
      </c>
      <c r="Q46" s="336">
        <v>5</v>
      </c>
      <c r="R46" s="336">
        <v>0</v>
      </c>
      <c r="S46" s="336">
        <v>0</v>
      </c>
      <c r="T46" s="336">
        <v>0</v>
      </c>
      <c r="U46" s="336">
        <v>0</v>
      </c>
      <c r="V46" s="321">
        <v>5</v>
      </c>
      <c r="W46" s="321">
        <v>0</v>
      </c>
    </row>
    <row r="47" spans="1:23" ht="12.75">
      <c r="A47" s="308">
        <v>36</v>
      </c>
      <c r="B47" s="520" t="s">
        <v>662</v>
      </c>
      <c r="C47" s="335">
        <v>5</v>
      </c>
      <c r="D47" s="336">
        <v>542</v>
      </c>
      <c r="E47" s="336">
        <v>91</v>
      </c>
      <c r="F47" s="336">
        <v>0</v>
      </c>
      <c r="G47" s="337">
        <v>0</v>
      </c>
      <c r="H47" s="338">
        <v>638</v>
      </c>
      <c r="I47" s="336">
        <v>5</v>
      </c>
      <c r="J47" s="336">
        <v>542</v>
      </c>
      <c r="K47" s="336">
        <v>91</v>
      </c>
      <c r="L47" s="336">
        <v>0</v>
      </c>
      <c r="M47" s="336">
        <v>0</v>
      </c>
      <c r="N47" s="310">
        <v>638</v>
      </c>
      <c r="O47" s="310">
        <v>0</v>
      </c>
      <c r="P47" s="346">
        <v>0</v>
      </c>
      <c r="Q47" s="336">
        <v>0</v>
      </c>
      <c r="R47" s="336">
        <v>0</v>
      </c>
      <c r="S47" s="336">
        <v>0</v>
      </c>
      <c r="T47" s="336">
        <v>0</v>
      </c>
      <c r="U47" s="336">
        <v>0</v>
      </c>
      <c r="V47" s="321">
        <v>0</v>
      </c>
      <c r="W47" s="321">
        <v>0</v>
      </c>
    </row>
    <row r="48" spans="1:23" ht="12.75">
      <c r="A48" s="308">
        <v>37</v>
      </c>
      <c r="B48" s="520" t="s">
        <v>663</v>
      </c>
      <c r="C48" s="335">
        <v>4</v>
      </c>
      <c r="D48" s="336">
        <v>478</v>
      </c>
      <c r="E48" s="336">
        <v>48</v>
      </c>
      <c r="F48" s="336">
        <v>0</v>
      </c>
      <c r="G48" s="337">
        <v>0</v>
      </c>
      <c r="H48" s="338">
        <v>530</v>
      </c>
      <c r="I48" s="336">
        <v>4</v>
      </c>
      <c r="J48" s="336">
        <v>478</v>
      </c>
      <c r="K48" s="336">
        <v>48</v>
      </c>
      <c r="L48" s="336">
        <v>0</v>
      </c>
      <c r="M48" s="336">
        <v>0</v>
      </c>
      <c r="N48" s="310">
        <v>530</v>
      </c>
      <c r="O48" s="310">
        <v>0</v>
      </c>
      <c r="P48" s="346">
        <v>0</v>
      </c>
      <c r="Q48" s="336">
        <v>0</v>
      </c>
      <c r="R48" s="336">
        <v>0</v>
      </c>
      <c r="S48" s="336">
        <v>0</v>
      </c>
      <c r="T48" s="336">
        <v>0</v>
      </c>
      <c r="U48" s="336">
        <v>0</v>
      </c>
      <c r="V48" s="321">
        <v>0</v>
      </c>
      <c r="W48" s="321">
        <v>0</v>
      </c>
    </row>
    <row r="49" spans="1:23" ht="38.25">
      <c r="A49" s="308">
        <v>38</v>
      </c>
      <c r="B49" s="520" t="s">
        <v>664</v>
      </c>
      <c r="C49" s="335">
        <v>6</v>
      </c>
      <c r="D49" s="336">
        <v>550</v>
      </c>
      <c r="E49" s="336">
        <v>100</v>
      </c>
      <c r="F49" s="336">
        <v>0</v>
      </c>
      <c r="G49" s="337">
        <v>0</v>
      </c>
      <c r="H49" s="338">
        <v>656</v>
      </c>
      <c r="I49" s="336">
        <v>6</v>
      </c>
      <c r="J49" s="336">
        <v>550</v>
      </c>
      <c r="K49" s="336">
        <v>99</v>
      </c>
      <c r="L49" s="336">
        <v>0</v>
      </c>
      <c r="M49" s="336">
        <v>0</v>
      </c>
      <c r="N49" s="310">
        <v>655</v>
      </c>
      <c r="O49" s="310">
        <v>1</v>
      </c>
      <c r="P49" s="346" t="s">
        <v>1118</v>
      </c>
      <c r="Q49" s="336">
        <v>0</v>
      </c>
      <c r="R49" s="336">
        <v>0</v>
      </c>
      <c r="S49" s="336">
        <v>0</v>
      </c>
      <c r="T49" s="336">
        <v>0</v>
      </c>
      <c r="U49" s="336">
        <v>1</v>
      </c>
      <c r="V49" s="321">
        <v>1</v>
      </c>
      <c r="W49" s="321">
        <v>0</v>
      </c>
    </row>
    <row r="50" spans="1:23" ht="51">
      <c r="A50" s="308">
        <v>39</v>
      </c>
      <c r="B50" s="520" t="s">
        <v>665</v>
      </c>
      <c r="C50" s="335">
        <v>0</v>
      </c>
      <c r="D50" s="336">
        <v>877</v>
      </c>
      <c r="E50" s="336">
        <v>255</v>
      </c>
      <c r="F50" s="336">
        <v>0</v>
      </c>
      <c r="G50" s="337">
        <v>0</v>
      </c>
      <c r="H50" s="338">
        <v>1132</v>
      </c>
      <c r="I50" s="336">
        <v>0</v>
      </c>
      <c r="J50" s="336">
        <v>855</v>
      </c>
      <c r="K50" s="336">
        <v>237</v>
      </c>
      <c r="L50" s="336">
        <v>0</v>
      </c>
      <c r="M50" s="336">
        <v>0</v>
      </c>
      <c r="N50" s="310">
        <v>1092</v>
      </c>
      <c r="O50" s="310">
        <v>40</v>
      </c>
      <c r="P50" s="346" t="s">
        <v>1119</v>
      </c>
      <c r="Q50" s="336">
        <v>22</v>
      </c>
      <c r="R50" s="336">
        <v>0</v>
      </c>
      <c r="S50" s="336">
        <v>18</v>
      </c>
      <c r="T50" s="336">
        <v>0</v>
      </c>
      <c r="U50" s="336">
        <v>0</v>
      </c>
      <c r="V50" s="321">
        <v>40</v>
      </c>
      <c r="W50" s="321">
        <v>0</v>
      </c>
    </row>
    <row r="51" spans="1:23" ht="12.75">
      <c r="A51" s="308">
        <v>40</v>
      </c>
      <c r="B51" s="520" t="s">
        <v>666</v>
      </c>
      <c r="C51" s="335">
        <v>12</v>
      </c>
      <c r="D51" s="336">
        <v>562</v>
      </c>
      <c r="E51" s="336">
        <v>66</v>
      </c>
      <c r="F51" s="336">
        <v>0</v>
      </c>
      <c r="G51" s="337">
        <v>0</v>
      </c>
      <c r="H51" s="338">
        <v>640</v>
      </c>
      <c r="I51" s="336">
        <v>12</v>
      </c>
      <c r="J51" s="336">
        <v>534</v>
      </c>
      <c r="K51" s="336">
        <v>66</v>
      </c>
      <c r="L51" s="336">
        <v>0</v>
      </c>
      <c r="M51" s="336">
        <v>0</v>
      </c>
      <c r="N51" s="310">
        <v>612</v>
      </c>
      <c r="O51" s="310">
        <v>28</v>
      </c>
      <c r="P51" s="346" t="s">
        <v>903</v>
      </c>
      <c r="Q51" s="336">
        <v>28</v>
      </c>
      <c r="R51" s="336">
        <v>0</v>
      </c>
      <c r="S51" s="336">
        <v>0</v>
      </c>
      <c r="T51" s="336">
        <v>0</v>
      </c>
      <c r="U51" s="336">
        <v>0</v>
      </c>
      <c r="V51" s="321">
        <v>28</v>
      </c>
      <c r="W51" s="321">
        <v>0</v>
      </c>
    </row>
    <row r="52" spans="1:23" ht="12.75">
      <c r="A52" s="308">
        <v>41</v>
      </c>
      <c r="B52" s="520" t="s">
        <v>667</v>
      </c>
      <c r="C52" s="335">
        <v>2</v>
      </c>
      <c r="D52" s="336">
        <v>454</v>
      </c>
      <c r="E52" s="336">
        <v>94</v>
      </c>
      <c r="F52" s="336">
        <v>0</v>
      </c>
      <c r="G52" s="337">
        <v>0</v>
      </c>
      <c r="H52" s="338">
        <v>550</v>
      </c>
      <c r="I52" s="336">
        <v>2</v>
      </c>
      <c r="J52" s="336">
        <v>454</v>
      </c>
      <c r="K52" s="336">
        <v>94</v>
      </c>
      <c r="L52" s="336">
        <v>0</v>
      </c>
      <c r="M52" s="336">
        <v>0</v>
      </c>
      <c r="N52" s="310">
        <v>550</v>
      </c>
      <c r="O52" s="310">
        <v>0</v>
      </c>
      <c r="P52" s="346">
        <v>0</v>
      </c>
      <c r="Q52" s="336">
        <v>0</v>
      </c>
      <c r="R52" s="336">
        <v>0</v>
      </c>
      <c r="S52" s="336">
        <v>0</v>
      </c>
      <c r="T52" s="336">
        <v>0</v>
      </c>
      <c r="U52" s="336">
        <v>0</v>
      </c>
      <c r="V52" s="321">
        <v>0</v>
      </c>
      <c r="W52" s="321">
        <v>0</v>
      </c>
    </row>
    <row r="53" spans="1:23" ht="12.75">
      <c r="A53" s="308">
        <v>42</v>
      </c>
      <c r="B53" s="520" t="s">
        <v>668</v>
      </c>
      <c r="C53" s="335">
        <v>2</v>
      </c>
      <c r="D53" s="336">
        <v>673</v>
      </c>
      <c r="E53" s="336">
        <v>88</v>
      </c>
      <c r="F53" s="336">
        <v>0</v>
      </c>
      <c r="G53" s="337">
        <v>1</v>
      </c>
      <c r="H53" s="338">
        <v>764</v>
      </c>
      <c r="I53" s="336">
        <v>2</v>
      </c>
      <c r="J53" s="336">
        <v>673</v>
      </c>
      <c r="K53" s="336">
        <v>88</v>
      </c>
      <c r="L53" s="336">
        <v>0</v>
      </c>
      <c r="M53" s="336">
        <v>1</v>
      </c>
      <c r="N53" s="310">
        <v>764</v>
      </c>
      <c r="O53" s="310">
        <v>0</v>
      </c>
      <c r="P53" s="346">
        <v>0</v>
      </c>
      <c r="Q53" s="336">
        <v>0</v>
      </c>
      <c r="R53" s="336">
        <v>0</v>
      </c>
      <c r="S53" s="336">
        <v>0</v>
      </c>
      <c r="T53" s="336">
        <v>0</v>
      </c>
      <c r="U53" s="336">
        <v>0</v>
      </c>
      <c r="V53" s="321">
        <v>0</v>
      </c>
      <c r="W53" s="321">
        <v>0</v>
      </c>
    </row>
    <row r="54" spans="1:23" ht="38.25">
      <c r="A54" s="308">
        <v>43</v>
      </c>
      <c r="B54" s="520" t="s">
        <v>669</v>
      </c>
      <c r="C54" s="335">
        <v>5</v>
      </c>
      <c r="D54" s="336">
        <v>640</v>
      </c>
      <c r="E54" s="336">
        <v>148</v>
      </c>
      <c r="F54" s="336">
        <v>0</v>
      </c>
      <c r="G54" s="337">
        <v>0</v>
      </c>
      <c r="H54" s="338">
        <v>793</v>
      </c>
      <c r="I54" s="336">
        <v>5</v>
      </c>
      <c r="J54" s="336">
        <v>640</v>
      </c>
      <c r="K54" s="336">
        <v>143</v>
      </c>
      <c r="L54" s="336">
        <v>0</v>
      </c>
      <c r="M54" s="336">
        <v>0</v>
      </c>
      <c r="N54" s="310">
        <v>788</v>
      </c>
      <c r="O54" s="310">
        <v>5</v>
      </c>
      <c r="P54" s="346" t="s">
        <v>1120</v>
      </c>
      <c r="Q54" s="336">
        <v>0</v>
      </c>
      <c r="R54" s="336">
        <v>0</v>
      </c>
      <c r="S54" s="336">
        <v>5</v>
      </c>
      <c r="T54" s="336">
        <v>0</v>
      </c>
      <c r="U54" s="336">
        <v>0</v>
      </c>
      <c r="V54" s="321">
        <v>5</v>
      </c>
      <c r="W54" s="321">
        <v>0</v>
      </c>
    </row>
    <row r="55" spans="1:23" ht="12.75">
      <c r="A55" s="308">
        <v>44</v>
      </c>
      <c r="B55" s="520" t="s">
        <v>670</v>
      </c>
      <c r="C55" s="335">
        <v>1</v>
      </c>
      <c r="D55" s="336">
        <v>436</v>
      </c>
      <c r="E55" s="336">
        <v>58</v>
      </c>
      <c r="F55" s="336">
        <v>0</v>
      </c>
      <c r="G55" s="337">
        <v>0</v>
      </c>
      <c r="H55" s="338">
        <v>495</v>
      </c>
      <c r="I55" s="336">
        <v>1</v>
      </c>
      <c r="J55" s="336">
        <v>430</v>
      </c>
      <c r="K55" s="336">
        <v>58</v>
      </c>
      <c r="L55" s="336">
        <v>0</v>
      </c>
      <c r="M55" s="336">
        <v>0</v>
      </c>
      <c r="N55" s="310">
        <v>489</v>
      </c>
      <c r="O55" s="310">
        <v>6</v>
      </c>
      <c r="P55" s="346" t="s">
        <v>904</v>
      </c>
      <c r="Q55" s="336">
        <v>6</v>
      </c>
      <c r="R55" s="336">
        <v>0</v>
      </c>
      <c r="S55" s="336">
        <v>0</v>
      </c>
      <c r="T55" s="336">
        <v>0</v>
      </c>
      <c r="U55" s="336">
        <v>0</v>
      </c>
      <c r="V55" s="321">
        <v>6</v>
      </c>
      <c r="W55" s="321">
        <v>0</v>
      </c>
    </row>
    <row r="56" spans="1:23" ht="76.5">
      <c r="A56" s="308">
        <v>45</v>
      </c>
      <c r="B56" s="520" t="s">
        <v>671</v>
      </c>
      <c r="C56" s="335">
        <v>2</v>
      </c>
      <c r="D56" s="336">
        <v>471</v>
      </c>
      <c r="E56" s="336">
        <v>52</v>
      </c>
      <c r="F56" s="336">
        <v>0</v>
      </c>
      <c r="G56" s="337">
        <v>0</v>
      </c>
      <c r="H56" s="338">
        <v>525</v>
      </c>
      <c r="I56" s="336">
        <v>1</v>
      </c>
      <c r="J56" s="336">
        <v>470</v>
      </c>
      <c r="K56" s="336">
        <v>52</v>
      </c>
      <c r="L56" s="336">
        <v>0</v>
      </c>
      <c r="M56" s="336">
        <v>0</v>
      </c>
      <c r="N56" s="310">
        <v>523</v>
      </c>
      <c r="O56" s="310">
        <v>2</v>
      </c>
      <c r="P56" s="346" t="s">
        <v>1121</v>
      </c>
      <c r="Q56" s="336">
        <v>0</v>
      </c>
      <c r="R56" s="336">
        <v>0</v>
      </c>
      <c r="S56" s="336">
        <v>1</v>
      </c>
      <c r="T56" s="336">
        <v>0</v>
      </c>
      <c r="U56" s="336">
        <v>1</v>
      </c>
      <c r="V56" s="321">
        <v>2</v>
      </c>
      <c r="W56" s="321">
        <v>0</v>
      </c>
    </row>
    <row r="57" spans="1:23" ht="25.5">
      <c r="A57" s="308">
        <v>46</v>
      </c>
      <c r="B57" s="520" t="s">
        <v>672</v>
      </c>
      <c r="C57" s="335">
        <v>2</v>
      </c>
      <c r="D57" s="336">
        <v>822</v>
      </c>
      <c r="E57" s="336">
        <v>99</v>
      </c>
      <c r="F57" s="336">
        <v>0</v>
      </c>
      <c r="G57" s="337">
        <v>0</v>
      </c>
      <c r="H57" s="338">
        <v>923</v>
      </c>
      <c r="I57" s="336">
        <v>2</v>
      </c>
      <c r="J57" s="336">
        <v>804</v>
      </c>
      <c r="K57" s="336">
        <v>99</v>
      </c>
      <c r="L57" s="336">
        <v>0</v>
      </c>
      <c r="M57" s="336">
        <v>0</v>
      </c>
      <c r="N57" s="310">
        <v>905</v>
      </c>
      <c r="O57" s="310">
        <v>18</v>
      </c>
      <c r="P57" s="346" t="s">
        <v>905</v>
      </c>
      <c r="Q57" s="336">
        <v>18</v>
      </c>
      <c r="R57" s="336">
        <v>0</v>
      </c>
      <c r="S57" s="336">
        <v>0</v>
      </c>
      <c r="T57" s="336">
        <v>0</v>
      </c>
      <c r="U57" s="336">
        <v>0</v>
      </c>
      <c r="V57" s="321">
        <v>18</v>
      </c>
      <c r="W57" s="321">
        <v>0</v>
      </c>
    </row>
    <row r="58" spans="1:23" ht="12" customHeight="1">
      <c r="A58" s="308">
        <v>47</v>
      </c>
      <c r="B58" s="520" t="s">
        <v>673</v>
      </c>
      <c r="C58" s="335">
        <v>6</v>
      </c>
      <c r="D58" s="336">
        <v>1138</v>
      </c>
      <c r="E58" s="336">
        <v>60</v>
      </c>
      <c r="F58" s="336">
        <v>0</v>
      </c>
      <c r="G58" s="337">
        <v>0</v>
      </c>
      <c r="H58" s="338">
        <v>1204</v>
      </c>
      <c r="I58" s="336">
        <v>6</v>
      </c>
      <c r="J58" s="336">
        <v>1133</v>
      </c>
      <c r="K58" s="336">
        <v>60</v>
      </c>
      <c r="L58" s="336">
        <v>0</v>
      </c>
      <c r="M58" s="336">
        <v>0</v>
      </c>
      <c r="N58" s="310">
        <v>1199</v>
      </c>
      <c r="O58" s="310">
        <v>5</v>
      </c>
      <c r="P58" s="346" t="s">
        <v>906</v>
      </c>
      <c r="Q58" s="336">
        <v>5</v>
      </c>
      <c r="R58" s="336">
        <v>0</v>
      </c>
      <c r="S58" s="336">
        <v>0</v>
      </c>
      <c r="T58" s="336">
        <v>0</v>
      </c>
      <c r="U58" s="336">
        <v>0</v>
      </c>
      <c r="V58" s="321">
        <v>5</v>
      </c>
      <c r="W58" s="321">
        <v>0</v>
      </c>
    </row>
    <row r="59" spans="1:23" ht="12.75">
      <c r="A59" s="308">
        <v>48</v>
      </c>
      <c r="B59" s="520" t="s">
        <v>674</v>
      </c>
      <c r="C59" s="335">
        <v>5</v>
      </c>
      <c r="D59" s="336">
        <v>496</v>
      </c>
      <c r="E59" s="336">
        <v>9</v>
      </c>
      <c r="F59" s="336">
        <v>0</v>
      </c>
      <c r="G59" s="337">
        <v>0</v>
      </c>
      <c r="H59" s="338">
        <v>510</v>
      </c>
      <c r="I59" s="336">
        <v>5</v>
      </c>
      <c r="J59" s="336">
        <v>487</v>
      </c>
      <c r="K59" s="336">
        <v>9</v>
      </c>
      <c r="L59" s="336">
        <v>0</v>
      </c>
      <c r="M59" s="336">
        <v>0</v>
      </c>
      <c r="N59" s="310">
        <v>501</v>
      </c>
      <c r="O59" s="310">
        <v>9</v>
      </c>
      <c r="P59" s="346" t="s">
        <v>907</v>
      </c>
      <c r="Q59" s="336">
        <v>9</v>
      </c>
      <c r="R59" s="336">
        <v>0</v>
      </c>
      <c r="S59" s="336">
        <v>0</v>
      </c>
      <c r="T59" s="336">
        <v>0</v>
      </c>
      <c r="U59" s="336">
        <v>0</v>
      </c>
      <c r="V59" s="321">
        <v>9</v>
      </c>
      <c r="W59" s="321">
        <v>0</v>
      </c>
    </row>
    <row r="60" spans="1:23" ht="12.75">
      <c r="A60" s="308">
        <v>49</v>
      </c>
      <c r="B60" s="520" t="s">
        <v>675</v>
      </c>
      <c r="C60" s="335">
        <v>11</v>
      </c>
      <c r="D60" s="336">
        <v>470</v>
      </c>
      <c r="E60" s="336">
        <v>90</v>
      </c>
      <c r="F60" s="336">
        <v>0</v>
      </c>
      <c r="G60" s="337">
        <v>0</v>
      </c>
      <c r="H60" s="338">
        <v>571</v>
      </c>
      <c r="I60" s="336">
        <v>11</v>
      </c>
      <c r="J60" s="336">
        <v>470</v>
      </c>
      <c r="K60" s="336">
        <v>90</v>
      </c>
      <c r="L60" s="336">
        <v>0</v>
      </c>
      <c r="M60" s="336">
        <v>0</v>
      </c>
      <c r="N60" s="310">
        <v>571</v>
      </c>
      <c r="O60" s="310">
        <v>0</v>
      </c>
      <c r="P60" s="346">
        <v>0</v>
      </c>
      <c r="Q60" s="336">
        <v>0</v>
      </c>
      <c r="R60" s="336">
        <v>0</v>
      </c>
      <c r="S60" s="336">
        <v>0</v>
      </c>
      <c r="T60" s="336">
        <v>0</v>
      </c>
      <c r="U60" s="336">
        <v>0</v>
      </c>
      <c r="V60" s="321">
        <v>0</v>
      </c>
      <c r="W60" s="321">
        <v>0</v>
      </c>
    </row>
    <row r="61" spans="1:23" ht="38.25">
      <c r="A61" s="308">
        <v>50</v>
      </c>
      <c r="B61" s="520" t="s">
        <v>676</v>
      </c>
      <c r="C61" s="335">
        <v>4</v>
      </c>
      <c r="D61" s="336">
        <v>351</v>
      </c>
      <c r="E61" s="336">
        <v>20</v>
      </c>
      <c r="F61" s="336">
        <v>0</v>
      </c>
      <c r="G61" s="337">
        <v>0</v>
      </c>
      <c r="H61" s="338">
        <v>375</v>
      </c>
      <c r="I61" s="336">
        <v>4</v>
      </c>
      <c r="J61" s="336">
        <v>351</v>
      </c>
      <c r="K61" s="336">
        <v>19</v>
      </c>
      <c r="L61" s="336">
        <v>0</v>
      </c>
      <c r="M61" s="336">
        <v>0</v>
      </c>
      <c r="N61" s="310">
        <v>374</v>
      </c>
      <c r="O61" s="310">
        <v>1</v>
      </c>
      <c r="P61" s="346" t="s">
        <v>1118</v>
      </c>
      <c r="Q61" s="336">
        <v>0</v>
      </c>
      <c r="R61" s="336">
        <v>0</v>
      </c>
      <c r="S61" s="336">
        <v>0</v>
      </c>
      <c r="T61" s="336">
        <v>0</v>
      </c>
      <c r="U61" s="336">
        <v>1</v>
      </c>
      <c r="V61" s="321">
        <v>1</v>
      </c>
      <c r="W61" s="321">
        <v>0</v>
      </c>
    </row>
    <row r="62" spans="1:23" ht="12.75">
      <c r="A62" s="308">
        <v>51</v>
      </c>
      <c r="B62" s="520" t="s">
        <v>677</v>
      </c>
      <c r="C62" s="335">
        <v>2</v>
      </c>
      <c r="D62" s="336">
        <v>647</v>
      </c>
      <c r="E62" s="336">
        <v>73</v>
      </c>
      <c r="F62" s="336">
        <v>0</v>
      </c>
      <c r="G62" s="337">
        <v>0</v>
      </c>
      <c r="H62" s="338">
        <v>722</v>
      </c>
      <c r="I62" s="336">
        <v>2</v>
      </c>
      <c r="J62" s="336">
        <v>613</v>
      </c>
      <c r="K62" s="336">
        <v>73</v>
      </c>
      <c r="L62" s="336">
        <v>0</v>
      </c>
      <c r="M62" s="336">
        <v>0</v>
      </c>
      <c r="N62" s="310">
        <v>688</v>
      </c>
      <c r="O62" s="310">
        <v>34</v>
      </c>
      <c r="P62" s="346" t="s">
        <v>908</v>
      </c>
      <c r="Q62" s="336">
        <v>34</v>
      </c>
      <c r="R62" s="336">
        <v>0</v>
      </c>
      <c r="S62" s="336">
        <v>0</v>
      </c>
      <c r="T62" s="336">
        <v>0</v>
      </c>
      <c r="U62" s="336">
        <v>0</v>
      </c>
      <c r="V62" s="321">
        <v>34</v>
      </c>
      <c r="W62" s="321">
        <v>0</v>
      </c>
    </row>
    <row r="63" spans="1:23" ht="76.5">
      <c r="A63" s="308">
        <v>52</v>
      </c>
      <c r="B63" s="520" t="s">
        <v>678</v>
      </c>
      <c r="C63" s="335">
        <v>5</v>
      </c>
      <c r="D63" s="336">
        <v>552</v>
      </c>
      <c r="E63" s="336">
        <v>87</v>
      </c>
      <c r="F63" s="336">
        <v>0</v>
      </c>
      <c r="G63" s="337">
        <v>0</v>
      </c>
      <c r="H63" s="338">
        <v>644</v>
      </c>
      <c r="I63" s="336">
        <v>0</v>
      </c>
      <c r="J63" s="336">
        <v>547</v>
      </c>
      <c r="K63" s="336">
        <v>23</v>
      </c>
      <c r="L63" s="336">
        <v>0</v>
      </c>
      <c r="M63" s="336">
        <v>0</v>
      </c>
      <c r="N63" s="310">
        <v>570</v>
      </c>
      <c r="O63" s="310">
        <v>74</v>
      </c>
      <c r="P63" s="346" t="s">
        <v>1122</v>
      </c>
      <c r="Q63" s="336">
        <v>5</v>
      </c>
      <c r="R63" s="336">
        <v>5</v>
      </c>
      <c r="S63" s="336">
        <v>64</v>
      </c>
      <c r="T63" s="336">
        <v>0</v>
      </c>
      <c r="U63" s="336">
        <v>0</v>
      </c>
      <c r="V63" s="321">
        <v>74</v>
      </c>
      <c r="W63" s="321">
        <v>0</v>
      </c>
    </row>
    <row r="64" spans="1:23" ht="12.75">
      <c r="A64" s="308">
        <v>53</v>
      </c>
      <c r="B64" s="520" t="s">
        <v>679</v>
      </c>
      <c r="C64" s="335">
        <v>9</v>
      </c>
      <c r="D64" s="336">
        <v>562</v>
      </c>
      <c r="E64" s="336">
        <v>118</v>
      </c>
      <c r="F64" s="336">
        <v>0</v>
      </c>
      <c r="G64" s="337">
        <v>0</v>
      </c>
      <c r="H64" s="338">
        <v>689</v>
      </c>
      <c r="I64" s="336">
        <v>9</v>
      </c>
      <c r="J64" s="336">
        <v>538</v>
      </c>
      <c r="K64" s="336">
        <v>118</v>
      </c>
      <c r="L64" s="336">
        <v>0</v>
      </c>
      <c r="M64" s="336">
        <v>0</v>
      </c>
      <c r="N64" s="310">
        <v>665</v>
      </c>
      <c r="O64" s="310">
        <v>24</v>
      </c>
      <c r="P64" s="346" t="s">
        <v>1123</v>
      </c>
      <c r="Q64" s="336">
        <v>24</v>
      </c>
      <c r="R64" s="336">
        <v>0</v>
      </c>
      <c r="S64" s="336">
        <v>0</v>
      </c>
      <c r="T64" s="336">
        <v>0</v>
      </c>
      <c r="U64" s="336">
        <v>0</v>
      </c>
      <c r="V64" s="321">
        <v>24</v>
      </c>
      <c r="W64" s="321">
        <v>0</v>
      </c>
    </row>
    <row r="65" spans="1:23" ht="38.25">
      <c r="A65" s="308">
        <v>54</v>
      </c>
      <c r="B65" s="520" t="s">
        <v>680</v>
      </c>
      <c r="C65" s="335">
        <v>2</v>
      </c>
      <c r="D65" s="336">
        <v>442</v>
      </c>
      <c r="E65" s="336">
        <v>156</v>
      </c>
      <c r="F65" s="336">
        <v>0</v>
      </c>
      <c r="G65" s="337">
        <v>0</v>
      </c>
      <c r="H65" s="338">
        <v>600</v>
      </c>
      <c r="I65" s="336">
        <v>1</v>
      </c>
      <c r="J65" s="336">
        <v>442</v>
      </c>
      <c r="K65" s="336">
        <v>150</v>
      </c>
      <c r="L65" s="336">
        <v>0</v>
      </c>
      <c r="M65" s="336">
        <v>0</v>
      </c>
      <c r="N65" s="310">
        <v>593</v>
      </c>
      <c r="O65" s="310">
        <v>7</v>
      </c>
      <c r="P65" s="346" t="s">
        <v>1124</v>
      </c>
      <c r="Q65" s="336">
        <v>0</v>
      </c>
      <c r="R65" s="336">
        <v>0</v>
      </c>
      <c r="S65" s="336">
        <v>0</v>
      </c>
      <c r="T65" s="336">
        <v>0</v>
      </c>
      <c r="U65" s="336">
        <v>7</v>
      </c>
      <c r="V65" s="321">
        <v>7</v>
      </c>
      <c r="W65" s="321">
        <v>0</v>
      </c>
    </row>
    <row r="66" spans="1:23" ht="12.75">
      <c r="A66" s="308">
        <v>55</v>
      </c>
      <c r="B66" s="520" t="s">
        <v>681</v>
      </c>
      <c r="C66" s="335">
        <v>5</v>
      </c>
      <c r="D66" s="336">
        <v>432</v>
      </c>
      <c r="E66" s="336">
        <v>137</v>
      </c>
      <c r="F66" s="336">
        <v>0</v>
      </c>
      <c r="G66" s="337">
        <v>1</v>
      </c>
      <c r="H66" s="338">
        <v>575</v>
      </c>
      <c r="I66" s="336">
        <v>5</v>
      </c>
      <c r="J66" s="336">
        <v>432</v>
      </c>
      <c r="K66" s="336">
        <v>137</v>
      </c>
      <c r="L66" s="336">
        <v>0</v>
      </c>
      <c r="M66" s="336">
        <v>1</v>
      </c>
      <c r="N66" s="310">
        <v>575</v>
      </c>
      <c r="O66" s="310">
        <v>0</v>
      </c>
      <c r="P66" s="346">
        <v>0</v>
      </c>
      <c r="Q66" s="336">
        <v>0</v>
      </c>
      <c r="R66" s="336">
        <v>0</v>
      </c>
      <c r="S66" s="336">
        <v>0</v>
      </c>
      <c r="T66" s="336">
        <v>0</v>
      </c>
      <c r="U66" s="336">
        <v>0</v>
      </c>
      <c r="V66" s="321">
        <v>0</v>
      </c>
      <c r="W66" s="321">
        <v>0</v>
      </c>
    </row>
    <row r="67" spans="1:23" ht="25.5">
      <c r="A67" s="308">
        <v>56</v>
      </c>
      <c r="B67" s="520" t="s">
        <v>682</v>
      </c>
      <c r="C67" s="335">
        <v>1</v>
      </c>
      <c r="D67" s="336">
        <v>599</v>
      </c>
      <c r="E67" s="336">
        <v>74</v>
      </c>
      <c r="F67" s="336">
        <v>0</v>
      </c>
      <c r="G67" s="337">
        <v>0</v>
      </c>
      <c r="H67" s="338">
        <v>674</v>
      </c>
      <c r="I67" s="336">
        <v>1</v>
      </c>
      <c r="J67" s="336">
        <v>596</v>
      </c>
      <c r="K67" s="336">
        <v>74</v>
      </c>
      <c r="L67" s="336">
        <v>0</v>
      </c>
      <c r="M67" s="336">
        <v>0</v>
      </c>
      <c r="N67" s="310">
        <v>671</v>
      </c>
      <c r="O67" s="310">
        <v>3</v>
      </c>
      <c r="P67" s="346" t="s">
        <v>909</v>
      </c>
      <c r="Q67" s="336">
        <v>3</v>
      </c>
      <c r="R67" s="336">
        <v>0</v>
      </c>
      <c r="S67" s="336">
        <v>0</v>
      </c>
      <c r="T67" s="336">
        <v>0</v>
      </c>
      <c r="U67" s="336">
        <v>0</v>
      </c>
      <c r="V67" s="321">
        <v>3</v>
      </c>
      <c r="W67" s="321">
        <v>0</v>
      </c>
    </row>
    <row r="68" spans="1:23" ht="25.5">
      <c r="A68" s="308">
        <v>57</v>
      </c>
      <c r="B68" s="520" t="s">
        <v>683</v>
      </c>
      <c r="C68" s="335">
        <v>8</v>
      </c>
      <c r="D68" s="336">
        <v>523</v>
      </c>
      <c r="E68" s="336">
        <v>65</v>
      </c>
      <c r="F68" s="336">
        <v>0</v>
      </c>
      <c r="G68" s="337">
        <v>0</v>
      </c>
      <c r="H68" s="338">
        <v>596</v>
      </c>
      <c r="I68" s="336">
        <v>8</v>
      </c>
      <c r="J68" s="336">
        <v>515</v>
      </c>
      <c r="K68" s="336">
        <v>65</v>
      </c>
      <c r="L68" s="336">
        <v>0</v>
      </c>
      <c r="M68" s="336">
        <v>0</v>
      </c>
      <c r="N68" s="310">
        <v>588</v>
      </c>
      <c r="O68" s="310">
        <v>8</v>
      </c>
      <c r="P68" s="346" t="s">
        <v>1125</v>
      </c>
      <c r="Q68" s="336">
        <v>0</v>
      </c>
      <c r="R68" s="336">
        <v>0</v>
      </c>
      <c r="S68" s="336">
        <v>0</v>
      </c>
      <c r="T68" s="336">
        <v>0</v>
      </c>
      <c r="U68" s="336">
        <v>8</v>
      </c>
      <c r="V68" s="321">
        <v>8</v>
      </c>
      <c r="W68" s="321">
        <v>0</v>
      </c>
    </row>
    <row r="69" spans="1:23" ht="51">
      <c r="A69" s="308">
        <v>58</v>
      </c>
      <c r="B69" s="520" t="s">
        <v>684</v>
      </c>
      <c r="C69" s="335">
        <v>3</v>
      </c>
      <c r="D69" s="336">
        <v>391</v>
      </c>
      <c r="E69" s="336">
        <v>113</v>
      </c>
      <c r="F69" s="336">
        <v>0</v>
      </c>
      <c r="G69" s="337">
        <v>0</v>
      </c>
      <c r="H69" s="338">
        <v>507</v>
      </c>
      <c r="I69" s="336">
        <v>0</v>
      </c>
      <c r="J69" s="336">
        <v>391</v>
      </c>
      <c r="K69" s="336">
        <v>41</v>
      </c>
      <c r="L69" s="336">
        <v>0</v>
      </c>
      <c r="M69" s="336">
        <v>0</v>
      </c>
      <c r="N69" s="310">
        <v>432</v>
      </c>
      <c r="O69" s="310">
        <v>75</v>
      </c>
      <c r="P69" s="346" t="s">
        <v>1126</v>
      </c>
      <c r="Q69" s="336">
        <v>0</v>
      </c>
      <c r="R69" s="336">
        <v>0</v>
      </c>
      <c r="S69" s="336">
        <v>75</v>
      </c>
      <c r="T69" s="336">
        <v>0</v>
      </c>
      <c r="U69" s="336">
        <v>0</v>
      </c>
      <c r="V69" s="321">
        <v>75</v>
      </c>
      <c r="W69" s="321">
        <v>0</v>
      </c>
    </row>
    <row r="70" spans="1:23" ht="12.75">
      <c r="A70" s="308">
        <v>59</v>
      </c>
      <c r="B70" s="520" t="s">
        <v>685</v>
      </c>
      <c r="C70" s="335">
        <v>8</v>
      </c>
      <c r="D70" s="336">
        <v>569</v>
      </c>
      <c r="E70" s="336">
        <v>32</v>
      </c>
      <c r="F70" s="336">
        <v>0</v>
      </c>
      <c r="G70" s="337">
        <v>0</v>
      </c>
      <c r="H70" s="338">
        <v>609</v>
      </c>
      <c r="I70" s="336">
        <v>8</v>
      </c>
      <c r="J70" s="336">
        <v>569</v>
      </c>
      <c r="K70" s="336">
        <v>32</v>
      </c>
      <c r="L70" s="336">
        <v>0</v>
      </c>
      <c r="M70" s="336">
        <v>0</v>
      </c>
      <c r="N70" s="310">
        <v>609</v>
      </c>
      <c r="O70" s="310">
        <v>0</v>
      </c>
      <c r="P70" s="346">
        <v>0</v>
      </c>
      <c r="Q70" s="336">
        <v>0</v>
      </c>
      <c r="R70" s="336">
        <v>0</v>
      </c>
      <c r="S70" s="336">
        <v>0</v>
      </c>
      <c r="T70" s="336">
        <v>0</v>
      </c>
      <c r="U70" s="336"/>
      <c r="V70" s="321">
        <v>0</v>
      </c>
      <c r="W70" s="321">
        <v>0</v>
      </c>
    </row>
    <row r="71" spans="1:23" ht="25.5">
      <c r="A71" s="308">
        <v>60</v>
      </c>
      <c r="B71" s="520" t="s">
        <v>686</v>
      </c>
      <c r="C71" s="335">
        <v>8</v>
      </c>
      <c r="D71" s="336">
        <v>733</v>
      </c>
      <c r="E71" s="336">
        <v>161</v>
      </c>
      <c r="F71" s="336">
        <v>0</v>
      </c>
      <c r="G71" s="337">
        <v>0</v>
      </c>
      <c r="H71" s="338">
        <v>902</v>
      </c>
      <c r="I71" s="336">
        <v>8</v>
      </c>
      <c r="J71" s="336">
        <v>727</v>
      </c>
      <c r="K71" s="336">
        <v>161</v>
      </c>
      <c r="L71" s="336">
        <v>0</v>
      </c>
      <c r="M71" s="336">
        <v>0</v>
      </c>
      <c r="N71" s="310">
        <v>896</v>
      </c>
      <c r="O71" s="310">
        <v>6</v>
      </c>
      <c r="P71" s="346" t="s">
        <v>910</v>
      </c>
      <c r="Q71" s="336">
        <v>6</v>
      </c>
      <c r="R71" s="336">
        <v>0</v>
      </c>
      <c r="S71" s="336">
        <v>0</v>
      </c>
      <c r="T71" s="336">
        <v>0</v>
      </c>
      <c r="U71" s="336">
        <v>0</v>
      </c>
      <c r="V71" s="321">
        <v>6</v>
      </c>
      <c r="W71" s="321">
        <v>0</v>
      </c>
    </row>
    <row r="72" spans="1:23" ht="63.75">
      <c r="A72" s="308">
        <v>61</v>
      </c>
      <c r="B72" s="520" t="s">
        <v>687</v>
      </c>
      <c r="C72" s="335">
        <v>0</v>
      </c>
      <c r="D72" s="336">
        <v>500</v>
      </c>
      <c r="E72" s="336">
        <v>86</v>
      </c>
      <c r="F72" s="336">
        <v>0</v>
      </c>
      <c r="G72" s="337">
        <v>0</v>
      </c>
      <c r="H72" s="338">
        <v>586</v>
      </c>
      <c r="I72" s="336">
        <v>0</v>
      </c>
      <c r="J72" s="336">
        <v>491</v>
      </c>
      <c r="K72" s="336">
        <v>83</v>
      </c>
      <c r="L72" s="336">
        <v>0</v>
      </c>
      <c r="M72" s="336">
        <v>0</v>
      </c>
      <c r="N72" s="310">
        <v>574</v>
      </c>
      <c r="O72" s="310">
        <v>12</v>
      </c>
      <c r="P72" s="346" t="s">
        <v>1127</v>
      </c>
      <c r="Q72" s="336">
        <v>9</v>
      </c>
      <c r="R72" s="336">
        <v>0</v>
      </c>
      <c r="S72" s="336">
        <v>3</v>
      </c>
      <c r="T72" s="336">
        <v>0</v>
      </c>
      <c r="U72" s="336">
        <v>0</v>
      </c>
      <c r="V72" s="321">
        <v>12</v>
      </c>
      <c r="W72" s="321">
        <v>0</v>
      </c>
    </row>
    <row r="73" spans="1:23" ht="12.75">
      <c r="A73" s="308">
        <v>62</v>
      </c>
      <c r="B73" s="520" t="s">
        <v>688</v>
      </c>
      <c r="C73" s="335">
        <v>16</v>
      </c>
      <c r="D73" s="336">
        <v>631</v>
      </c>
      <c r="E73" s="336">
        <v>47</v>
      </c>
      <c r="F73" s="336">
        <v>0</v>
      </c>
      <c r="G73" s="337">
        <v>0</v>
      </c>
      <c r="H73" s="338">
        <v>694</v>
      </c>
      <c r="I73" s="336">
        <v>16</v>
      </c>
      <c r="J73" s="336">
        <v>631</v>
      </c>
      <c r="K73" s="336">
        <v>47</v>
      </c>
      <c r="L73" s="336">
        <v>0</v>
      </c>
      <c r="M73" s="336">
        <v>0</v>
      </c>
      <c r="N73" s="310">
        <v>694</v>
      </c>
      <c r="O73" s="310">
        <v>0</v>
      </c>
      <c r="P73" s="346">
        <v>0</v>
      </c>
      <c r="Q73" s="336">
        <v>0</v>
      </c>
      <c r="R73" s="336">
        <v>0</v>
      </c>
      <c r="S73" s="336">
        <v>0</v>
      </c>
      <c r="T73" s="336">
        <v>0</v>
      </c>
      <c r="U73" s="336">
        <v>0</v>
      </c>
      <c r="V73" s="321">
        <v>0</v>
      </c>
      <c r="W73" s="321">
        <v>0</v>
      </c>
    </row>
    <row r="74" spans="1:23" ht="12.75">
      <c r="A74" s="308">
        <v>63</v>
      </c>
      <c r="B74" s="520" t="s">
        <v>689</v>
      </c>
      <c r="C74" s="335">
        <v>4</v>
      </c>
      <c r="D74" s="336">
        <v>576</v>
      </c>
      <c r="E74" s="336">
        <v>107</v>
      </c>
      <c r="F74" s="336">
        <v>0</v>
      </c>
      <c r="G74" s="337">
        <v>0</v>
      </c>
      <c r="H74" s="338">
        <v>687</v>
      </c>
      <c r="I74" s="336">
        <v>4</v>
      </c>
      <c r="J74" s="336">
        <v>576</v>
      </c>
      <c r="K74" s="336">
        <v>107</v>
      </c>
      <c r="L74" s="336">
        <v>0</v>
      </c>
      <c r="M74" s="336">
        <v>0</v>
      </c>
      <c r="N74" s="310">
        <v>687</v>
      </c>
      <c r="O74" s="310">
        <v>0</v>
      </c>
      <c r="P74" s="346">
        <v>0</v>
      </c>
      <c r="Q74" s="336">
        <v>0</v>
      </c>
      <c r="R74" s="336">
        <v>0</v>
      </c>
      <c r="S74" s="336">
        <v>0</v>
      </c>
      <c r="T74" s="336">
        <v>0</v>
      </c>
      <c r="U74" s="336">
        <v>0</v>
      </c>
      <c r="V74" s="321">
        <v>0</v>
      </c>
      <c r="W74" s="321">
        <v>0</v>
      </c>
    </row>
    <row r="75" spans="1:23" ht="25.5">
      <c r="A75" s="308">
        <v>64</v>
      </c>
      <c r="B75" s="520" t="s">
        <v>690</v>
      </c>
      <c r="C75" s="335">
        <v>1</v>
      </c>
      <c r="D75" s="336">
        <v>444</v>
      </c>
      <c r="E75" s="336">
        <v>67</v>
      </c>
      <c r="F75" s="336">
        <v>0</v>
      </c>
      <c r="G75" s="337">
        <v>0</v>
      </c>
      <c r="H75" s="338">
        <v>512</v>
      </c>
      <c r="I75" s="336">
        <v>1</v>
      </c>
      <c r="J75" s="336">
        <v>442</v>
      </c>
      <c r="K75" s="336">
        <v>67</v>
      </c>
      <c r="L75" s="336">
        <v>0</v>
      </c>
      <c r="M75" s="336">
        <v>0</v>
      </c>
      <c r="N75" s="310">
        <v>510</v>
      </c>
      <c r="O75" s="310">
        <v>2</v>
      </c>
      <c r="P75" s="346" t="s">
        <v>911</v>
      </c>
      <c r="Q75" s="336">
        <v>2</v>
      </c>
      <c r="R75" s="336">
        <v>0</v>
      </c>
      <c r="S75" s="336">
        <v>0</v>
      </c>
      <c r="T75" s="336">
        <v>0</v>
      </c>
      <c r="U75" s="336">
        <v>0</v>
      </c>
      <c r="V75" s="321">
        <v>2</v>
      </c>
      <c r="W75" s="321">
        <v>0</v>
      </c>
    </row>
    <row r="76" spans="1:23" ht="12.75">
      <c r="A76" s="308">
        <v>65</v>
      </c>
      <c r="B76" s="520" t="s">
        <v>691</v>
      </c>
      <c r="C76" s="335">
        <v>5</v>
      </c>
      <c r="D76" s="336">
        <v>897</v>
      </c>
      <c r="E76" s="336">
        <v>60</v>
      </c>
      <c r="F76" s="336">
        <v>0</v>
      </c>
      <c r="G76" s="337">
        <v>0</v>
      </c>
      <c r="H76" s="338">
        <v>962</v>
      </c>
      <c r="I76" s="336">
        <v>5</v>
      </c>
      <c r="J76" s="336">
        <v>897</v>
      </c>
      <c r="K76" s="336">
        <v>60</v>
      </c>
      <c r="L76" s="336">
        <v>0</v>
      </c>
      <c r="M76" s="336">
        <v>0</v>
      </c>
      <c r="N76" s="310">
        <v>962</v>
      </c>
      <c r="O76" s="310">
        <v>0</v>
      </c>
      <c r="P76" s="346">
        <v>0</v>
      </c>
      <c r="Q76" s="336">
        <v>0</v>
      </c>
      <c r="R76" s="336">
        <v>0</v>
      </c>
      <c r="S76" s="336">
        <v>0</v>
      </c>
      <c r="T76" s="336">
        <v>0</v>
      </c>
      <c r="U76" s="336">
        <v>0</v>
      </c>
      <c r="V76" s="321">
        <v>0</v>
      </c>
      <c r="W76" s="321">
        <v>0</v>
      </c>
    </row>
    <row r="77" spans="1:23" ht="63.75">
      <c r="A77" s="308">
        <v>66</v>
      </c>
      <c r="B77" s="520" t="s">
        <v>692</v>
      </c>
      <c r="C77" s="335">
        <v>1</v>
      </c>
      <c r="D77" s="336">
        <v>390</v>
      </c>
      <c r="E77" s="336">
        <v>15</v>
      </c>
      <c r="F77" s="336">
        <v>0</v>
      </c>
      <c r="G77" s="337">
        <v>0</v>
      </c>
      <c r="H77" s="338">
        <v>406</v>
      </c>
      <c r="I77" s="336">
        <v>0</v>
      </c>
      <c r="J77" s="336">
        <v>390</v>
      </c>
      <c r="K77" s="336">
        <v>15</v>
      </c>
      <c r="L77" s="336">
        <v>0</v>
      </c>
      <c r="M77" s="336">
        <v>0</v>
      </c>
      <c r="N77" s="310">
        <v>405</v>
      </c>
      <c r="O77" s="310">
        <v>1</v>
      </c>
      <c r="P77" s="346" t="s">
        <v>1128</v>
      </c>
      <c r="Q77" s="336">
        <v>0</v>
      </c>
      <c r="R77" s="336">
        <v>0</v>
      </c>
      <c r="S77" s="336">
        <v>0</v>
      </c>
      <c r="T77" s="336">
        <v>0</v>
      </c>
      <c r="U77" s="336">
        <v>1</v>
      </c>
      <c r="V77" s="321">
        <v>1</v>
      </c>
      <c r="W77" s="321">
        <v>0</v>
      </c>
    </row>
    <row r="78" spans="1:23" ht="38.25">
      <c r="A78" s="308">
        <v>67</v>
      </c>
      <c r="B78" s="520" t="s">
        <v>693</v>
      </c>
      <c r="C78" s="335">
        <v>3</v>
      </c>
      <c r="D78" s="336">
        <v>739</v>
      </c>
      <c r="E78" s="336">
        <v>65</v>
      </c>
      <c r="F78" s="336">
        <v>0</v>
      </c>
      <c r="G78" s="337">
        <v>0</v>
      </c>
      <c r="H78" s="338">
        <v>807</v>
      </c>
      <c r="I78" s="336">
        <v>3</v>
      </c>
      <c r="J78" s="336">
        <v>725</v>
      </c>
      <c r="K78" s="336">
        <v>64</v>
      </c>
      <c r="L78" s="336">
        <v>0</v>
      </c>
      <c r="M78" s="336">
        <v>0</v>
      </c>
      <c r="N78" s="310">
        <v>792</v>
      </c>
      <c r="O78" s="310">
        <v>15</v>
      </c>
      <c r="P78" s="346" t="s">
        <v>1129</v>
      </c>
      <c r="Q78" s="336">
        <v>14</v>
      </c>
      <c r="R78" s="336">
        <v>0</v>
      </c>
      <c r="S78" s="336">
        <v>0</v>
      </c>
      <c r="T78" s="336">
        <v>0</v>
      </c>
      <c r="U78" s="336">
        <v>1</v>
      </c>
      <c r="V78" s="321">
        <v>15</v>
      </c>
      <c r="W78" s="321">
        <v>0</v>
      </c>
    </row>
    <row r="79" spans="1:23" ht="25.5">
      <c r="A79" s="308">
        <v>68</v>
      </c>
      <c r="B79" s="520" t="s">
        <v>694</v>
      </c>
      <c r="C79" s="335">
        <v>0</v>
      </c>
      <c r="D79" s="336">
        <v>1118</v>
      </c>
      <c r="E79" s="336">
        <v>146</v>
      </c>
      <c r="F79" s="336">
        <v>0</v>
      </c>
      <c r="G79" s="337">
        <v>0</v>
      </c>
      <c r="H79" s="338">
        <v>1264</v>
      </c>
      <c r="I79" s="336">
        <v>0</v>
      </c>
      <c r="J79" s="336">
        <v>1106</v>
      </c>
      <c r="K79" s="336">
        <v>146</v>
      </c>
      <c r="L79" s="336">
        <v>0</v>
      </c>
      <c r="M79" s="336">
        <v>0</v>
      </c>
      <c r="N79" s="310">
        <v>1252</v>
      </c>
      <c r="O79" s="310">
        <v>12</v>
      </c>
      <c r="P79" s="346" t="s">
        <v>1130</v>
      </c>
      <c r="Q79" s="336">
        <v>12</v>
      </c>
      <c r="R79" s="336">
        <v>0</v>
      </c>
      <c r="S79" s="336">
        <v>0</v>
      </c>
      <c r="T79" s="336">
        <v>0</v>
      </c>
      <c r="U79" s="336">
        <v>0</v>
      </c>
      <c r="V79" s="321">
        <v>12</v>
      </c>
      <c r="W79" s="321">
        <v>0</v>
      </c>
    </row>
    <row r="80" spans="1:23" ht="12.75">
      <c r="A80" s="308">
        <v>69</v>
      </c>
      <c r="B80" s="520" t="s">
        <v>695</v>
      </c>
      <c r="C80" s="335">
        <v>11</v>
      </c>
      <c r="D80" s="336">
        <v>652</v>
      </c>
      <c r="E80" s="336">
        <v>12</v>
      </c>
      <c r="F80" s="336">
        <v>0</v>
      </c>
      <c r="G80" s="337">
        <v>0</v>
      </c>
      <c r="H80" s="338">
        <v>675</v>
      </c>
      <c r="I80" s="336">
        <v>11</v>
      </c>
      <c r="J80" s="336">
        <v>652</v>
      </c>
      <c r="K80" s="336">
        <v>12</v>
      </c>
      <c r="L80" s="336">
        <v>0</v>
      </c>
      <c r="M80" s="336">
        <v>0</v>
      </c>
      <c r="N80" s="310">
        <v>675</v>
      </c>
      <c r="O80" s="310">
        <v>0</v>
      </c>
      <c r="P80" s="346">
        <v>0</v>
      </c>
      <c r="Q80" s="336">
        <v>0</v>
      </c>
      <c r="R80" s="336">
        <v>0</v>
      </c>
      <c r="S80" s="336">
        <v>0</v>
      </c>
      <c r="T80" s="336">
        <v>0</v>
      </c>
      <c r="U80" s="336">
        <v>0</v>
      </c>
      <c r="V80" s="321">
        <v>0</v>
      </c>
      <c r="W80" s="321">
        <v>0</v>
      </c>
    </row>
    <row r="81" spans="1:23" ht="76.5">
      <c r="A81" s="308">
        <v>70</v>
      </c>
      <c r="B81" s="520" t="s">
        <v>696</v>
      </c>
      <c r="C81" s="335">
        <v>6</v>
      </c>
      <c r="D81" s="336">
        <v>613</v>
      </c>
      <c r="E81" s="336">
        <v>99</v>
      </c>
      <c r="F81" s="336">
        <v>0</v>
      </c>
      <c r="G81" s="337">
        <v>2</v>
      </c>
      <c r="H81" s="338">
        <v>720</v>
      </c>
      <c r="I81" s="336">
        <v>5</v>
      </c>
      <c r="J81" s="336">
        <v>606</v>
      </c>
      <c r="K81" s="336">
        <v>98</v>
      </c>
      <c r="L81" s="336">
        <v>0</v>
      </c>
      <c r="M81" s="336">
        <v>2</v>
      </c>
      <c r="N81" s="310">
        <v>711</v>
      </c>
      <c r="O81" s="310">
        <v>9</v>
      </c>
      <c r="P81" s="346" t="s">
        <v>1131</v>
      </c>
      <c r="Q81" s="336">
        <v>7</v>
      </c>
      <c r="R81" s="336">
        <v>1</v>
      </c>
      <c r="S81" s="336">
        <v>1</v>
      </c>
      <c r="T81" s="336">
        <v>0</v>
      </c>
      <c r="U81" s="336">
        <v>0</v>
      </c>
      <c r="V81" s="321">
        <v>9</v>
      </c>
      <c r="W81" s="321">
        <v>0</v>
      </c>
    </row>
    <row r="82" spans="1:23" ht="12.75">
      <c r="A82" s="308">
        <v>71</v>
      </c>
      <c r="B82" s="520" t="s">
        <v>697</v>
      </c>
      <c r="C82" s="335">
        <v>7</v>
      </c>
      <c r="D82" s="336">
        <v>817</v>
      </c>
      <c r="E82" s="336">
        <v>91</v>
      </c>
      <c r="F82" s="336">
        <v>0</v>
      </c>
      <c r="G82" s="337">
        <v>0</v>
      </c>
      <c r="H82" s="338">
        <v>915</v>
      </c>
      <c r="I82" s="336">
        <v>7</v>
      </c>
      <c r="J82" s="336">
        <v>817</v>
      </c>
      <c r="K82" s="336">
        <v>91</v>
      </c>
      <c r="L82" s="336">
        <v>0</v>
      </c>
      <c r="M82" s="336">
        <v>0</v>
      </c>
      <c r="N82" s="310">
        <v>915</v>
      </c>
      <c r="O82" s="310">
        <v>0</v>
      </c>
      <c r="P82" s="346">
        <v>0</v>
      </c>
      <c r="Q82" s="336">
        <v>0</v>
      </c>
      <c r="R82" s="336">
        <v>0</v>
      </c>
      <c r="S82" s="336">
        <v>0</v>
      </c>
      <c r="T82" s="336">
        <v>0</v>
      </c>
      <c r="U82" s="336">
        <v>0</v>
      </c>
      <c r="V82" s="321">
        <v>0</v>
      </c>
      <c r="W82" s="321">
        <v>0</v>
      </c>
    </row>
    <row r="83" spans="1:23" ht="12.75">
      <c r="A83" s="308">
        <v>72</v>
      </c>
      <c r="B83" s="520" t="s">
        <v>698</v>
      </c>
      <c r="C83" s="335">
        <v>1</v>
      </c>
      <c r="D83" s="336">
        <v>353</v>
      </c>
      <c r="E83" s="336">
        <v>160</v>
      </c>
      <c r="F83" s="336">
        <v>0</v>
      </c>
      <c r="G83" s="337">
        <v>0</v>
      </c>
      <c r="H83" s="338">
        <v>514</v>
      </c>
      <c r="I83" s="336">
        <v>1</v>
      </c>
      <c r="J83" s="336">
        <v>353</v>
      </c>
      <c r="K83" s="336">
        <v>160</v>
      </c>
      <c r="L83" s="336">
        <v>0</v>
      </c>
      <c r="M83" s="336">
        <v>0</v>
      </c>
      <c r="N83" s="310">
        <v>514</v>
      </c>
      <c r="O83" s="310">
        <v>0</v>
      </c>
      <c r="P83" s="346">
        <v>0</v>
      </c>
      <c r="Q83" s="336">
        <v>0</v>
      </c>
      <c r="R83" s="303">
        <v>0</v>
      </c>
      <c r="S83" s="303">
        <v>0</v>
      </c>
      <c r="T83" s="303">
        <v>0</v>
      </c>
      <c r="U83" s="303">
        <v>0</v>
      </c>
      <c r="V83" s="321">
        <v>0</v>
      </c>
      <c r="W83" s="321">
        <v>0</v>
      </c>
    </row>
    <row r="84" spans="1:23" s="311" customFormat="1" ht="12.75">
      <c r="A84" s="336">
        <v>73</v>
      </c>
      <c r="B84" s="521" t="s">
        <v>699</v>
      </c>
      <c r="C84" s="335">
        <v>1</v>
      </c>
      <c r="D84" s="336">
        <v>469</v>
      </c>
      <c r="E84" s="336">
        <v>51</v>
      </c>
      <c r="F84" s="336">
        <v>0</v>
      </c>
      <c r="G84" s="337">
        <v>3</v>
      </c>
      <c r="H84" s="338">
        <v>524</v>
      </c>
      <c r="I84" s="336">
        <v>1</v>
      </c>
      <c r="J84" s="336">
        <v>469</v>
      </c>
      <c r="K84" s="336">
        <v>51</v>
      </c>
      <c r="L84" s="336">
        <v>0</v>
      </c>
      <c r="M84" s="336">
        <v>3</v>
      </c>
      <c r="N84" s="310">
        <v>524</v>
      </c>
      <c r="O84" s="310">
        <v>0</v>
      </c>
      <c r="P84" s="346">
        <v>0</v>
      </c>
      <c r="Q84" s="303">
        <v>0</v>
      </c>
      <c r="R84" s="303">
        <v>0</v>
      </c>
      <c r="S84" s="303">
        <v>0</v>
      </c>
      <c r="T84" s="303">
        <v>0</v>
      </c>
      <c r="U84" s="303">
        <v>0</v>
      </c>
      <c r="V84" s="321">
        <v>0</v>
      </c>
      <c r="W84" s="321">
        <v>0</v>
      </c>
    </row>
    <row r="85" spans="1:23" s="311" customFormat="1" ht="16.5" customHeight="1">
      <c r="A85" s="336">
        <v>74</v>
      </c>
      <c r="B85" s="521" t="s">
        <v>700</v>
      </c>
      <c r="C85" s="335">
        <v>2</v>
      </c>
      <c r="D85" s="336">
        <v>209</v>
      </c>
      <c r="E85" s="336">
        <v>56</v>
      </c>
      <c r="F85" s="336">
        <v>0</v>
      </c>
      <c r="G85" s="337">
        <v>0</v>
      </c>
      <c r="H85" s="338">
        <v>267</v>
      </c>
      <c r="I85" s="336">
        <v>2</v>
      </c>
      <c r="J85" s="336">
        <v>209</v>
      </c>
      <c r="K85" s="336">
        <v>56</v>
      </c>
      <c r="L85" s="336">
        <v>0</v>
      </c>
      <c r="M85" s="336">
        <v>0</v>
      </c>
      <c r="N85" s="310">
        <v>267</v>
      </c>
      <c r="O85" s="310">
        <v>0</v>
      </c>
      <c r="P85" s="346">
        <v>0</v>
      </c>
      <c r="Q85" s="303">
        <v>0</v>
      </c>
      <c r="R85" s="303">
        <v>0</v>
      </c>
      <c r="S85" s="303">
        <v>0</v>
      </c>
      <c r="T85" s="303">
        <v>0</v>
      </c>
      <c r="U85" s="303">
        <v>0</v>
      </c>
      <c r="V85" s="321">
        <v>0</v>
      </c>
      <c r="W85" s="321">
        <v>0</v>
      </c>
    </row>
    <row r="86" spans="1:23" s="311" customFormat="1" ht="51">
      <c r="A86" s="336">
        <v>75</v>
      </c>
      <c r="B86" s="521" t="s">
        <v>701</v>
      </c>
      <c r="C86" s="335">
        <v>1</v>
      </c>
      <c r="D86" s="336">
        <v>203</v>
      </c>
      <c r="E86" s="336">
        <v>43</v>
      </c>
      <c r="F86" s="336">
        <v>0</v>
      </c>
      <c r="G86" s="337">
        <v>0</v>
      </c>
      <c r="H86" s="338">
        <v>247</v>
      </c>
      <c r="I86" s="336">
        <v>0</v>
      </c>
      <c r="J86" s="336">
        <v>203</v>
      </c>
      <c r="K86" s="336">
        <v>17</v>
      </c>
      <c r="L86" s="336">
        <v>0</v>
      </c>
      <c r="M86" s="336">
        <v>0</v>
      </c>
      <c r="N86" s="310">
        <v>220</v>
      </c>
      <c r="O86" s="310">
        <v>27</v>
      </c>
      <c r="P86" s="346" t="s">
        <v>1132</v>
      </c>
      <c r="Q86" s="303">
        <v>0</v>
      </c>
      <c r="R86" s="303">
        <v>0</v>
      </c>
      <c r="S86" s="303">
        <v>27</v>
      </c>
      <c r="T86" s="303">
        <v>0</v>
      </c>
      <c r="U86" s="303">
        <v>0</v>
      </c>
      <c r="V86" s="321">
        <v>27</v>
      </c>
      <c r="W86" s="321">
        <v>0</v>
      </c>
    </row>
    <row r="87" spans="1:23" ht="12.75">
      <c r="A87" s="946" t="s">
        <v>18</v>
      </c>
      <c r="B87" s="946"/>
      <c r="C87" s="339">
        <v>368</v>
      </c>
      <c r="D87" s="339">
        <v>45404</v>
      </c>
      <c r="E87" s="339">
        <v>7007</v>
      </c>
      <c r="F87" s="339">
        <v>0</v>
      </c>
      <c r="G87" s="339">
        <v>17</v>
      </c>
      <c r="H87" s="339">
        <v>52796</v>
      </c>
      <c r="I87" s="339">
        <v>318</v>
      </c>
      <c r="J87" s="339">
        <v>44888</v>
      </c>
      <c r="K87" s="339">
        <v>6467</v>
      </c>
      <c r="L87" s="339">
        <v>0</v>
      </c>
      <c r="M87" s="339">
        <v>17</v>
      </c>
      <c r="N87" s="339">
        <v>51690</v>
      </c>
      <c r="O87" s="339">
        <v>1106</v>
      </c>
      <c r="P87" s="339">
        <v>0</v>
      </c>
      <c r="Q87" s="303">
        <v>523</v>
      </c>
      <c r="R87" s="303">
        <v>20</v>
      </c>
      <c r="S87" s="303">
        <v>483</v>
      </c>
      <c r="T87" s="303">
        <v>1</v>
      </c>
      <c r="U87" s="303">
        <v>79</v>
      </c>
      <c r="V87" s="303">
        <v>1106</v>
      </c>
      <c r="W87" s="303">
        <v>0</v>
      </c>
    </row>
    <row r="88" spans="1:16" ht="12.75">
      <c r="A88" s="493"/>
      <c r="B88" s="493"/>
      <c r="C88" s="494"/>
      <c r="D88" s="494"/>
      <c r="E88" s="494"/>
      <c r="F88" s="494"/>
      <c r="G88" s="494"/>
      <c r="H88" s="494"/>
      <c r="I88" s="494"/>
      <c r="J88" s="494"/>
      <c r="K88" s="494"/>
      <c r="L88" s="494"/>
      <c r="M88" s="494"/>
      <c r="N88" s="494"/>
      <c r="O88" s="494"/>
      <c r="P88" s="494"/>
    </row>
    <row r="89" spans="1:16" ht="12.75">
      <c r="A89" s="493"/>
      <c r="B89" s="493"/>
      <c r="C89" s="494"/>
      <c r="D89" s="494"/>
      <c r="E89" s="494"/>
      <c r="F89" s="494"/>
      <c r="G89" s="494"/>
      <c r="H89" s="494"/>
      <c r="I89" s="494"/>
      <c r="J89" s="494"/>
      <c r="K89" s="494"/>
      <c r="L89" s="494"/>
      <c r="M89" s="494"/>
      <c r="N89" s="494"/>
      <c r="O89" s="494"/>
      <c r="P89" s="494"/>
    </row>
    <row r="90" spans="1:16" ht="12.75">
      <c r="A90" s="493"/>
      <c r="B90" s="493"/>
      <c r="C90" s="494"/>
      <c r="D90" s="494"/>
      <c r="E90" s="494"/>
      <c r="F90" s="494"/>
      <c r="G90" s="494"/>
      <c r="H90" s="494"/>
      <c r="I90" s="494"/>
      <c r="J90" s="494"/>
      <c r="K90" s="494"/>
      <c r="L90" s="494"/>
      <c r="M90" s="494"/>
      <c r="N90" s="494"/>
      <c r="O90" s="494"/>
      <c r="P90" s="494"/>
    </row>
    <row r="91" ht="12.75">
      <c r="A91" s="301" t="s">
        <v>7</v>
      </c>
    </row>
    <row r="92" ht="12.75">
      <c r="A92" s="321" t="s">
        <v>8</v>
      </c>
    </row>
    <row r="93" spans="1:17" ht="12.75">
      <c r="A93" s="321" t="s">
        <v>9</v>
      </c>
      <c r="N93" s="340" t="s">
        <v>10</v>
      </c>
      <c r="O93" s="340" t="s">
        <v>10</v>
      </c>
      <c r="P93" s="340"/>
      <c r="Q93" s="340" t="s">
        <v>10</v>
      </c>
    </row>
    <row r="94" spans="1:17" ht="12.75">
      <c r="A94" s="321" t="s">
        <v>101</v>
      </c>
      <c r="N94" s="340"/>
      <c r="O94" s="340"/>
      <c r="P94" s="340"/>
      <c r="Q94" s="340"/>
    </row>
    <row r="95" spans="1:17" ht="12.75">
      <c r="A95" s="942" t="s">
        <v>102</v>
      </c>
      <c r="B95" s="942"/>
      <c r="C95" s="942"/>
      <c r="D95" s="942"/>
      <c r="E95" s="942"/>
      <c r="F95" s="942"/>
      <c r="N95" s="330"/>
      <c r="O95" s="330"/>
      <c r="P95" s="330"/>
      <c r="Q95" s="330"/>
    </row>
    <row r="96" spans="1:16" ht="15" customHeight="1">
      <c r="A96" s="342" t="s">
        <v>11</v>
      </c>
      <c r="B96" s="334"/>
      <c r="C96" s="334"/>
      <c r="D96" s="334"/>
      <c r="E96" s="334"/>
      <c r="F96" s="334"/>
      <c r="G96" s="334"/>
      <c r="H96" s="334"/>
      <c r="I96" s="334"/>
      <c r="J96" s="343"/>
      <c r="K96" s="343"/>
      <c r="L96" s="334"/>
      <c r="M96" s="490"/>
      <c r="N96" s="490"/>
      <c r="O96" s="911" t="s">
        <v>995</v>
      </c>
      <c r="P96" s="911"/>
    </row>
    <row r="97" spans="1:16" ht="15">
      <c r="A97" s="343"/>
      <c r="B97" s="344"/>
      <c r="C97" s="344"/>
      <c r="D97" s="344"/>
      <c r="E97" s="344"/>
      <c r="F97" s="344"/>
      <c r="G97" s="344"/>
      <c r="H97" s="344"/>
      <c r="I97" s="344"/>
      <c r="J97" s="344"/>
      <c r="K97" s="344"/>
      <c r="L97" s="344"/>
      <c r="M97" s="490"/>
      <c r="N97" s="490"/>
      <c r="O97" s="911" t="s">
        <v>998</v>
      </c>
      <c r="P97" s="911"/>
    </row>
    <row r="98" spans="1:16" ht="15" customHeight="1">
      <c r="A98" s="343"/>
      <c r="B98" s="344"/>
      <c r="C98" s="344"/>
      <c r="D98" s="344"/>
      <c r="E98" s="344"/>
      <c r="F98" s="344"/>
      <c r="G98" s="344"/>
      <c r="H98" s="344"/>
      <c r="I98" s="344"/>
      <c r="J98" s="344"/>
      <c r="K98" s="344"/>
      <c r="L98" s="344"/>
      <c r="M98" s="490"/>
      <c r="N98" s="490"/>
      <c r="O98" s="911" t="s">
        <v>997</v>
      </c>
      <c r="P98" s="911"/>
    </row>
    <row r="99" spans="1:16" ht="15">
      <c r="A99" s="334"/>
      <c r="B99" s="334"/>
      <c r="C99" s="334"/>
      <c r="D99" s="334"/>
      <c r="E99" s="334"/>
      <c r="F99" s="334"/>
      <c r="G99" s="334"/>
      <c r="H99" s="334"/>
      <c r="I99" s="334"/>
      <c r="J99" s="334"/>
      <c r="K99" s="334"/>
      <c r="L99" s="334"/>
      <c r="M99" s="490"/>
      <c r="N99" s="490"/>
      <c r="O99" s="490"/>
      <c r="P99" s="490"/>
    </row>
  </sheetData>
  <sheetProtection selectLockedCells="1"/>
  <mergeCells count="15">
    <mergeCell ref="P9:P10"/>
    <mergeCell ref="A87:B87"/>
    <mergeCell ref="A95:F95"/>
    <mergeCell ref="O96:P96"/>
    <mergeCell ref="O97:P97"/>
    <mergeCell ref="O98:P98"/>
    <mergeCell ref="E1:K1"/>
    <mergeCell ref="A2:O2"/>
    <mergeCell ref="A3:O3"/>
    <mergeCell ref="A4:Q4"/>
    <mergeCell ref="A9:A10"/>
    <mergeCell ref="B9:B10"/>
    <mergeCell ref="C9:H9"/>
    <mergeCell ref="I9:N9"/>
    <mergeCell ref="O9:O10"/>
  </mergeCells>
  <conditionalFormatting sqref="N2:N7 N9:N65536 A1:M65536 O1:IV65536">
    <cfRule type="cellIs" priority="6" dxfId="0" operator="lessThan" stopIfTrue="1">
      <formula>0</formula>
    </cfRule>
  </conditionalFormatting>
  <hyperlinks>
    <hyperlink ref="Q10" r:id="rId1" display="uohu@ fuek.kkZ/khu fo0"/>
    <hyperlink ref="T10" r:id="rId2" display="cUn@ vkesfyr fo0"/>
  </hyperlinks>
  <printOptions horizontalCentered="1"/>
  <pageMargins left="0.31496062992125984" right="0.31496062992125984" top="0.5905511811023623" bottom="0.5905511811023623" header="0.3937007874015748" footer="0.1968503937007874"/>
  <pageSetup horizontalDpi="600" verticalDpi="600" orientation="landscape" paperSize="9" scale="80" r:id="rId3"/>
</worksheet>
</file>

<file path=xl/worksheets/sheet11.xml><?xml version="1.0" encoding="utf-8"?>
<worksheet xmlns="http://schemas.openxmlformats.org/spreadsheetml/2006/main" xmlns:r="http://schemas.openxmlformats.org/officeDocument/2006/relationships">
  <sheetPr>
    <tabColor rgb="FF00B050"/>
  </sheetPr>
  <dimension ref="A1:AE93"/>
  <sheetViews>
    <sheetView view="pageBreakPreview" zoomScale="85" zoomScaleSheetLayoutView="85" zoomScalePageLayoutView="0" workbookViewId="0" topLeftCell="A1">
      <pane xSplit="2" ySplit="9" topLeftCell="C79" activePane="bottomRight" state="frozen"/>
      <selection pane="topLeft" activeCell="H33" sqref="A33:V43"/>
      <selection pane="topRight" activeCell="H33" sqref="A33:V43"/>
      <selection pane="bottomLeft" activeCell="H33" sqref="A33:V43"/>
      <selection pane="bottomRight" activeCell="H88" sqref="H88"/>
    </sheetView>
  </sheetViews>
  <sheetFormatPr defaultColWidth="9.140625" defaultRowHeight="12.75"/>
  <cols>
    <col min="1" max="1" width="7.140625" style="140" customWidth="1"/>
    <col min="2" max="2" width="18.140625" style="140" customWidth="1"/>
    <col min="3" max="4" width="9.28125" style="140" customWidth="1"/>
    <col min="5" max="7" width="9.140625" style="140" customWidth="1"/>
    <col min="8" max="8" width="11.7109375" style="140" customWidth="1"/>
    <col min="9" max="9" width="11.00390625" style="140" customWidth="1"/>
    <col min="10" max="10" width="9.7109375" style="140" customWidth="1"/>
    <col min="11" max="11" width="9.57421875" style="140" customWidth="1"/>
    <col min="12" max="13" width="9.28125" style="140" customWidth="1"/>
    <col min="14" max="14" width="10.7109375" style="140" customWidth="1"/>
    <col min="15" max="15" width="11.00390625" style="140" bestFit="1" customWidth="1"/>
    <col min="16" max="16" width="10.00390625" style="140" bestFit="1" customWidth="1"/>
    <col min="17" max="17" width="8.8515625" style="140" customWidth="1"/>
    <col min="18" max="19" width="9.140625" style="140" customWidth="1"/>
    <col min="20" max="20" width="11.00390625" style="140" customWidth="1"/>
    <col min="21" max="21" width="11.00390625" style="140" bestFit="1" customWidth="1"/>
    <col min="22" max="22" width="8.00390625" style="140" bestFit="1" customWidth="1"/>
    <col min="23" max="16384" width="9.140625" style="140" customWidth="1"/>
  </cols>
  <sheetData>
    <row r="1" spans="4:20" s="74" customFormat="1" ht="12.75" customHeight="1">
      <c r="D1" s="140"/>
      <c r="E1" s="140"/>
      <c r="F1" s="140"/>
      <c r="G1" s="140"/>
      <c r="H1" s="140"/>
      <c r="I1" s="140"/>
      <c r="J1" s="140"/>
      <c r="K1" s="140"/>
      <c r="L1" s="140"/>
      <c r="M1" s="140"/>
      <c r="N1" s="140"/>
      <c r="O1" s="140"/>
      <c r="P1" s="140"/>
      <c r="Q1" s="951" t="s">
        <v>60</v>
      </c>
      <c r="R1" s="951"/>
      <c r="S1" s="951"/>
      <c r="T1" s="951"/>
    </row>
    <row r="2" spans="1:20" s="74" customFormat="1" ht="15">
      <c r="A2" s="950" t="s">
        <v>0</v>
      </c>
      <c r="B2" s="950"/>
      <c r="C2" s="950"/>
      <c r="D2" s="950"/>
      <c r="E2" s="950"/>
      <c r="F2" s="950"/>
      <c r="G2" s="950"/>
      <c r="H2" s="950"/>
      <c r="I2" s="950"/>
      <c r="J2" s="950"/>
      <c r="K2" s="950"/>
      <c r="L2" s="950"/>
      <c r="M2" s="950"/>
      <c r="N2" s="950"/>
      <c r="O2" s="950"/>
      <c r="P2" s="950"/>
      <c r="Q2" s="950"/>
      <c r="R2" s="950"/>
      <c r="S2" s="950"/>
      <c r="T2" s="950"/>
    </row>
    <row r="3" spans="1:20" s="74" customFormat="1" ht="20.25">
      <c r="A3" s="949" t="s">
        <v>388</v>
      </c>
      <c r="B3" s="949"/>
      <c r="C3" s="949"/>
      <c r="D3" s="949"/>
      <c r="E3" s="949"/>
      <c r="F3" s="949"/>
      <c r="G3" s="949"/>
      <c r="H3" s="949"/>
      <c r="I3" s="949"/>
      <c r="J3" s="949"/>
      <c r="K3" s="949"/>
      <c r="L3" s="949"/>
      <c r="M3" s="949"/>
      <c r="N3" s="949"/>
      <c r="O3" s="949"/>
      <c r="P3" s="949"/>
      <c r="Q3" s="949"/>
      <c r="R3" s="949"/>
      <c r="S3" s="949"/>
      <c r="T3" s="949"/>
    </row>
    <row r="4" s="74" customFormat="1" ht="11.25" customHeight="1"/>
    <row r="5" spans="1:20" s="74" customFormat="1" ht="15.75" customHeight="1">
      <c r="A5" s="948" t="s">
        <v>401</v>
      </c>
      <c r="B5" s="948"/>
      <c r="C5" s="948"/>
      <c r="D5" s="948"/>
      <c r="E5" s="948"/>
      <c r="F5" s="948"/>
      <c r="G5" s="948"/>
      <c r="H5" s="948"/>
      <c r="I5" s="948"/>
      <c r="J5" s="948"/>
      <c r="K5" s="948"/>
      <c r="L5" s="948"/>
      <c r="M5" s="948"/>
      <c r="N5" s="948"/>
      <c r="O5" s="948"/>
      <c r="P5" s="948"/>
      <c r="Q5" s="948"/>
      <c r="R5" s="948"/>
      <c r="S5" s="948"/>
      <c r="T5" s="948"/>
    </row>
    <row r="6" spans="1:20" ht="17.25" customHeight="1">
      <c r="A6" s="495" t="s">
        <v>994</v>
      </c>
      <c r="B6" s="495"/>
      <c r="Q6" s="317"/>
      <c r="R6" s="317"/>
      <c r="S6" s="317"/>
      <c r="T6" s="468" t="s">
        <v>435</v>
      </c>
    </row>
    <row r="7" spans="1:20" s="497" customFormat="1" ht="24" customHeight="1">
      <c r="A7" s="952" t="s">
        <v>1</v>
      </c>
      <c r="B7" s="952" t="s">
        <v>2</v>
      </c>
      <c r="C7" s="953" t="s">
        <v>422</v>
      </c>
      <c r="D7" s="953"/>
      <c r="E7" s="953"/>
      <c r="F7" s="953"/>
      <c r="G7" s="953"/>
      <c r="H7" s="953"/>
      <c r="I7" s="954" t="s">
        <v>113</v>
      </c>
      <c r="J7" s="953"/>
      <c r="K7" s="953"/>
      <c r="L7" s="953"/>
      <c r="M7" s="953"/>
      <c r="N7" s="953"/>
      <c r="O7" s="955" t="s">
        <v>128</v>
      </c>
      <c r="P7" s="955"/>
      <c r="Q7" s="955"/>
      <c r="R7" s="955"/>
      <c r="S7" s="955"/>
      <c r="T7" s="955"/>
    </row>
    <row r="8" spans="1:21" s="499" customFormat="1" ht="45.75" customHeight="1">
      <c r="A8" s="952"/>
      <c r="B8" s="952"/>
      <c r="C8" s="80" t="s">
        <v>307</v>
      </c>
      <c r="D8" s="80" t="s">
        <v>308</v>
      </c>
      <c r="E8" s="80" t="s">
        <v>25</v>
      </c>
      <c r="F8" s="80" t="s">
        <v>324</v>
      </c>
      <c r="G8" s="80" t="s">
        <v>239</v>
      </c>
      <c r="H8" s="80" t="s">
        <v>275</v>
      </c>
      <c r="I8" s="281" t="s">
        <v>307</v>
      </c>
      <c r="J8" s="80" t="s">
        <v>308</v>
      </c>
      <c r="K8" s="80" t="s">
        <v>25</v>
      </c>
      <c r="L8" s="82" t="s">
        <v>324</v>
      </c>
      <c r="M8" s="82" t="s">
        <v>239</v>
      </c>
      <c r="N8" s="80" t="s">
        <v>276</v>
      </c>
      <c r="O8" s="80" t="s">
        <v>307</v>
      </c>
      <c r="P8" s="80" t="s">
        <v>308</v>
      </c>
      <c r="Q8" s="80" t="s">
        <v>25</v>
      </c>
      <c r="R8" s="80" t="s">
        <v>324</v>
      </c>
      <c r="S8" s="80" t="s">
        <v>239</v>
      </c>
      <c r="T8" s="80" t="s">
        <v>277</v>
      </c>
      <c r="U8" s="498"/>
    </row>
    <row r="9" spans="1:20" s="502" customFormat="1" ht="12.75">
      <c r="A9" s="294">
        <v>1</v>
      </c>
      <c r="B9" s="294">
        <v>2</v>
      </c>
      <c r="C9" s="294">
        <v>3</v>
      </c>
      <c r="D9" s="294">
        <v>4</v>
      </c>
      <c r="E9" s="294">
        <v>5</v>
      </c>
      <c r="F9" s="294">
        <v>6</v>
      </c>
      <c r="G9" s="294">
        <v>7</v>
      </c>
      <c r="H9" s="294">
        <v>8</v>
      </c>
      <c r="I9" s="500">
        <v>9</v>
      </c>
      <c r="J9" s="294">
        <v>10</v>
      </c>
      <c r="K9" s="294">
        <v>11</v>
      </c>
      <c r="L9" s="501">
        <v>12</v>
      </c>
      <c r="M9" s="294">
        <v>13</v>
      </c>
      <c r="N9" s="294">
        <v>14</v>
      </c>
      <c r="O9" s="294">
        <v>15</v>
      </c>
      <c r="P9" s="294">
        <v>16</v>
      </c>
      <c r="Q9" s="294">
        <v>17</v>
      </c>
      <c r="R9" s="294">
        <v>18</v>
      </c>
      <c r="S9" s="294">
        <v>19</v>
      </c>
      <c r="T9" s="294">
        <v>20</v>
      </c>
    </row>
    <row r="10" spans="1:31" ht="12.75">
      <c r="A10" s="365">
        <v>1</v>
      </c>
      <c r="B10" s="522" t="s">
        <v>627</v>
      </c>
      <c r="C10" s="360">
        <v>211894</v>
      </c>
      <c r="D10" s="360">
        <v>9038</v>
      </c>
      <c r="E10" s="360">
        <v>0</v>
      </c>
      <c r="F10" s="360">
        <v>0</v>
      </c>
      <c r="G10" s="360">
        <v>2000</v>
      </c>
      <c r="H10" s="361">
        <v>222932</v>
      </c>
      <c r="I10" s="360">
        <v>211894</v>
      </c>
      <c r="J10" s="360">
        <v>9038</v>
      </c>
      <c r="K10" s="360">
        <v>0</v>
      </c>
      <c r="L10" s="360">
        <v>0</v>
      </c>
      <c r="M10" s="360">
        <v>2000</v>
      </c>
      <c r="N10" s="361">
        <v>222932</v>
      </c>
      <c r="O10" s="360">
        <v>20149073</v>
      </c>
      <c r="P10" s="360">
        <v>525378</v>
      </c>
      <c r="Q10" s="360">
        <v>0</v>
      </c>
      <c r="R10" s="360">
        <v>0</v>
      </c>
      <c r="S10" s="360">
        <v>0</v>
      </c>
      <c r="T10" s="361">
        <v>20674451</v>
      </c>
      <c r="U10" s="140">
        <v>20674451</v>
      </c>
      <c r="V10" s="140">
        <v>0</v>
      </c>
      <c r="W10" s="367">
        <v>0</v>
      </c>
      <c r="X10" s="140">
        <v>0</v>
      </c>
      <c r="Y10" s="140">
        <v>0</v>
      </c>
      <c r="Z10" s="140">
        <v>0</v>
      </c>
      <c r="AA10" s="140">
        <v>0</v>
      </c>
      <c r="AB10" s="140">
        <v>2000</v>
      </c>
      <c r="AC10" s="648">
        <v>0</v>
      </c>
      <c r="AD10" s="648">
        <v>0</v>
      </c>
      <c r="AE10" s="648" t="s">
        <v>1154</v>
      </c>
    </row>
    <row r="11" spans="1:31" ht="12.75">
      <c r="A11" s="365">
        <v>2</v>
      </c>
      <c r="B11" s="522" t="s">
        <v>628</v>
      </c>
      <c r="C11" s="360">
        <v>181669</v>
      </c>
      <c r="D11" s="360">
        <v>1366</v>
      </c>
      <c r="E11" s="360">
        <v>0</v>
      </c>
      <c r="F11" s="360">
        <v>1198</v>
      </c>
      <c r="G11" s="360">
        <v>1857</v>
      </c>
      <c r="H11" s="361">
        <v>186090</v>
      </c>
      <c r="I11" s="360">
        <v>181669</v>
      </c>
      <c r="J11" s="360">
        <v>1366</v>
      </c>
      <c r="K11" s="360">
        <v>0</v>
      </c>
      <c r="L11" s="360">
        <v>1198</v>
      </c>
      <c r="M11" s="360">
        <v>1857</v>
      </c>
      <c r="N11" s="361">
        <v>186090</v>
      </c>
      <c r="O11" s="360">
        <v>15055745</v>
      </c>
      <c r="P11" s="360">
        <v>19474</v>
      </c>
      <c r="Q11" s="360">
        <v>0</v>
      </c>
      <c r="R11" s="360">
        <v>58058</v>
      </c>
      <c r="S11" s="360">
        <v>35277</v>
      </c>
      <c r="T11" s="361">
        <v>15168554</v>
      </c>
      <c r="U11" s="140">
        <v>15168554</v>
      </c>
      <c r="V11" s="140">
        <v>0</v>
      </c>
      <c r="W11" s="367">
        <v>0</v>
      </c>
      <c r="X11" s="140">
        <v>667</v>
      </c>
      <c r="Y11" s="140">
        <v>1079</v>
      </c>
      <c r="Z11" s="140">
        <v>0</v>
      </c>
      <c r="AA11" s="140">
        <v>1198</v>
      </c>
      <c r="AB11" s="140">
        <v>1857</v>
      </c>
      <c r="AC11" s="648">
        <v>0</v>
      </c>
      <c r="AD11" s="648" t="s">
        <v>1154</v>
      </c>
      <c r="AE11" s="648" t="s">
        <v>1154</v>
      </c>
    </row>
    <row r="12" spans="1:31" s="298" customFormat="1" ht="12.75">
      <c r="A12" s="297">
        <v>3</v>
      </c>
      <c r="B12" s="650" t="s">
        <v>629</v>
      </c>
      <c r="C12" s="575">
        <v>337426</v>
      </c>
      <c r="D12" s="575">
        <v>19102</v>
      </c>
      <c r="E12" s="575">
        <v>0</v>
      </c>
      <c r="F12" s="575">
        <v>3798</v>
      </c>
      <c r="G12" s="575">
        <v>1537</v>
      </c>
      <c r="H12" s="392">
        <v>361863</v>
      </c>
      <c r="I12" s="575">
        <v>337426</v>
      </c>
      <c r="J12" s="575">
        <v>19102</v>
      </c>
      <c r="K12" s="575">
        <v>0</v>
      </c>
      <c r="L12" s="575">
        <v>3798</v>
      </c>
      <c r="M12" s="575">
        <v>1537</v>
      </c>
      <c r="N12" s="392">
        <v>361863</v>
      </c>
      <c r="O12" s="575">
        <v>27439529</v>
      </c>
      <c r="P12" s="575">
        <v>612374</v>
      </c>
      <c r="Q12" s="575">
        <v>7567</v>
      </c>
      <c r="R12" s="575">
        <v>458856</v>
      </c>
      <c r="S12" s="575">
        <v>0</v>
      </c>
      <c r="T12" s="392">
        <v>28518326</v>
      </c>
      <c r="U12" s="298">
        <v>28518326</v>
      </c>
      <c r="V12" s="298">
        <v>0</v>
      </c>
      <c r="W12" s="651">
        <v>0</v>
      </c>
      <c r="X12" s="298">
        <v>-3820</v>
      </c>
      <c r="Y12" s="298">
        <v>7464</v>
      </c>
      <c r="Z12" s="298">
        <v>-1575</v>
      </c>
      <c r="AA12" s="298">
        <v>3798</v>
      </c>
      <c r="AB12" s="298">
        <v>1537</v>
      </c>
      <c r="AC12" s="652">
        <v>1</v>
      </c>
      <c r="AD12" s="652" t="s">
        <v>1154</v>
      </c>
      <c r="AE12" s="652" t="s">
        <v>1154</v>
      </c>
    </row>
    <row r="13" spans="1:31" ht="12.75">
      <c r="A13" s="365">
        <v>4</v>
      </c>
      <c r="B13" s="522" t="s">
        <v>630</v>
      </c>
      <c r="C13" s="360">
        <v>153576</v>
      </c>
      <c r="D13" s="360">
        <v>792</v>
      </c>
      <c r="E13" s="360">
        <v>0</v>
      </c>
      <c r="F13" s="360">
        <v>3481</v>
      </c>
      <c r="G13" s="360">
        <v>0</v>
      </c>
      <c r="H13" s="361">
        <v>157849</v>
      </c>
      <c r="I13" s="360">
        <v>153576</v>
      </c>
      <c r="J13" s="360">
        <v>792</v>
      </c>
      <c r="K13" s="360">
        <v>0</v>
      </c>
      <c r="L13" s="360">
        <v>3481</v>
      </c>
      <c r="M13" s="360">
        <v>0</v>
      </c>
      <c r="N13" s="361">
        <v>157849</v>
      </c>
      <c r="O13" s="360">
        <v>10290602</v>
      </c>
      <c r="P13" s="360">
        <v>15112</v>
      </c>
      <c r="Q13" s="360">
        <v>0</v>
      </c>
      <c r="R13" s="360">
        <v>38859</v>
      </c>
      <c r="S13" s="360">
        <v>0</v>
      </c>
      <c r="T13" s="361">
        <v>10344573</v>
      </c>
      <c r="U13" s="140">
        <v>10344573</v>
      </c>
      <c r="V13" s="140">
        <v>0</v>
      </c>
      <c r="W13" s="367">
        <v>0</v>
      </c>
      <c r="X13" s="140">
        <v>-4412</v>
      </c>
      <c r="Y13" s="140">
        <v>98</v>
      </c>
      <c r="Z13" s="140">
        <v>0</v>
      </c>
      <c r="AA13" s="140">
        <v>1308</v>
      </c>
      <c r="AB13" s="140">
        <v>0</v>
      </c>
      <c r="AC13" s="648">
        <v>0</v>
      </c>
      <c r="AD13" s="648" t="s">
        <v>1154</v>
      </c>
      <c r="AE13" s="648">
        <v>0</v>
      </c>
    </row>
    <row r="14" spans="1:31" ht="12.75">
      <c r="A14" s="365">
        <v>5</v>
      </c>
      <c r="B14" s="522" t="s">
        <v>631</v>
      </c>
      <c r="C14" s="360">
        <v>87410</v>
      </c>
      <c r="D14" s="360">
        <v>2826</v>
      </c>
      <c r="E14" s="360">
        <v>0</v>
      </c>
      <c r="F14" s="360">
        <v>0</v>
      </c>
      <c r="G14" s="360">
        <v>0</v>
      </c>
      <c r="H14" s="361">
        <v>90236</v>
      </c>
      <c r="I14" s="360">
        <v>87410</v>
      </c>
      <c r="J14" s="360">
        <v>2826</v>
      </c>
      <c r="K14" s="360">
        <v>0</v>
      </c>
      <c r="L14" s="360">
        <v>0</v>
      </c>
      <c r="M14" s="360">
        <v>0</v>
      </c>
      <c r="N14" s="361">
        <v>90236</v>
      </c>
      <c r="O14" s="360">
        <v>9036022</v>
      </c>
      <c r="P14" s="360">
        <v>202123</v>
      </c>
      <c r="Q14" s="360">
        <v>0</v>
      </c>
      <c r="R14" s="360">
        <v>0</v>
      </c>
      <c r="S14" s="360">
        <v>0</v>
      </c>
      <c r="T14" s="361">
        <v>9238145</v>
      </c>
      <c r="U14" s="140">
        <v>9238145</v>
      </c>
      <c r="V14" s="140">
        <v>0</v>
      </c>
      <c r="W14" s="367">
        <v>0</v>
      </c>
      <c r="X14" s="140">
        <v>0</v>
      </c>
      <c r="Y14" s="140">
        <v>0</v>
      </c>
      <c r="Z14" s="140">
        <v>0</v>
      </c>
      <c r="AA14" s="140">
        <v>0</v>
      </c>
      <c r="AB14" s="140">
        <v>0</v>
      </c>
      <c r="AC14" s="648">
        <v>0</v>
      </c>
      <c r="AD14" s="648">
        <v>0</v>
      </c>
      <c r="AE14" s="648">
        <v>0</v>
      </c>
    </row>
    <row r="15" spans="1:31" ht="12.75">
      <c r="A15" s="365">
        <v>6</v>
      </c>
      <c r="B15" s="522" t="s">
        <v>632</v>
      </c>
      <c r="C15" s="360">
        <v>314830</v>
      </c>
      <c r="D15" s="360">
        <v>17933</v>
      </c>
      <c r="E15" s="360">
        <v>0</v>
      </c>
      <c r="F15" s="360">
        <v>5227</v>
      </c>
      <c r="G15" s="360">
        <v>1100</v>
      </c>
      <c r="H15" s="361">
        <v>339090</v>
      </c>
      <c r="I15" s="360">
        <v>314830</v>
      </c>
      <c r="J15" s="360">
        <v>17933</v>
      </c>
      <c r="K15" s="360">
        <v>0</v>
      </c>
      <c r="L15" s="360">
        <v>5227</v>
      </c>
      <c r="M15" s="360">
        <v>1100</v>
      </c>
      <c r="N15" s="361">
        <v>339090</v>
      </c>
      <c r="O15" s="360">
        <v>26422389</v>
      </c>
      <c r="P15" s="360">
        <v>1607380</v>
      </c>
      <c r="Q15" s="360">
        <v>0</v>
      </c>
      <c r="R15" s="360">
        <v>466747</v>
      </c>
      <c r="S15" s="360">
        <v>31170</v>
      </c>
      <c r="T15" s="361">
        <v>28527686</v>
      </c>
      <c r="U15" s="140">
        <v>28527686</v>
      </c>
      <c r="V15" s="140">
        <v>0</v>
      </c>
      <c r="W15" s="367">
        <v>0</v>
      </c>
      <c r="X15" s="140">
        <v>0</v>
      </c>
      <c r="Y15" s="140">
        <v>0</v>
      </c>
      <c r="Z15" s="140">
        <v>0</v>
      </c>
      <c r="AA15" s="140">
        <v>0</v>
      </c>
      <c r="AB15" s="140">
        <v>0</v>
      </c>
      <c r="AC15" s="648">
        <v>0</v>
      </c>
      <c r="AD15" s="648" t="s">
        <v>1154</v>
      </c>
      <c r="AE15" s="648" t="s">
        <v>1154</v>
      </c>
    </row>
    <row r="16" spans="1:31" ht="12.75">
      <c r="A16" s="365">
        <v>7</v>
      </c>
      <c r="B16" s="522" t="s">
        <v>633</v>
      </c>
      <c r="C16" s="360">
        <v>268804</v>
      </c>
      <c r="D16" s="360">
        <v>3577</v>
      </c>
      <c r="E16" s="360">
        <v>0</v>
      </c>
      <c r="F16" s="360">
        <v>411</v>
      </c>
      <c r="G16" s="360">
        <v>1860</v>
      </c>
      <c r="H16" s="361">
        <v>274652</v>
      </c>
      <c r="I16" s="360">
        <v>268804</v>
      </c>
      <c r="J16" s="360">
        <v>3577</v>
      </c>
      <c r="K16" s="360">
        <v>0</v>
      </c>
      <c r="L16" s="360">
        <v>411</v>
      </c>
      <c r="M16" s="360">
        <v>1860</v>
      </c>
      <c r="N16" s="361">
        <v>274652</v>
      </c>
      <c r="O16" s="360">
        <v>22500803</v>
      </c>
      <c r="P16" s="360">
        <v>241802</v>
      </c>
      <c r="Q16" s="360">
        <v>0</v>
      </c>
      <c r="R16" s="360">
        <v>11506</v>
      </c>
      <c r="S16" s="360">
        <v>22669</v>
      </c>
      <c r="T16" s="361">
        <v>22776780</v>
      </c>
      <c r="U16" s="140">
        <v>22776780</v>
      </c>
      <c r="V16" s="140">
        <v>0</v>
      </c>
      <c r="W16" s="367">
        <v>0</v>
      </c>
      <c r="X16" s="140">
        <v>0</v>
      </c>
      <c r="Y16" s="140">
        <v>0</v>
      </c>
      <c r="Z16" s="140">
        <v>0</v>
      </c>
      <c r="AA16" s="140">
        <v>0</v>
      </c>
      <c r="AB16" s="140">
        <v>1860</v>
      </c>
      <c r="AC16" s="648">
        <v>0</v>
      </c>
      <c r="AD16" s="648" t="s">
        <v>1154</v>
      </c>
      <c r="AE16" s="648" t="s">
        <v>1154</v>
      </c>
    </row>
    <row r="17" spans="1:31" ht="12.75">
      <c r="A17" s="365">
        <v>8</v>
      </c>
      <c r="B17" s="522" t="s">
        <v>634</v>
      </c>
      <c r="C17" s="360">
        <v>60818</v>
      </c>
      <c r="D17" s="360">
        <v>1426</v>
      </c>
      <c r="E17" s="360">
        <v>0</v>
      </c>
      <c r="F17" s="360">
        <v>0</v>
      </c>
      <c r="G17" s="360">
        <v>0</v>
      </c>
      <c r="H17" s="361">
        <v>62244</v>
      </c>
      <c r="I17" s="360">
        <v>60818</v>
      </c>
      <c r="J17" s="360">
        <v>1426</v>
      </c>
      <c r="K17" s="360">
        <v>0</v>
      </c>
      <c r="L17" s="360">
        <v>0</v>
      </c>
      <c r="M17" s="360">
        <v>0</v>
      </c>
      <c r="N17" s="361">
        <v>62244</v>
      </c>
      <c r="O17" s="360">
        <v>6240251</v>
      </c>
      <c r="P17" s="360">
        <v>66291</v>
      </c>
      <c r="Q17" s="360">
        <v>0</v>
      </c>
      <c r="R17" s="360">
        <v>0</v>
      </c>
      <c r="S17" s="360">
        <v>0</v>
      </c>
      <c r="T17" s="361">
        <v>6306542</v>
      </c>
      <c r="U17" s="140">
        <v>6306542</v>
      </c>
      <c r="V17" s="140">
        <v>0</v>
      </c>
      <c r="W17" s="367">
        <v>0</v>
      </c>
      <c r="X17" s="140">
        <v>-5843</v>
      </c>
      <c r="Y17" s="140">
        <v>564</v>
      </c>
      <c r="Z17" s="140">
        <v>0</v>
      </c>
      <c r="AA17" s="140">
        <v>0</v>
      </c>
      <c r="AB17" s="140">
        <v>0</v>
      </c>
      <c r="AC17" s="648">
        <v>0</v>
      </c>
      <c r="AD17" s="648">
        <v>0</v>
      </c>
      <c r="AE17" s="648">
        <v>0</v>
      </c>
    </row>
    <row r="18" spans="1:31" ht="12.75">
      <c r="A18" s="365">
        <v>9</v>
      </c>
      <c r="B18" s="522" t="s">
        <v>635</v>
      </c>
      <c r="C18" s="360">
        <v>381396</v>
      </c>
      <c r="D18" s="360">
        <v>1775</v>
      </c>
      <c r="E18" s="360">
        <v>0</v>
      </c>
      <c r="F18" s="360">
        <v>2276</v>
      </c>
      <c r="G18" s="360">
        <v>0</v>
      </c>
      <c r="H18" s="361">
        <v>385447</v>
      </c>
      <c r="I18" s="360">
        <v>381396</v>
      </c>
      <c r="J18" s="360">
        <v>1775</v>
      </c>
      <c r="K18" s="360">
        <v>0</v>
      </c>
      <c r="L18" s="360">
        <v>2276</v>
      </c>
      <c r="M18" s="360">
        <v>0</v>
      </c>
      <c r="N18" s="361">
        <v>385447</v>
      </c>
      <c r="O18" s="360">
        <v>28618463</v>
      </c>
      <c r="P18" s="360">
        <v>168143</v>
      </c>
      <c r="Q18" s="360">
        <v>0</v>
      </c>
      <c r="R18" s="360">
        <v>235320</v>
      </c>
      <c r="S18" s="360">
        <v>0</v>
      </c>
      <c r="T18" s="361">
        <v>29021926</v>
      </c>
      <c r="U18" s="140">
        <v>29021926</v>
      </c>
      <c r="V18" s="140">
        <v>0</v>
      </c>
      <c r="W18" s="367">
        <v>0</v>
      </c>
      <c r="X18" s="140">
        <v>0</v>
      </c>
      <c r="Y18" s="140">
        <v>0</v>
      </c>
      <c r="Z18" s="140">
        <v>0</v>
      </c>
      <c r="AA18" s="140">
        <v>0</v>
      </c>
      <c r="AB18" s="140">
        <v>0</v>
      </c>
      <c r="AC18" s="648">
        <v>0</v>
      </c>
      <c r="AD18" s="648" t="s">
        <v>1154</v>
      </c>
      <c r="AE18" s="648">
        <v>0</v>
      </c>
    </row>
    <row r="19" spans="1:31" s="298" customFormat="1" ht="12.75">
      <c r="A19" s="297">
        <v>10</v>
      </c>
      <c r="B19" s="650" t="s">
        <v>636</v>
      </c>
      <c r="C19" s="575">
        <v>268016</v>
      </c>
      <c r="D19" s="575">
        <v>2796</v>
      </c>
      <c r="E19" s="575">
        <v>0</v>
      </c>
      <c r="F19" s="575">
        <v>0</v>
      </c>
      <c r="G19" s="575">
        <v>0</v>
      </c>
      <c r="H19" s="392">
        <v>270812</v>
      </c>
      <c r="I19" s="575">
        <v>268016</v>
      </c>
      <c r="J19" s="575">
        <v>2796</v>
      </c>
      <c r="K19" s="575">
        <v>0</v>
      </c>
      <c r="L19" s="575">
        <v>0</v>
      </c>
      <c r="M19" s="575">
        <v>0</v>
      </c>
      <c r="N19" s="392">
        <v>270812</v>
      </c>
      <c r="O19" s="575">
        <v>28332825</v>
      </c>
      <c r="P19" s="575">
        <v>282644</v>
      </c>
      <c r="Q19" s="575">
        <v>38468</v>
      </c>
      <c r="R19" s="575">
        <v>0</v>
      </c>
      <c r="S19" s="575">
        <v>0</v>
      </c>
      <c r="T19" s="392">
        <v>28653937</v>
      </c>
      <c r="U19" s="298">
        <v>28653937</v>
      </c>
      <c r="V19" s="298">
        <v>0</v>
      </c>
      <c r="W19" s="651">
        <v>0</v>
      </c>
      <c r="X19" s="298">
        <v>-679</v>
      </c>
      <c r="Y19" s="298">
        <v>679</v>
      </c>
      <c r="Z19" s="298">
        <v>0</v>
      </c>
      <c r="AA19" s="298">
        <v>0</v>
      </c>
      <c r="AB19" s="298">
        <v>0</v>
      </c>
      <c r="AC19" s="652">
        <v>1</v>
      </c>
      <c r="AD19" s="652">
        <v>0</v>
      </c>
      <c r="AE19" s="652">
        <v>0</v>
      </c>
    </row>
    <row r="20" spans="1:31" ht="12.75">
      <c r="A20" s="365">
        <v>11</v>
      </c>
      <c r="B20" s="522" t="s">
        <v>637</v>
      </c>
      <c r="C20" s="360">
        <v>214914</v>
      </c>
      <c r="D20" s="360">
        <v>951</v>
      </c>
      <c r="E20" s="360">
        <v>0</v>
      </c>
      <c r="F20" s="360">
        <v>10915</v>
      </c>
      <c r="G20" s="360">
        <v>1100</v>
      </c>
      <c r="H20" s="361">
        <v>227880</v>
      </c>
      <c r="I20" s="360">
        <v>214914</v>
      </c>
      <c r="J20" s="360">
        <v>951</v>
      </c>
      <c r="K20" s="360">
        <v>0</v>
      </c>
      <c r="L20" s="360">
        <v>10915</v>
      </c>
      <c r="M20" s="360">
        <v>1100</v>
      </c>
      <c r="N20" s="361">
        <v>227880</v>
      </c>
      <c r="O20" s="360">
        <v>16287526</v>
      </c>
      <c r="P20" s="360">
        <v>89843</v>
      </c>
      <c r="Q20" s="360">
        <v>0</v>
      </c>
      <c r="R20" s="360">
        <v>864853</v>
      </c>
      <c r="S20" s="360">
        <v>105128</v>
      </c>
      <c r="T20" s="361">
        <v>17347350</v>
      </c>
      <c r="U20" s="140">
        <v>17347350</v>
      </c>
      <c r="V20" s="140">
        <v>0</v>
      </c>
      <c r="W20" s="367">
        <v>0</v>
      </c>
      <c r="X20" s="140">
        <v>0</v>
      </c>
      <c r="Y20" s="140">
        <v>0</v>
      </c>
      <c r="Z20" s="140">
        <v>0</v>
      </c>
      <c r="AA20" s="140">
        <v>0</v>
      </c>
      <c r="AB20" s="140">
        <v>0</v>
      </c>
      <c r="AC20" s="648">
        <v>0</v>
      </c>
      <c r="AD20" s="648" t="s">
        <v>1154</v>
      </c>
      <c r="AE20" s="648" t="s">
        <v>1154</v>
      </c>
    </row>
    <row r="21" spans="1:31" ht="12.75">
      <c r="A21" s="365">
        <v>12</v>
      </c>
      <c r="B21" s="522" t="s">
        <v>638</v>
      </c>
      <c r="C21" s="360">
        <v>177429</v>
      </c>
      <c r="D21" s="360">
        <v>620</v>
      </c>
      <c r="E21" s="360">
        <v>0</v>
      </c>
      <c r="F21" s="360">
        <v>0</v>
      </c>
      <c r="G21" s="360">
        <v>0</v>
      </c>
      <c r="H21" s="361">
        <v>178049</v>
      </c>
      <c r="I21" s="360">
        <v>177429</v>
      </c>
      <c r="J21" s="360">
        <v>620</v>
      </c>
      <c r="K21" s="360">
        <v>0</v>
      </c>
      <c r="L21" s="360">
        <v>0</v>
      </c>
      <c r="M21" s="360">
        <v>0</v>
      </c>
      <c r="N21" s="361">
        <v>178049</v>
      </c>
      <c r="O21" s="360">
        <v>13388958</v>
      </c>
      <c r="P21" s="360">
        <v>59896</v>
      </c>
      <c r="Q21" s="360">
        <v>0</v>
      </c>
      <c r="R21" s="360">
        <v>0</v>
      </c>
      <c r="S21" s="360">
        <v>0</v>
      </c>
      <c r="T21" s="361">
        <v>13448854</v>
      </c>
      <c r="U21" s="140">
        <v>13448854</v>
      </c>
      <c r="V21" s="140">
        <v>0</v>
      </c>
      <c r="W21" s="367">
        <v>0</v>
      </c>
      <c r="X21" s="140">
        <v>124</v>
      </c>
      <c r="Y21" s="140">
        <v>-124</v>
      </c>
      <c r="Z21" s="140">
        <v>0</v>
      </c>
      <c r="AA21" s="140">
        <v>0</v>
      </c>
      <c r="AB21" s="140">
        <v>0</v>
      </c>
      <c r="AC21" s="648">
        <v>0</v>
      </c>
      <c r="AD21" s="648">
        <v>0</v>
      </c>
      <c r="AE21" s="648">
        <v>0</v>
      </c>
    </row>
    <row r="22" spans="1:31" ht="12.75">
      <c r="A22" s="365">
        <v>13</v>
      </c>
      <c r="B22" s="522" t="s">
        <v>639</v>
      </c>
      <c r="C22" s="360">
        <v>264796</v>
      </c>
      <c r="D22" s="360">
        <v>1536</v>
      </c>
      <c r="E22" s="360">
        <v>0</v>
      </c>
      <c r="F22" s="360">
        <v>8467</v>
      </c>
      <c r="G22" s="360">
        <v>0</v>
      </c>
      <c r="H22" s="361">
        <v>274799</v>
      </c>
      <c r="I22" s="360">
        <v>264796</v>
      </c>
      <c r="J22" s="360">
        <v>1536</v>
      </c>
      <c r="K22" s="360">
        <v>0</v>
      </c>
      <c r="L22" s="360">
        <v>8467</v>
      </c>
      <c r="M22" s="360">
        <v>0</v>
      </c>
      <c r="N22" s="361">
        <v>274799</v>
      </c>
      <c r="O22" s="360">
        <v>19646373</v>
      </c>
      <c r="P22" s="360">
        <v>144620</v>
      </c>
      <c r="Q22" s="360">
        <v>0</v>
      </c>
      <c r="R22" s="360">
        <v>233409</v>
      </c>
      <c r="S22" s="360">
        <v>0</v>
      </c>
      <c r="T22" s="361">
        <v>20024402</v>
      </c>
      <c r="U22" s="140">
        <v>20024402</v>
      </c>
      <c r="V22" s="140">
        <v>0</v>
      </c>
      <c r="W22" s="367">
        <v>0</v>
      </c>
      <c r="X22" s="140">
        <v>0</v>
      </c>
      <c r="Y22" s="140">
        <v>0</v>
      </c>
      <c r="Z22" s="140">
        <v>0</v>
      </c>
      <c r="AA22" s="140">
        <v>0</v>
      </c>
      <c r="AB22" s="140">
        <v>0</v>
      </c>
      <c r="AC22" s="648">
        <v>0</v>
      </c>
      <c r="AD22" s="648" t="s">
        <v>1154</v>
      </c>
      <c r="AE22" s="648">
        <v>0</v>
      </c>
    </row>
    <row r="23" spans="1:31" ht="12.75">
      <c r="A23" s="365">
        <v>14</v>
      </c>
      <c r="B23" s="522" t="s">
        <v>640</v>
      </c>
      <c r="C23" s="360">
        <v>292962</v>
      </c>
      <c r="D23" s="360">
        <v>2137</v>
      </c>
      <c r="E23" s="360">
        <v>0</v>
      </c>
      <c r="F23" s="360">
        <v>279</v>
      </c>
      <c r="G23" s="360">
        <v>3100</v>
      </c>
      <c r="H23" s="361">
        <v>298478</v>
      </c>
      <c r="I23" s="360">
        <v>292962</v>
      </c>
      <c r="J23" s="360">
        <v>2137</v>
      </c>
      <c r="K23" s="360">
        <v>0</v>
      </c>
      <c r="L23" s="360">
        <v>279</v>
      </c>
      <c r="M23" s="360">
        <v>3100</v>
      </c>
      <c r="N23" s="361">
        <v>298478</v>
      </c>
      <c r="O23" s="360">
        <v>17251449</v>
      </c>
      <c r="P23" s="360">
        <v>125840</v>
      </c>
      <c r="Q23" s="360">
        <v>0</v>
      </c>
      <c r="R23" s="360">
        <v>16430</v>
      </c>
      <c r="S23" s="360">
        <v>0</v>
      </c>
      <c r="T23" s="361">
        <v>17393719</v>
      </c>
      <c r="U23" s="140">
        <v>17393719</v>
      </c>
      <c r="V23" s="140">
        <v>0</v>
      </c>
      <c r="W23" s="367">
        <v>1855660</v>
      </c>
      <c r="X23" s="140">
        <v>-778</v>
      </c>
      <c r="Y23" s="140">
        <v>2137</v>
      </c>
      <c r="Z23" s="140">
        <v>0</v>
      </c>
      <c r="AA23" s="140">
        <v>279</v>
      </c>
      <c r="AB23" s="140">
        <v>3100</v>
      </c>
      <c r="AC23" s="648">
        <v>0</v>
      </c>
      <c r="AD23" s="648" t="s">
        <v>1154</v>
      </c>
      <c r="AE23" s="648" t="s">
        <v>1154</v>
      </c>
    </row>
    <row r="24" spans="1:31" ht="12.75">
      <c r="A24" s="366">
        <v>15</v>
      </c>
      <c r="B24" s="522" t="s">
        <v>641</v>
      </c>
      <c r="C24" s="360">
        <v>191747</v>
      </c>
      <c r="D24" s="360">
        <v>850</v>
      </c>
      <c r="E24" s="360">
        <v>0</v>
      </c>
      <c r="F24" s="360">
        <v>2886</v>
      </c>
      <c r="G24" s="360">
        <v>0</v>
      </c>
      <c r="H24" s="361">
        <v>195483</v>
      </c>
      <c r="I24" s="360">
        <v>191747</v>
      </c>
      <c r="J24" s="360">
        <v>850</v>
      </c>
      <c r="K24" s="360">
        <v>0</v>
      </c>
      <c r="L24" s="360">
        <v>2886</v>
      </c>
      <c r="M24" s="360">
        <v>0</v>
      </c>
      <c r="N24" s="361">
        <v>195483</v>
      </c>
      <c r="O24" s="360">
        <v>16404899</v>
      </c>
      <c r="P24" s="360">
        <v>80211</v>
      </c>
      <c r="Q24" s="360">
        <v>0</v>
      </c>
      <c r="R24" s="360">
        <v>162978</v>
      </c>
      <c r="S24" s="360">
        <v>0</v>
      </c>
      <c r="T24" s="361">
        <v>16648088</v>
      </c>
      <c r="U24" s="140">
        <v>16648088</v>
      </c>
      <c r="V24" s="140">
        <v>0</v>
      </c>
      <c r="W24" s="367">
        <v>0</v>
      </c>
      <c r="X24" s="140">
        <v>198</v>
      </c>
      <c r="Y24" s="140">
        <v>30</v>
      </c>
      <c r="Z24" s="140">
        <v>0</v>
      </c>
      <c r="AA24" s="140">
        <v>216</v>
      </c>
      <c r="AB24" s="140">
        <v>0</v>
      </c>
      <c r="AC24" s="648">
        <v>0</v>
      </c>
      <c r="AD24" s="648" t="s">
        <v>1154</v>
      </c>
      <c r="AE24" s="648">
        <v>0</v>
      </c>
    </row>
    <row r="25" spans="1:31" ht="12.75">
      <c r="A25" s="366">
        <v>16</v>
      </c>
      <c r="B25" s="522" t="s">
        <v>642</v>
      </c>
      <c r="C25" s="360">
        <v>129095</v>
      </c>
      <c r="D25" s="360">
        <v>861</v>
      </c>
      <c r="E25" s="360">
        <v>0</v>
      </c>
      <c r="F25" s="360">
        <v>974</v>
      </c>
      <c r="G25" s="360">
        <v>1750</v>
      </c>
      <c r="H25" s="361">
        <v>132680</v>
      </c>
      <c r="I25" s="360">
        <v>129095</v>
      </c>
      <c r="J25" s="360">
        <v>861</v>
      </c>
      <c r="K25" s="360">
        <v>0</v>
      </c>
      <c r="L25" s="360">
        <v>974</v>
      </c>
      <c r="M25" s="360">
        <v>1750</v>
      </c>
      <c r="N25" s="361">
        <v>132680</v>
      </c>
      <c r="O25" s="360">
        <v>9082542</v>
      </c>
      <c r="P25" s="360">
        <v>30302</v>
      </c>
      <c r="Q25" s="360">
        <v>0</v>
      </c>
      <c r="R25" s="360">
        <v>68704</v>
      </c>
      <c r="S25" s="360">
        <v>0</v>
      </c>
      <c r="T25" s="361">
        <v>9181548</v>
      </c>
      <c r="U25" s="140">
        <v>9181548</v>
      </c>
      <c r="V25" s="140">
        <v>0</v>
      </c>
      <c r="W25" s="367">
        <v>0</v>
      </c>
      <c r="X25" s="140">
        <v>-5565</v>
      </c>
      <c r="Y25" s="140">
        <v>-67</v>
      </c>
      <c r="Z25" s="140">
        <v>0</v>
      </c>
      <c r="AA25" s="140">
        <v>177</v>
      </c>
      <c r="AB25" s="140">
        <v>1750</v>
      </c>
      <c r="AC25" s="648">
        <v>0</v>
      </c>
      <c r="AD25" s="648" t="s">
        <v>1154</v>
      </c>
      <c r="AE25" s="648" t="s">
        <v>1154</v>
      </c>
    </row>
    <row r="26" spans="1:31" ht="12.75">
      <c r="A26" s="366">
        <v>17</v>
      </c>
      <c r="B26" s="522" t="s">
        <v>643</v>
      </c>
      <c r="C26" s="360">
        <v>178729</v>
      </c>
      <c r="D26" s="360">
        <v>0</v>
      </c>
      <c r="E26" s="360">
        <v>0</v>
      </c>
      <c r="F26" s="360">
        <v>1029</v>
      </c>
      <c r="G26" s="360">
        <v>0</v>
      </c>
      <c r="H26" s="361">
        <v>179758</v>
      </c>
      <c r="I26" s="360">
        <v>178729</v>
      </c>
      <c r="J26" s="360">
        <v>0</v>
      </c>
      <c r="K26" s="360">
        <v>0</v>
      </c>
      <c r="L26" s="360">
        <v>1029</v>
      </c>
      <c r="M26" s="360">
        <v>0</v>
      </c>
      <c r="N26" s="361">
        <v>179758</v>
      </c>
      <c r="O26" s="360">
        <v>19200586</v>
      </c>
      <c r="P26" s="360">
        <v>0</v>
      </c>
      <c r="Q26" s="360">
        <v>0</v>
      </c>
      <c r="R26" s="360">
        <v>64237</v>
      </c>
      <c r="S26" s="360">
        <v>0</v>
      </c>
      <c r="T26" s="361">
        <v>19264823</v>
      </c>
      <c r="U26" s="140">
        <v>19264823</v>
      </c>
      <c r="V26" s="140">
        <v>0</v>
      </c>
      <c r="W26" s="367">
        <v>0</v>
      </c>
      <c r="X26" s="140">
        <v>0</v>
      </c>
      <c r="Y26" s="140">
        <v>0</v>
      </c>
      <c r="Z26" s="140">
        <v>0</v>
      </c>
      <c r="AA26" s="140">
        <v>0</v>
      </c>
      <c r="AB26" s="140">
        <v>0</v>
      </c>
      <c r="AC26" s="648">
        <v>0</v>
      </c>
      <c r="AD26" s="648" t="s">
        <v>1154</v>
      </c>
      <c r="AE26" s="648">
        <v>0</v>
      </c>
    </row>
    <row r="27" spans="1:31" ht="12.75">
      <c r="A27" s="360">
        <v>18</v>
      </c>
      <c r="B27" s="522" t="s">
        <v>644</v>
      </c>
      <c r="C27" s="360">
        <v>161051</v>
      </c>
      <c r="D27" s="360">
        <v>3513</v>
      </c>
      <c r="E27" s="360">
        <v>0</v>
      </c>
      <c r="F27" s="360">
        <v>0</v>
      </c>
      <c r="G27" s="360">
        <v>1816</v>
      </c>
      <c r="H27" s="361">
        <v>166380</v>
      </c>
      <c r="I27" s="360">
        <v>161051</v>
      </c>
      <c r="J27" s="360">
        <v>3513</v>
      </c>
      <c r="K27" s="360">
        <v>0</v>
      </c>
      <c r="L27" s="360">
        <v>0</v>
      </c>
      <c r="M27" s="360">
        <v>1816</v>
      </c>
      <c r="N27" s="361">
        <v>166380</v>
      </c>
      <c r="O27" s="360">
        <v>17171737</v>
      </c>
      <c r="P27" s="360">
        <v>130056</v>
      </c>
      <c r="Q27" s="360">
        <v>0</v>
      </c>
      <c r="R27" s="360">
        <v>0</v>
      </c>
      <c r="S27" s="360">
        <v>277108</v>
      </c>
      <c r="T27" s="361">
        <v>17578901</v>
      </c>
      <c r="U27" s="140">
        <v>17578901</v>
      </c>
      <c r="V27" s="140">
        <v>0</v>
      </c>
      <c r="W27" s="367">
        <v>0</v>
      </c>
      <c r="X27" s="140">
        <v>0</v>
      </c>
      <c r="Y27" s="140">
        <v>0</v>
      </c>
      <c r="Z27" s="140">
        <v>0</v>
      </c>
      <c r="AA27" s="140">
        <v>0</v>
      </c>
      <c r="AB27" s="140">
        <v>0</v>
      </c>
      <c r="AC27" s="648">
        <v>0</v>
      </c>
      <c r="AD27" s="648">
        <v>0</v>
      </c>
      <c r="AE27" s="648" t="s">
        <v>1154</v>
      </c>
    </row>
    <row r="28" spans="1:31" ht="12.75" customHeight="1">
      <c r="A28" s="361">
        <v>19</v>
      </c>
      <c r="B28" s="522" t="s">
        <v>645</v>
      </c>
      <c r="C28" s="360">
        <v>165085</v>
      </c>
      <c r="D28" s="360">
        <v>2140</v>
      </c>
      <c r="E28" s="360">
        <v>0</v>
      </c>
      <c r="F28" s="360">
        <v>0</v>
      </c>
      <c r="G28" s="360">
        <v>0</v>
      </c>
      <c r="H28" s="361">
        <v>167225</v>
      </c>
      <c r="I28" s="360">
        <v>165085</v>
      </c>
      <c r="J28" s="360">
        <v>2140</v>
      </c>
      <c r="K28" s="360">
        <v>0</v>
      </c>
      <c r="L28" s="360">
        <v>0</v>
      </c>
      <c r="M28" s="360">
        <v>0</v>
      </c>
      <c r="N28" s="361">
        <v>167225</v>
      </c>
      <c r="O28" s="360">
        <v>15127633</v>
      </c>
      <c r="P28" s="360">
        <v>194889</v>
      </c>
      <c r="Q28" s="360">
        <v>0</v>
      </c>
      <c r="R28" s="360">
        <v>0</v>
      </c>
      <c r="S28" s="360">
        <v>0</v>
      </c>
      <c r="T28" s="361">
        <v>15322522</v>
      </c>
      <c r="U28" s="140">
        <v>15322522</v>
      </c>
      <c r="V28" s="140">
        <v>0</v>
      </c>
      <c r="W28" s="367">
        <v>0</v>
      </c>
      <c r="X28" s="140">
        <v>0</v>
      </c>
      <c r="Y28" s="140">
        <v>0</v>
      </c>
      <c r="Z28" s="140">
        <v>0</v>
      </c>
      <c r="AA28" s="140">
        <v>0</v>
      </c>
      <c r="AB28" s="140">
        <v>0</v>
      </c>
      <c r="AC28" s="648">
        <v>0</v>
      </c>
      <c r="AD28" s="648">
        <v>0</v>
      </c>
      <c r="AE28" s="648">
        <v>0</v>
      </c>
    </row>
    <row r="29" spans="1:31" ht="12.75" customHeight="1">
      <c r="A29" s="363">
        <v>20</v>
      </c>
      <c r="B29" s="523" t="s">
        <v>646</v>
      </c>
      <c r="C29" s="360">
        <v>111452</v>
      </c>
      <c r="D29" s="360">
        <v>432</v>
      </c>
      <c r="E29" s="360">
        <v>0</v>
      </c>
      <c r="F29" s="360">
        <v>0</v>
      </c>
      <c r="G29" s="360">
        <v>0</v>
      </c>
      <c r="H29" s="361">
        <v>111884</v>
      </c>
      <c r="I29" s="360">
        <v>111452</v>
      </c>
      <c r="J29" s="360">
        <v>432</v>
      </c>
      <c r="K29" s="360">
        <v>0</v>
      </c>
      <c r="L29" s="360">
        <v>0</v>
      </c>
      <c r="M29" s="360">
        <v>0</v>
      </c>
      <c r="N29" s="361">
        <v>111884</v>
      </c>
      <c r="O29" s="360">
        <v>10340096</v>
      </c>
      <c r="P29" s="360">
        <v>35362</v>
      </c>
      <c r="Q29" s="360">
        <v>0</v>
      </c>
      <c r="R29" s="360">
        <v>0</v>
      </c>
      <c r="S29" s="360">
        <v>0</v>
      </c>
      <c r="T29" s="361">
        <v>10375458</v>
      </c>
      <c r="U29" s="140">
        <v>10375458</v>
      </c>
      <c r="V29" s="140">
        <v>0</v>
      </c>
      <c r="W29" s="367">
        <v>0</v>
      </c>
      <c r="X29" s="140">
        <v>0</v>
      </c>
      <c r="Y29" s="140">
        <v>0</v>
      </c>
      <c r="Z29" s="140">
        <v>0</v>
      </c>
      <c r="AA29" s="140">
        <v>0</v>
      </c>
      <c r="AB29" s="140">
        <v>0</v>
      </c>
      <c r="AC29" s="648">
        <v>0</v>
      </c>
      <c r="AD29" s="648">
        <v>0</v>
      </c>
      <c r="AE29" s="648">
        <v>0</v>
      </c>
    </row>
    <row r="30" spans="1:31" ht="12.75" customHeight="1">
      <c r="A30" s="363">
        <v>21</v>
      </c>
      <c r="B30" s="523" t="s">
        <v>647</v>
      </c>
      <c r="C30" s="360">
        <v>181703</v>
      </c>
      <c r="D30" s="360">
        <v>0</v>
      </c>
      <c r="E30" s="360">
        <v>0</v>
      </c>
      <c r="F30" s="360">
        <v>1337</v>
      </c>
      <c r="G30" s="360">
        <v>0</v>
      </c>
      <c r="H30" s="361">
        <v>183040</v>
      </c>
      <c r="I30" s="360">
        <v>181703</v>
      </c>
      <c r="J30" s="360">
        <v>0</v>
      </c>
      <c r="K30" s="360">
        <v>0</v>
      </c>
      <c r="L30" s="360">
        <v>1337</v>
      </c>
      <c r="M30" s="360">
        <v>0</v>
      </c>
      <c r="N30" s="361">
        <v>183040</v>
      </c>
      <c r="O30" s="360">
        <v>14056775</v>
      </c>
      <c r="P30" s="360">
        <v>0</v>
      </c>
      <c r="Q30" s="360">
        <v>0</v>
      </c>
      <c r="R30" s="360">
        <v>174352</v>
      </c>
      <c r="S30" s="360">
        <v>0</v>
      </c>
      <c r="T30" s="361">
        <v>14231127</v>
      </c>
      <c r="U30" s="140">
        <v>14231127</v>
      </c>
      <c r="V30" s="140">
        <v>0</v>
      </c>
      <c r="W30" s="367">
        <v>0</v>
      </c>
      <c r="X30" s="140">
        <v>0</v>
      </c>
      <c r="Y30" s="140">
        <v>0</v>
      </c>
      <c r="Z30" s="140">
        <v>0</v>
      </c>
      <c r="AA30" s="140">
        <v>1337</v>
      </c>
      <c r="AB30" s="140">
        <v>0</v>
      </c>
      <c r="AC30" s="648">
        <v>0</v>
      </c>
      <c r="AD30" s="648" t="s">
        <v>1154</v>
      </c>
      <c r="AE30" s="648">
        <v>0</v>
      </c>
    </row>
    <row r="31" spans="1:31" ht="12.75">
      <c r="A31" s="361">
        <v>22</v>
      </c>
      <c r="B31" s="522" t="s">
        <v>648</v>
      </c>
      <c r="C31" s="360">
        <v>215874</v>
      </c>
      <c r="D31" s="360">
        <v>15716</v>
      </c>
      <c r="E31" s="360">
        <v>0</v>
      </c>
      <c r="F31" s="360">
        <v>2700</v>
      </c>
      <c r="G31" s="360">
        <v>0</v>
      </c>
      <c r="H31" s="361">
        <v>234290</v>
      </c>
      <c r="I31" s="360">
        <v>215874</v>
      </c>
      <c r="J31" s="360">
        <v>15716</v>
      </c>
      <c r="K31" s="360">
        <v>0</v>
      </c>
      <c r="L31" s="360">
        <v>2700</v>
      </c>
      <c r="M31" s="360">
        <v>0</v>
      </c>
      <c r="N31" s="361">
        <v>234290</v>
      </c>
      <c r="O31" s="360">
        <v>18626094</v>
      </c>
      <c r="P31" s="360">
        <v>1105227</v>
      </c>
      <c r="Q31" s="360">
        <v>0</v>
      </c>
      <c r="R31" s="360">
        <v>231859</v>
      </c>
      <c r="S31" s="360">
        <v>0</v>
      </c>
      <c r="T31" s="361">
        <v>19963180</v>
      </c>
      <c r="U31" s="140">
        <v>19963180</v>
      </c>
      <c r="V31" s="140">
        <v>0</v>
      </c>
      <c r="W31" s="367">
        <v>0</v>
      </c>
      <c r="X31" s="140">
        <v>0</v>
      </c>
      <c r="Y31" s="140">
        <v>0</v>
      </c>
      <c r="Z31" s="140">
        <v>0</v>
      </c>
      <c r="AA31" s="140">
        <v>0</v>
      </c>
      <c r="AB31" s="140">
        <v>0</v>
      </c>
      <c r="AC31" s="648">
        <v>0</v>
      </c>
      <c r="AD31" s="648" t="s">
        <v>1154</v>
      </c>
      <c r="AE31" s="648">
        <v>0</v>
      </c>
    </row>
    <row r="32" spans="1:31" ht="12.75">
      <c r="A32" s="364">
        <v>23</v>
      </c>
      <c r="B32" s="522" t="s">
        <v>649</v>
      </c>
      <c r="C32" s="360">
        <v>139755</v>
      </c>
      <c r="D32" s="360">
        <v>1047</v>
      </c>
      <c r="E32" s="360">
        <v>0</v>
      </c>
      <c r="F32" s="360">
        <v>0</v>
      </c>
      <c r="G32" s="360">
        <v>3950</v>
      </c>
      <c r="H32" s="361">
        <v>144752</v>
      </c>
      <c r="I32" s="360">
        <v>139755</v>
      </c>
      <c r="J32" s="360">
        <v>1047</v>
      </c>
      <c r="K32" s="360">
        <v>0</v>
      </c>
      <c r="L32" s="360">
        <v>0</v>
      </c>
      <c r="M32" s="360">
        <v>3950</v>
      </c>
      <c r="N32" s="361">
        <v>144752</v>
      </c>
      <c r="O32" s="360">
        <v>12770195</v>
      </c>
      <c r="P32" s="360">
        <v>49233</v>
      </c>
      <c r="Q32" s="360">
        <v>0</v>
      </c>
      <c r="R32" s="360">
        <v>0</v>
      </c>
      <c r="S32" s="360">
        <v>0</v>
      </c>
      <c r="T32" s="361">
        <v>12819428</v>
      </c>
      <c r="U32" s="140">
        <v>12819428</v>
      </c>
      <c r="V32" s="140">
        <v>0</v>
      </c>
      <c r="W32" s="367">
        <v>0</v>
      </c>
      <c r="X32" s="140">
        <v>0</v>
      </c>
      <c r="Y32" s="140">
        <v>0</v>
      </c>
      <c r="Z32" s="140">
        <v>0</v>
      </c>
      <c r="AA32" s="140">
        <v>0</v>
      </c>
      <c r="AB32" s="140">
        <v>3950</v>
      </c>
      <c r="AC32" s="648">
        <v>0</v>
      </c>
      <c r="AD32" s="648">
        <v>0</v>
      </c>
      <c r="AE32" s="648" t="s">
        <v>1154</v>
      </c>
    </row>
    <row r="33" spans="1:31" ht="12.75">
      <c r="A33" s="360">
        <v>24</v>
      </c>
      <c r="B33" s="522" t="s">
        <v>650</v>
      </c>
      <c r="C33" s="360">
        <v>173110</v>
      </c>
      <c r="D33" s="360">
        <v>2409</v>
      </c>
      <c r="E33" s="360">
        <v>0</v>
      </c>
      <c r="F33" s="360">
        <v>2078</v>
      </c>
      <c r="G33" s="360">
        <v>0</v>
      </c>
      <c r="H33" s="361">
        <v>177597</v>
      </c>
      <c r="I33" s="360">
        <v>173110</v>
      </c>
      <c r="J33" s="360">
        <v>2409</v>
      </c>
      <c r="K33" s="360">
        <v>0</v>
      </c>
      <c r="L33" s="360">
        <v>2078</v>
      </c>
      <c r="M33" s="360">
        <v>0</v>
      </c>
      <c r="N33" s="361">
        <v>177597</v>
      </c>
      <c r="O33" s="360">
        <v>15925528</v>
      </c>
      <c r="P33" s="360">
        <v>150729</v>
      </c>
      <c r="Q33" s="360">
        <v>0</v>
      </c>
      <c r="R33" s="360">
        <v>238348</v>
      </c>
      <c r="S33" s="360">
        <v>0</v>
      </c>
      <c r="T33" s="361">
        <v>16314605</v>
      </c>
      <c r="U33" s="140">
        <v>16314605</v>
      </c>
      <c r="V33" s="140">
        <v>0</v>
      </c>
      <c r="W33" s="367">
        <v>0</v>
      </c>
      <c r="X33" s="140">
        <v>1642</v>
      </c>
      <c r="Y33" s="140">
        <v>786</v>
      </c>
      <c r="Z33" s="140">
        <v>0</v>
      </c>
      <c r="AA33" s="140">
        <v>-488</v>
      </c>
      <c r="AB33" s="140">
        <v>0</v>
      </c>
      <c r="AC33" s="648">
        <v>0</v>
      </c>
      <c r="AD33" s="648" t="s">
        <v>1154</v>
      </c>
      <c r="AE33" s="648">
        <v>0</v>
      </c>
    </row>
    <row r="34" spans="1:31" ht="12.75">
      <c r="A34" s="360">
        <v>25</v>
      </c>
      <c r="B34" s="522" t="s">
        <v>651</v>
      </c>
      <c r="C34" s="360">
        <v>139703</v>
      </c>
      <c r="D34" s="360">
        <v>4330</v>
      </c>
      <c r="E34" s="360">
        <v>0</v>
      </c>
      <c r="F34" s="360">
        <v>917</v>
      </c>
      <c r="G34" s="360">
        <v>0</v>
      </c>
      <c r="H34" s="361">
        <v>144950</v>
      </c>
      <c r="I34" s="360">
        <v>139703</v>
      </c>
      <c r="J34" s="360">
        <v>4330</v>
      </c>
      <c r="K34" s="360">
        <v>0</v>
      </c>
      <c r="L34" s="360">
        <v>917</v>
      </c>
      <c r="M34" s="360">
        <v>0</v>
      </c>
      <c r="N34" s="361">
        <v>144950</v>
      </c>
      <c r="O34" s="360">
        <v>13285539</v>
      </c>
      <c r="P34" s="360">
        <v>357220</v>
      </c>
      <c r="Q34" s="360">
        <v>0</v>
      </c>
      <c r="R34" s="360">
        <v>0</v>
      </c>
      <c r="S34" s="360">
        <v>0</v>
      </c>
      <c r="T34" s="361">
        <v>13642759</v>
      </c>
      <c r="U34" s="140">
        <v>13642759</v>
      </c>
      <c r="V34" s="140">
        <v>0</v>
      </c>
      <c r="W34" s="367">
        <v>0</v>
      </c>
      <c r="X34" s="140">
        <v>124</v>
      </c>
      <c r="Y34" s="140">
        <v>-109</v>
      </c>
      <c r="Z34" s="140">
        <v>0</v>
      </c>
      <c r="AA34" s="140">
        <v>-15</v>
      </c>
      <c r="AB34" s="140">
        <v>0</v>
      </c>
      <c r="AC34" s="648">
        <v>0</v>
      </c>
      <c r="AD34" s="648" t="s">
        <v>1154</v>
      </c>
      <c r="AE34" s="648">
        <v>0</v>
      </c>
    </row>
    <row r="35" spans="1:31" ht="12.75">
      <c r="A35" s="360">
        <v>26</v>
      </c>
      <c r="B35" s="522" t="s">
        <v>652</v>
      </c>
      <c r="C35" s="360">
        <v>182358</v>
      </c>
      <c r="D35" s="360">
        <v>701</v>
      </c>
      <c r="E35" s="360">
        <v>0</v>
      </c>
      <c r="F35" s="360">
        <v>728</v>
      </c>
      <c r="G35" s="360">
        <v>1900</v>
      </c>
      <c r="H35" s="361">
        <v>185687</v>
      </c>
      <c r="I35" s="360">
        <v>182358</v>
      </c>
      <c r="J35" s="360">
        <v>701</v>
      </c>
      <c r="K35" s="360">
        <v>0</v>
      </c>
      <c r="L35" s="360">
        <v>728</v>
      </c>
      <c r="M35" s="360">
        <v>1900</v>
      </c>
      <c r="N35" s="361">
        <v>185687</v>
      </c>
      <c r="O35" s="360">
        <v>17050875</v>
      </c>
      <c r="P35" s="360">
        <v>72852</v>
      </c>
      <c r="Q35" s="360">
        <v>0</v>
      </c>
      <c r="R35" s="360">
        <v>46750</v>
      </c>
      <c r="S35" s="360">
        <v>23835</v>
      </c>
      <c r="T35" s="361">
        <v>17194312</v>
      </c>
      <c r="U35" s="140">
        <v>17194312</v>
      </c>
      <c r="V35" s="140">
        <v>0</v>
      </c>
      <c r="W35" s="367">
        <v>0</v>
      </c>
      <c r="X35" s="140">
        <v>0</v>
      </c>
      <c r="Y35" s="140">
        <v>0</v>
      </c>
      <c r="Z35" s="140">
        <v>0</v>
      </c>
      <c r="AA35" s="140">
        <v>0</v>
      </c>
      <c r="AB35" s="140">
        <v>0</v>
      </c>
      <c r="AC35" s="648">
        <v>0</v>
      </c>
      <c r="AD35" s="648" t="s">
        <v>1154</v>
      </c>
      <c r="AE35" s="648" t="s">
        <v>1154</v>
      </c>
    </row>
    <row r="36" spans="1:31" ht="12.75">
      <c r="A36" s="360">
        <v>27</v>
      </c>
      <c r="B36" s="522" t="s">
        <v>653</v>
      </c>
      <c r="C36" s="360">
        <v>143853</v>
      </c>
      <c r="D36" s="360">
        <v>4564</v>
      </c>
      <c r="E36" s="360">
        <v>0</v>
      </c>
      <c r="F36" s="360">
        <v>304</v>
      </c>
      <c r="G36" s="360">
        <v>5700</v>
      </c>
      <c r="H36" s="361">
        <v>154421</v>
      </c>
      <c r="I36" s="360">
        <v>143853</v>
      </c>
      <c r="J36" s="360">
        <v>4564</v>
      </c>
      <c r="K36" s="360">
        <v>0</v>
      </c>
      <c r="L36" s="360">
        <v>304</v>
      </c>
      <c r="M36" s="360">
        <v>5700</v>
      </c>
      <c r="N36" s="361">
        <v>154421</v>
      </c>
      <c r="O36" s="360">
        <v>10968718</v>
      </c>
      <c r="P36" s="360">
        <v>425382</v>
      </c>
      <c r="Q36" s="360">
        <v>0</v>
      </c>
      <c r="R36" s="360">
        <v>0</v>
      </c>
      <c r="S36" s="360">
        <v>0</v>
      </c>
      <c r="T36" s="361">
        <v>11394100</v>
      </c>
      <c r="U36" s="140">
        <v>11394100</v>
      </c>
      <c r="V36" s="140">
        <v>0</v>
      </c>
      <c r="W36" s="367">
        <v>0</v>
      </c>
      <c r="X36" s="140">
        <v>0</v>
      </c>
      <c r="Y36" s="140">
        <v>0</v>
      </c>
      <c r="Z36" s="140">
        <v>0</v>
      </c>
      <c r="AA36" s="140">
        <v>304</v>
      </c>
      <c r="AB36" s="140">
        <v>5700</v>
      </c>
      <c r="AC36" s="648">
        <v>0</v>
      </c>
      <c r="AD36" s="648" t="s">
        <v>1154</v>
      </c>
      <c r="AE36" s="648" t="s">
        <v>1154</v>
      </c>
    </row>
    <row r="37" spans="1:31" ht="12.75">
      <c r="A37" s="360">
        <v>28</v>
      </c>
      <c r="B37" s="522" t="s">
        <v>654</v>
      </c>
      <c r="C37" s="360">
        <v>64065</v>
      </c>
      <c r="D37" s="360">
        <v>1804</v>
      </c>
      <c r="E37" s="360">
        <v>0</v>
      </c>
      <c r="F37" s="360">
        <v>0</v>
      </c>
      <c r="G37" s="360">
        <v>0</v>
      </c>
      <c r="H37" s="361">
        <v>65869</v>
      </c>
      <c r="I37" s="360">
        <v>64065</v>
      </c>
      <c r="J37" s="360">
        <v>1804</v>
      </c>
      <c r="K37" s="360">
        <v>0</v>
      </c>
      <c r="L37" s="360">
        <v>0</v>
      </c>
      <c r="M37" s="360">
        <v>0</v>
      </c>
      <c r="N37" s="361">
        <v>65869</v>
      </c>
      <c r="O37" s="360">
        <v>5569105</v>
      </c>
      <c r="P37" s="360">
        <v>192983</v>
      </c>
      <c r="Q37" s="360">
        <v>0</v>
      </c>
      <c r="R37" s="360">
        <v>0</v>
      </c>
      <c r="S37" s="360">
        <v>0</v>
      </c>
      <c r="T37" s="361">
        <v>5762088</v>
      </c>
      <c r="U37" s="140">
        <v>5762088</v>
      </c>
      <c r="V37" s="140">
        <v>0</v>
      </c>
      <c r="W37" s="367">
        <v>0</v>
      </c>
      <c r="X37" s="140">
        <v>0</v>
      </c>
      <c r="Y37" s="140">
        <v>0</v>
      </c>
      <c r="Z37" s="140">
        <v>0</v>
      </c>
      <c r="AA37" s="140">
        <v>0</v>
      </c>
      <c r="AB37" s="140">
        <v>0</v>
      </c>
      <c r="AC37" s="648">
        <v>0</v>
      </c>
      <c r="AD37" s="648">
        <v>0</v>
      </c>
      <c r="AE37" s="648">
        <v>0</v>
      </c>
    </row>
    <row r="38" spans="1:31" ht="12.75">
      <c r="A38" s="360">
        <v>29</v>
      </c>
      <c r="B38" s="522" t="s">
        <v>655</v>
      </c>
      <c r="C38" s="360">
        <v>251885</v>
      </c>
      <c r="D38" s="360">
        <v>16270</v>
      </c>
      <c r="E38" s="360">
        <v>0</v>
      </c>
      <c r="F38" s="360">
        <v>2107</v>
      </c>
      <c r="G38" s="360">
        <v>0</v>
      </c>
      <c r="H38" s="361">
        <v>270262</v>
      </c>
      <c r="I38" s="360">
        <v>251885</v>
      </c>
      <c r="J38" s="360">
        <v>16270</v>
      </c>
      <c r="K38" s="360">
        <v>0</v>
      </c>
      <c r="L38" s="360">
        <v>2107</v>
      </c>
      <c r="M38" s="360">
        <v>0</v>
      </c>
      <c r="N38" s="361">
        <v>270262</v>
      </c>
      <c r="O38" s="360">
        <v>22932193</v>
      </c>
      <c r="P38" s="360">
        <v>1526342</v>
      </c>
      <c r="Q38" s="360">
        <v>0</v>
      </c>
      <c r="R38" s="360">
        <v>184768</v>
      </c>
      <c r="S38" s="360">
        <v>0</v>
      </c>
      <c r="T38" s="361">
        <v>24643303</v>
      </c>
      <c r="U38" s="140">
        <v>24643303</v>
      </c>
      <c r="V38" s="140">
        <v>0</v>
      </c>
      <c r="W38" s="367">
        <v>0</v>
      </c>
      <c r="X38" s="140">
        <v>-102</v>
      </c>
      <c r="Y38" s="140">
        <v>-660</v>
      </c>
      <c r="Z38" s="140">
        <v>0</v>
      </c>
      <c r="AA38" s="140">
        <v>0</v>
      </c>
      <c r="AB38" s="140">
        <v>0</v>
      </c>
      <c r="AC38" s="648">
        <v>0</v>
      </c>
      <c r="AD38" s="648" t="s">
        <v>1154</v>
      </c>
      <c r="AE38" s="648">
        <v>0</v>
      </c>
    </row>
    <row r="39" spans="1:31" s="298" customFormat="1" ht="12.75">
      <c r="A39" s="575">
        <v>30</v>
      </c>
      <c r="B39" s="650" t="s">
        <v>656</v>
      </c>
      <c r="C39" s="575">
        <v>68180</v>
      </c>
      <c r="D39" s="575">
        <v>376</v>
      </c>
      <c r="E39" s="575">
        <v>0</v>
      </c>
      <c r="F39" s="575">
        <v>0</v>
      </c>
      <c r="G39" s="575">
        <v>0</v>
      </c>
      <c r="H39" s="392">
        <v>68556</v>
      </c>
      <c r="I39" s="575">
        <v>68180</v>
      </c>
      <c r="J39" s="575">
        <v>376</v>
      </c>
      <c r="K39" s="575">
        <v>0</v>
      </c>
      <c r="L39" s="575">
        <v>0</v>
      </c>
      <c r="M39" s="575">
        <v>0</v>
      </c>
      <c r="N39" s="392">
        <v>68556</v>
      </c>
      <c r="O39" s="575">
        <v>5962712</v>
      </c>
      <c r="P39" s="575">
        <v>98033</v>
      </c>
      <c r="Q39" s="575">
        <v>0</v>
      </c>
      <c r="R39" s="575">
        <v>0</v>
      </c>
      <c r="S39" s="575">
        <v>39454</v>
      </c>
      <c r="T39" s="392">
        <v>6100199</v>
      </c>
      <c r="U39" s="298">
        <v>6100199</v>
      </c>
      <c r="V39" s="298">
        <v>0</v>
      </c>
      <c r="W39" s="651">
        <v>0</v>
      </c>
      <c r="X39" s="298">
        <v>1808</v>
      </c>
      <c r="Y39" s="298">
        <v>-783</v>
      </c>
      <c r="Z39" s="298">
        <v>0</v>
      </c>
      <c r="AA39" s="298">
        <v>0</v>
      </c>
      <c r="AB39" s="298">
        <v>0</v>
      </c>
      <c r="AC39" s="652">
        <v>0</v>
      </c>
      <c r="AD39" s="652">
        <v>0</v>
      </c>
      <c r="AE39" s="652">
        <v>1</v>
      </c>
    </row>
    <row r="40" spans="1:31" ht="12.75">
      <c r="A40" s="360">
        <v>31</v>
      </c>
      <c r="B40" s="522" t="s">
        <v>657</v>
      </c>
      <c r="C40" s="360">
        <v>304605</v>
      </c>
      <c r="D40" s="360">
        <v>2561</v>
      </c>
      <c r="E40" s="360">
        <v>0</v>
      </c>
      <c r="F40" s="360">
        <v>1231</v>
      </c>
      <c r="G40" s="360">
        <v>0</v>
      </c>
      <c r="H40" s="361">
        <v>308397</v>
      </c>
      <c r="I40" s="360">
        <v>304605</v>
      </c>
      <c r="J40" s="360">
        <v>2561</v>
      </c>
      <c r="K40" s="360">
        <v>0</v>
      </c>
      <c r="L40" s="360">
        <v>1231</v>
      </c>
      <c r="M40" s="360">
        <v>0</v>
      </c>
      <c r="N40" s="361">
        <v>308397</v>
      </c>
      <c r="O40" s="360">
        <v>24050000</v>
      </c>
      <c r="P40" s="360">
        <v>275251</v>
      </c>
      <c r="Q40" s="360">
        <v>0</v>
      </c>
      <c r="R40" s="360">
        <v>0</v>
      </c>
      <c r="S40" s="360">
        <v>0</v>
      </c>
      <c r="T40" s="361">
        <v>24325251</v>
      </c>
      <c r="U40" s="140">
        <v>24325251</v>
      </c>
      <c r="V40" s="140">
        <v>0</v>
      </c>
      <c r="W40" s="367">
        <v>0</v>
      </c>
      <c r="X40" s="140">
        <v>0</v>
      </c>
      <c r="Y40" s="140">
        <v>-1231</v>
      </c>
      <c r="Z40" s="140">
        <v>0</v>
      </c>
      <c r="AA40" s="140">
        <v>1231</v>
      </c>
      <c r="AB40" s="140">
        <v>0</v>
      </c>
      <c r="AC40" s="648">
        <v>0</v>
      </c>
      <c r="AD40" s="648" t="s">
        <v>1154</v>
      </c>
      <c r="AE40" s="648">
        <v>0</v>
      </c>
    </row>
    <row r="41" spans="1:31" s="298" customFormat="1" ht="12.75">
      <c r="A41" s="575">
        <v>32</v>
      </c>
      <c r="B41" s="650" t="s">
        <v>658</v>
      </c>
      <c r="C41" s="575">
        <v>285004</v>
      </c>
      <c r="D41" s="575">
        <v>14729</v>
      </c>
      <c r="E41" s="575">
        <v>0</v>
      </c>
      <c r="F41" s="575">
        <v>0</v>
      </c>
      <c r="G41" s="575">
        <v>0</v>
      </c>
      <c r="H41" s="392">
        <v>299733</v>
      </c>
      <c r="I41" s="575">
        <v>285004</v>
      </c>
      <c r="J41" s="575">
        <v>14729</v>
      </c>
      <c r="K41" s="575">
        <v>0</v>
      </c>
      <c r="L41" s="575">
        <v>0</v>
      </c>
      <c r="M41" s="575">
        <v>0</v>
      </c>
      <c r="N41" s="392">
        <v>299733</v>
      </c>
      <c r="O41" s="575">
        <v>24460001</v>
      </c>
      <c r="P41" s="575">
        <v>70818</v>
      </c>
      <c r="Q41" s="575">
        <v>0</v>
      </c>
      <c r="R41" s="575">
        <v>39406</v>
      </c>
      <c r="S41" s="575">
        <v>0</v>
      </c>
      <c r="T41" s="392">
        <v>24570225</v>
      </c>
      <c r="U41" s="298">
        <v>24570225</v>
      </c>
      <c r="V41" s="298">
        <v>0</v>
      </c>
      <c r="W41" s="651">
        <v>0</v>
      </c>
      <c r="X41" s="298">
        <v>200</v>
      </c>
      <c r="Y41" s="298">
        <v>3287</v>
      </c>
      <c r="Z41" s="298">
        <v>0</v>
      </c>
      <c r="AA41" s="298">
        <v>-3278</v>
      </c>
      <c r="AB41" s="298">
        <v>0</v>
      </c>
      <c r="AC41" s="652">
        <v>0</v>
      </c>
      <c r="AD41" s="652">
        <v>1</v>
      </c>
      <c r="AE41" s="652">
        <v>0</v>
      </c>
    </row>
    <row r="42" spans="1:31" ht="12.75">
      <c r="A42" s="360">
        <v>33</v>
      </c>
      <c r="B42" s="522" t="s">
        <v>659</v>
      </c>
      <c r="C42" s="360">
        <v>78830</v>
      </c>
      <c r="D42" s="360">
        <v>1490</v>
      </c>
      <c r="E42" s="360">
        <v>0</v>
      </c>
      <c r="F42" s="360">
        <v>271</v>
      </c>
      <c r="G42" s="360">
        <v>0</v>
      </c>
      <c r="H42" s="361">
        <v>80591</v>
      </c>
      <c r="I42" s="360">
        <v>78830</v>
      </c>
      <c r="J42" s="360">
        <v>1490</v>
      </c>
      <c r="K42" s="360">
        <v>0</v>
      </c>
      <c r="L42" s="360">
        <v>271</v>
      </c>
      <c r="M42" s="360">
        <v>0</v>
      </c>
      <c r="N42" s="361">
        <v>80591</v>
      </c>
      <c r="O42" s="360">
        <v>6809665</v>
      </c>
      <c r="P42" s="360">
        <v>202144</v>
      </c>
      <c r="Q42" s="360">
        <v>0</v>
      </c>
      <c r="R42" s="360">
        <v>14499</v>
      </c>
      <c r="S42" s="360">
        <v>0</v>
      </c>
      <c r="T42" s="361">
        <v>7026308</v>
      </c>
      <c r="U42" s="140">
        <v>7026308</v>
      </c>
      <c r="V42" s="140">
        <v>0</v>
      </c>
      <c r="W42" s="367">
        <v>0</v>
      </c>
      <c r="X42" s="140">
        <v>0</v>
      </c>
      <c r="Y42" s="140">
        <v>0</v>
      </c>
      <c r="Z42" s="140">
        <v>0</v>
      </c>
      <c r="AA42" s="140">
        <v>0</v>
      </c>
      <c r="AB42" s="140">
        <v>0</v>
      </c>
      <c r="AC42" s="648">
        <v>0</v>
      </c>
      <c r="AD42" s="648" t="s">
        <v>1154</v>
      </c>
      <c r="AE42" s="648">
        <v>0</v>
      </c>
    </row>
    <row r="43" spans="1:31" ht="12.75">
      <c r="A43" s="360">
        <v>34</v>
      </c>
      <c r="B43" s="522" t="s">
        <v>660</v>
      </c>
      <c r="C43" s="360">
        <v>412881</v>
      </c>
      <c r="D43" s="360">
        <v>2814</v>
      </c>
      <c r="E43" s="360">
        <v>0</v>
      </c>
      <c r="F43" s="360">
        <v>0</v>
      </c>
      <c r="G43" s="360">
        <v>1200</v>
      </c>
      <c r="H43" s="361">
        <v>416895</v>
      </c>
      <c r="I43" s="360">
        <v>412881</v>
      </c>
      <c r="J43" s="360">
        <v>2814</v>
      </c>
      <c r="K43" s="360">
        <v>0</v>
      </c>
      <c r="L43" s="360">
        <v>0</v>
      </c>
      <c r="M43" s="360">
        <v>1200</v>
      </c>
      <c r="N43" s="361">
        <v>416895</v>
      </c>
      <c r="O43" s="360">
        <v>39045753</v>
      </c>
      <c r="P43" s="360">
        <v>324185</v>
      </c>
      <c r="Q43" s="360">
        <v>0</v>
      </c>
      <c r="R43" s="360">
        <v>0</v>
      </c>
      <c r="S43" s="360">
        <v>106902</v>
      </c>
      <c r="T43" s="361">
        <v>39476840</v>
      </c>
      <c r="U43" s="140">
        <v>39476840</v>
      </c>
      <c r="V43" s="140">
        <v>0</v>
      </c>
      <c r="W43" s="367">
        <v>0</v>
      </c>
      <c r="X43" s="140">
        <v>-8613</v>
      </c>
      <c r="Y43" s="140">
        <v>-658</v>
      </c>
      <c r="Z43" s="140">
        <v>0</v>
      </c>
      <c r="AA43" s="140">
        <v>0</v>
      </c>
      <c r="AB43" s="140">
        <v>0</v>
      </c>
      <c r="AC43" s="648">
        <v>0</v>
      </c>
      <c r="AD43" s="648">
        <v>0</v>
      </c>
      <c r="AE43" s="648" t="s">
        <v>1154</v>
      </c>
    </row>
    <row r="44" spans="1:31" ht="12.75">
      <c r="A44" s="360">
        <v>35</v>
      </c>
      <c r="B44" s="522" t="s">
        <v>661</v>
      </c>
      <c r="C44" s="360">
        <v>107074</v>
      </c>
      <c r="D44" s="360">
        <v>5262</v>
      </c>
      <c r="E44" s="360">
        <v>0</v>
      </c>
      <c r="F44" s="360">
        <v>0</v>
      </c>
      <c r="G44" s="360">
        <v>0</v>
      </c>
      <c r="H44" s="361">
        <v>112336</v>
      </c>
      <c r="I44" s="360">
        <v>107074</v>
      </c>
      <c r="J44" s="360">
        <v>5262</v>
      </c>
      <c r="K44" s="360">
        <v>0</v>
      </c>
      <c r="L44" s="360">
        <v>0</v>
      </c>
      <c r="M44" s="360">
        <v>0</v>
      </c>
      <c r="N44" s="361">
        <v>112336</v>
      </c>
      <c r="O44" s="360">
        <v>9245534</v>
      </c>
      <c r="P44" s="360">
        <v>303492</v>
      </c>
      <c r="Q44" s="360">
        <v>0</v>
      </c>
      <c r="R44" s="360">
        <v>0</v>
      </c>
      <c r="S44" s="360">
        <v>0</v>
      </c>
      <c r="T44" s="361">
        <v>9549026</v>
      </c>
      <c r="U44" s="140">
        <v>9549026</v>
      </c>
      <c r="V44" s="140">
        <v>0</v>
      </c>
      <c r="W44" s="367">
        <v>0</v>
      </c>
      <c r="X44" s="140">
        <v>0</v>
      </c>
      <c r="Y44" s="140">
        <v>0</v>
      </c>
      <c r="Z44" s="140">
        <v>0</v>
      </c>
      <c r="AA44" s="140">
        <v>0</v>
      </c>
      <c r="AB44" s="140">
        <v>0</v>
      </c>
      <c r="AC44" s="648">
        <v>0</v>
      </c>
      <c r="AD44" s="648">
        <v>0</v>
      </c>
      <c r="AE44" s="648">
        <v>0</v>
      </c>
    </row>
    <row r="45" spans="1:31" ht="12.75">
      <c r="A45" s="360">
        <v>36</v>
      </c>
      <c r="B45" s="522" t="s">
        <v>662</v>
      </c>
      <c r="C45" s="360">
        <v>91473</v>
      </c>
      <c r="D45" s="360">
        <v>1117</v>
      </c>
      <c r="E45" s="360">
        <v>0</v>
      </c>
      <c r="F45" s="360">
        <v>256</v>
      </c>
      <c r="G45" s="360">
        <v>1600</v>
      </c>
      <c r="H45" s="361">
        <v>94446</v>
      </c>
      <c r="I45" s="360">
        <v>91473</v>
      </c>
      <c r="J45" s="360">
        <v>1117</v>
      </c>
      <c r="K45" s="360">
        <v>0</v>
      </c>
      <c r="L45" s="360">
        <v>256</v>
      </c>
      <c r="M45" s="360">
        <v>1600</v>
      </c>
      <c r="N45" s="361">
        <v>94446</v>
      </c>
      <c r="O45" s="360">
        <v>9497918</v>
      </c>
      <c r="P45" s="360">
        <v>116456</v>
      </c>
      <c r="Q45" s="360">
        <v>0</v>
      </c>
      <c r="R45" s="360">
        <v>19360</v>
      </c>
      <c r="S45" s="360">
        <v>0</v>
      </c>
      <c r="T45" s="361">
        <v>9633734</v>
      </c>
      <c r="U45" s="140">
        <v>9633734</v>
      </c>
      <c r="V45" s="140">
        <v>0</v>
      </c>
      <c r="W45" s="367">
        <v>0</v>
      </c>
      <c r="X45" s="140">
        <v>0</v>
      </c>
      <c r="Y45" s="140">
        <v>0</v>
      </c>
      <c r="Z45" s="140">
        <v>0</v>
      </c>
      <c r="AA45" s="140">
        <v>0</v>
      </c>
      <c r="AB45" s="140">
        <v>0</v>
      </c>
      <c r="AC45" s="648">
        <v>0</v>
      </c>
      <c r="AD45" s="648" t="s">
        <v>1154</v>
      </c>
      <c r="AE45" s="648" t="s">
        <v>1154</v>
      </c>
    </row>
    <row r="46" spans="1:31" s="298" customFormat="1" ht="12.75">
      <c r="A46" s="575">
        <v>37</v>
      </c>
      <c r="B46" s="650" t="s">
        <v>663</v>
      </c>
      <c r="C46" s="575">
        <v>99740</v>
      </c>
      <c r="D46" s="575">
        <v>1492</v>
      </c>
      <c r="E46" s="575">
        <v>0</v>
      </c>
      <c r="F46" s="575">
        <v>1917</v>
      </c>
      <c r="G46" s="575">
        <v>0</v>
      </c>
      <c r="H46" s="392">
        <v>103149</v>
      </c>
      <c r="I46" s="575">
        <v>99740</v>
      </c>
      <c r="J46" s="575">
        <v>1492</v>
      </c>
      <c r="K46" s="575">
        <v>0</v>
      </c>
      <c r="L46" s="575">
        <v>1917</v>
      </c>
      <c r="M46" s="575">
        <v>0</v>
      </c>
      <c r="N46" s="392">
        <v>103149</v>
      </c>
      <c r="O46" s="575">
        <v>9532971</v>
      </c>
      <c r="P46" s="575">
        <v>140211</v>
      </c>
      <c r="Q46" s="575">
        <v>0</v>
      </c>
      <c r="R46" s="575">
        <v>169605</v>
      </c>
      <c r="S46" s="575">
        <v>0</v>
      </c>
      <c r="T46" s="392">
        <v>9842787</v>
      </c>
      <c r="U46" s="298">
        <v>9842787</v>
      </c>
      <c r="V46" s="298">
        <v>0</v>
      </c>
      <c r="W46" s="651">
        <v>0</v>
      </c>
      <c r="X46" s="298">
        <v>0</v>
      </c>
      <c r="Y46" s="298">
        <v>0</v>
      </c>
      <c r="Z46" s="298">
        <v>0</v>
      </c>
      <c r="AA46" s="298">
        <v>0</v>
      </c>
      <c r="AB46" s="298">
        <v>0</v>
      </c>
      <c r="AC46" s="652">
        <v>0</v>
      </c>
      <c r="AD46" s="652" t="s">
        <v>1154</v>
      </c>
      <c r="AE46" s="652">
        <v>0</v>
      </c>
    </row>
    <row r="47" spans="1:31" ht="12.75">
      <c r="A47" s="360">
        <v>38</v>
      </c>
      <c r="B47" s="522" t="s">
        <v>664</v>
      </c>
      <c r="C47" s="360">
        <v>107351</v>
      </c>
      <c r="D47" s="360">
        <v>3403</v>
      </c>
      <c r="E47" s="360">
        <v>0</v>
      </c>
      <c r="F47" s="360">
        <v>0</v>
      </c>
      <c r="G47" s="360">
        <v>0</v>
      </c>
      <c r="H47" s="361">
        <v>110754</v>
      </c>
      <c r="I47" s="360">
        <v>107351</v>
      </c>
      <c r="J47" s="360">
        <v>3403</v>
      </c>
      <c r="K47" s="360">
        <v>0</v>
      </c>
      <c r="L47" s="360">
        <v>0</v>
      </c>
      <c r="M47" s="360">
        <v>0</v>
      </c>
      <c r="N47" s="361">
        <v>110754</v>
      </c>
      <c r="O47" s="360">
        <v>9730798</v>
      </c>
      <c r="P47" s="360">
        <v>384665</v>
      </c>
      <c r="Q47" s="360">
        <v>0</v>
      </c>
      <c r="R47" s="360">
        <v>0</v>
      </c>
      <c r="S47" s="360">
        <v>0</v>
      </c>
      <c r="T47" s="361">
        <v>10115463</v>
      </c>
      <c r="U47" s="140">
        <v>10115463</v>
      </c>
      <c r="V47" s="140">
        <v>0</v>
      </c>
      <c r="W47" s="367">
        <v>0</v>
      </c>
      <c r="X47" s="140">
        <v>0</v>
      </c>
      <c r="Y47" s="140">
        <v>0</v>
      </c>
      <c r="Z47" s="140">
        <v>0</v>
      </c>
      <c r="AA47" s="140">
        <v>0</v>
      </c>
      <c r="AB47" s="140">
        <v>0</v>
      </c>
      <c r="AC47" s="648">
        <v>0</v>
      </c>
      <c r="AD47" s="648">
        <v>0</v>
      </c>
      <c r="AE47" s="648">
        <v>0</v>
      </c>
    </row>
    <row r="48" spans="1:31" ht="12.75">
      <c r="A48" s="360">
        <v>39</v>
      </c>
      <c r="B48" s="522" t="s">
        <v>665</v>
      </c>
      <c r="C48" s="360">
        <v>330024</v>
      </c>
      <c r="D48" s="360">
        <v>3428</v>
      </c>
      <c r="E48" s="360">
        <v>0</v>
      </c>
      <c r="F48" s="360">
        <v>1113</v>
      </c>
      <c r="G48" s="360">
        <v>300</v>
      </c>
      <c r="H48" s="361">
        <v>334865</v>
      </c>
      <c r="I48" s="360">
        <v>330024</v>
      </c>
      <c r="J48" s="360">
        <v>3428</v>
      </c>
      <c r="K48" s="360">
        <v>0</v>
      </c>
      <c r="L48" s="360">
        <v>1113</v>
      </c>
      <c r="M48" s="360">
        <v>300</v>
      </c>
      <c r="N48" s="361">
        <v>334865</v>
      </c>
      <c r="O48" s="360">
        <v>29016920</v>
      </c>
      <c r="P48" s="360">
        <v>191846</v>
      </c>
      <c r="Q48" s="360">
        <v>0</v>
      </c>
      <c r="R48" s="360">
        <v>87345</v>
      </c>
      <c r="S48" s="360">
        <v>38781</v>
      </c>
      <c r="T48" s="361">
        <v>29334892</v>
      </c>
      <c r="U48" s="140">
        <v>29334892</v>
      </c>
      <c r="V48" s="140">
        <v>0</v>
      </c>
      <c r="W48" s="367">
        <v>0</v>
      </c>
      <c r="X48" s="140">
        <v>0</v>
      </c>
      <c r="Y48" s="140">
        <v>0</v>
      </c>
      <c r="Z48" s="140">
        <v>0</v>
      </c>
      <c r="AA48" s="140">
        <v>0</v>
      </c>
      <c r="AB48" s="140">
        <v>0</v>
      </c>
      <c r="AC48" s="648">
        <v>0</v>
      </c>
      <c r="AD48" s="648" t="s">
        <v>1154</v>
      </c>
      <c r="AE48" s="648" t="s">
        <v>1154</v>
      </c>
    </row>
    <row r="49" spans="1:31" ht="12.75">
      <c r="A49" s="360">
        <v>40</v>
      </c>
      <c r="B49" s="522" t="s">
        <v>666</v>
      </c>
      <c r="C49" s="360">
        <v>127381</v>
      </c>
      <c r="D49" s="360">
        <v>869</v>
      </c>
      <c r="E49" s="360">
        <v>0</v>
      </c>
      <c r="F49" s="360">
        <v>0</v>
      </c>
      <c r="G49" s="360">
        <v>0</v>
      </c>
      <c r="H49" s="361">
        <v>128250</v>
      </c>
      <c r="I49" s="360">
        <v>127381</v>
      </c>
      <c r="J49" s="360">
        <v>869</v>
      </c>
      <c r="K49" s="360">
        <v>0</v>
      </c>
      <c r="L49" s="360">
        <v>0</v>
      </c>
      <c r="M49" s="360">
        <v>0</v>
      </c>
      <c r="N49" s="361">
        <v>128250</v>
      </c>
      <c r="O49" s="360">
        <v>10573081</v>
      </c>
      <c r="P49" s="360">
        <v>70956</v>
      </c>
      <c r="Q49" s="360">
        <v>0</v>
      </c>
      <c r="R49" s="360">
        <v>0</v>
      </c>
      <c r="S49" s="360">
        <v>0</v>
      </c>
      <c r="T49" s="361">
        <v>10644037</v>
      </c>
      <c r="U49" s="140">
        <v>10644037</v>
      </c>
      <c r="V49" s="140">
        <v>0</v>
      </c>
      <c r="W49" s="367">
        <v>0</v>
      </c>
      <c r="X49" s="140">
        <v>-2109</v>
      </c>
      <c r="Y49" s="140">
        <v>0</v>
      </c>
      <c r="Z49" s="140">
        <v>0</v>
      </c>
      <c r="AA49" s="140">
        <v>0</v>
      </c>
      <c r="AB49" s="140">
        <v>0</v>
      </c>
      <c r="AC49" s="648">
        <v>0</v>
      </c>
      <c r="AD49" s="648">
        <v>0</v>
      </c>
      <c r="AE49" s="648">
        <v>0</v>
      </c>
    </row>
    <row r="50" spans="1:31" ht="12.75">
      <c r="A50" s="360">
        <v>41</v>
      </c>
      <c r="B50" s="522" t="s">
        <v>667</v>
      </c>
      <c r="C50" s="360">
        <v>121858</v>
      </c>
      <c r="D50" s="360">
        <v>2008</v>
      </c>
      <c r="E50" s="360">
        <v>0</v>
      </c>
      <c r="F50" s="360">
        <v>2930</v>
      </c>
      <c r="G50" s="360">
        <v>0</v>
      </c>
      <c r="H50" s="361">
        <v>126796</v>
      </c>
      <c r="I50" s="360">
        <v>121858</v>
      </c>
      <c r="J50" s="360">
        <v>2008</v>
      </c>
      <c r="K50" s="360">
        <v>0</v>
      </c>
      <c r="L50" s="360">
        <v>2930</v>
      </c>
      <c r="M50" s="360">
        <v>0</v>
      </c>
      <c r="N50" s="361">
        <v>126796</v>
      </c>
      <c r="O50" s="360">
        <v>11798076</v>
      </c>
      <c r="P50" s="360">
        <v>186597</v>
      </c>
      <c r="Q50" s="360">
        <v>0</v>
      </c>
      <c r="R50" s="360">
        <v>57232</v>
      </c>
      <c r="S50" s="360">
        <v>0</v>
      </c>
      <c r="T50" s="361">
        <v>12041905</v>
      </c>
      <c r="U50" s="140">
        <v>12041905</v>
      </c>
      <c r="V50" s="140">
        <v>0</v>
      </c>
      <c r="W50" s="367">
        <v>0</v>
      </c>
      <c r="X50" s="140">
        <v>-2169</v>
      </c>
      <c r="Y50" s="140">
        <v>0</v>
      </c>
      <c r="Z50" s="140">
        <v>0</v>
      </c>
      <c r="AA50" s="140">
        <v>0</v>
      </c>
      <c r="AB50" s="140">
        <v>0</v>
      </c>
      <c r="AC50" s="648">
        <v>0</v>
      </c>
      <c r="AD50" s="648" t="s">
        <v>1154</v>
      </c>
      <c r="AE50" s="648">
        <v>0</v>
      </c>
    </row>
    <row r="51" spans="1:31" ht="12.75">
      <c r="A51" s="360">
        <v>42</v>
      </c>
      <c r="B51" s="522" t="s">
        <v>668</v>
      </c>
      <c r="C51" s="360">
        <v>121999</v>
      </c>
      <c r="D51" s="360">
        <v>1247</v>
      </c>
      <c r="E51" s="360">
        <v>0</v>
      </c>
      <c r="F51" s="360">
        <v>437</v>
      </c>
      <c r="G51" s="360">
        <v>0</v>
      </c>
      <c r="H51" s="361">
        <v>123683</v>
      </c>
      <c r="I51" s="360">
        <v>121999</v>
      </c>
      <c r="J51" s="360">
        <v>1247</v>
      </c>
      <c r="K51" s="360">
        <v>0</v>
      </c>
      <c r="L51" s="360">
        <v>437</v>
      </c>
      <c r="M51" s="360">
        <v>0</v>
      </c>
      <c r="N51" s="361">
        <v>123683</v>
      </c>
      <c r="O51" s="360">
        <v>12270998</v>
      </c>
      <c r="P51" s="360">
        <v>114328</v>
      </c>
      <c r="Q51" s="360">
        <v>0</v>
      </c>
      <c r="R51" s="360">
        <v>22329</v>
      </c>
      <c r="S51" s="360">
        <v>0</v>
      </c>
      <c r="T51" s="361">
        <v>12407655</v>
      </c>
      <c r="U51" s="140">
        <v>12407655</v>
      </c>
      <c r="V51" s="140">
        <v>0</v>
      </c>
      <c r="W51" s="367">
        <v>0</v>
      </c>
      <c r="X51" s="140">
        <v>0</v>
      </c>
      <c r="Y51" s="140">
        <v>0</v>
      </c>
      <c r="Z51" s="140">
        <v>0</v>
      </c>
      <c r="AA51" s="140">
        <v>0</v>
      </c>
      <c r="AB51" s="140">
        <v>0</v>
      </c>
      <c r="AC51" s="648">
        <v>0</v>
      </c>
      <c r="AD51" s="648" t="s">
        <v>1154</v>
      </c>
      <c r="AE51" s="648">
        <v>0</v>
      </c>
    </row>
    <row r="52" spans="1:31" ht="12.75">
      <c r="A52" s="360">
        <v>43</v>
      </c>
      <c r="B52" s="522" t="s">
        <v>669</v>
      </c>
      <c r="C52" s="360">
        <v>134110</v>
      </c>
      <c r="D52" s="360">
        <v>13732</v>
      </c>
      <c r="E52" s="360">
        <v>110</v>
      </c>
      <c r="F52" s="360">
        <v>4577</v>
      </c>
      <c r="G52" s="360">
        <v>1176</v>
      </c>
      <c r="H52" s="361">
        <v>153705</v>
      </c>
      <c r="I52" s="360">
        <v>134110</v>
      </c>
      <c r="J52" s="360">
        <v>13732</v>
      </c>
      <c r="K52" s="360">
        <v>110</v>
      </c>
      <c r="L52" s="360">
        <v>4577</v>
      </c>
      <c r="M52" s="360">
        <v>1176</v>
      </c>
      <c r="N52" s="361">
        <v>153705</v>
      </c>
      <c r="O52" s="360">
        <v>12988128</v>
      </c>
      <c r="P52" s="360">
        <v>957020</v>
      </c>
      <c r="Q52" s="360">
        <v>17256</v>
      </c>
      <c r="R52" s="360">
        <v>420890</v>
      </c>
      <c r="S52" s="360">
        <v>0</v>
      </c>
      <c r="T52" s="361">
        <v>14383294</v>
      </c>
      <c r="U52" s="140">
        <v>14383294</v>
      </c>
      <c r="V52" s="140">
        <v>0</v>
      </c>
      <c r="W52" s="367">
        <v>0</v>
      </c>
      <c r="X52" s="140">
        <v>0</v>
      </c>
      <c r="Y52" s="140">
        <v>0</v>
      </c>
      <c r="Z52" s="140">
        <v>0</v>
      </c>
      <c r="AA52" s="140">
        <v>0</v>
      </c>
      <c r="AB52" s="140">
        <v>1176</v>
      </c>
      <c r="AC52" s="648" t="s">
        <v>1154</v>
      </c>
      <c r="AD52" s="648" t="s">
        <v>1154</v>
      </c>
      <c r="AE52" s="648" t="s">
        <v>1154</v>
      </c>
    </row>
    <row r="53" spans="1:31" ht="12.75">
      <c r="A53" s="360">
        <v>44</v>
      </c>
      <c r="B53" s="522" t="s">
        <v>670</v>
      </c>
      <c r="C53" s="360">
        <v>125911</v>
      </c>
      <c r="D53" s="360">
        <v>45</v>
      </c>
      <c r="E53" s="360">
        <v>0</v>
      </c>
      <c r="F53" s="360">
        <v>0</v>
      </c>
      <c r="G53" s="360">
        <v>0</v>
      </c>
      <c r="H53" s="361">
        <v>125956</v>
      </c>
      <c r="I53" s="360">
        <v>125911</v>
      </c>
      <c r="J53" s="360">
        <v>45</v>
      </c>
      <c r="K53" s="360">
        <v>0</v>
      </c>
      <c r="L53" s="360">
        <v>0</v>
      </c>
      <c r="M53" s="360">
        <v>0</v>
      </c>
      <c r="N53" s="361">
        <v>125956</v>
      </c>
      <c r="O53" s="360">
        <v>12965412</v>
      </c>
      <c r="P53" s="360">
        <v>3976</v>
      </c>
      <c r="Q53" s="360">
        <v>0</v>
      </c>
      <c r="R53" s="360">
        <v>0</v>
      </c>
      <c r="S53" s="360">
        <v>0</v>
      </c>
      <c r="T53" s="361">
        <v>12969388</v>
      </c>
      <c r="U53" s="140">
        <v>12969388</v>
      </c>
      <c r="V53" s="140">
        <v>0</v>
      </c>
      <c r="W53" s="367">
        <v>0</v>
      </c>
      <c r="X53" s="140">
        <v>0</v>
      </c>
      <c r="Y53" s="140">
        <v>0</v>
      </c>
      <c r="Z53" s="140">
        <v>0</v>
      </c>
      <c r="AA53" s="140">
        <v>0</v>
      </c>
      <c r="AB53" s="140">
        <v>0</v>
      </c>
      <c r="AC53" s="648">
        <v>0</v>
      </c>
      <c r="AD53" s="648">
        <v>0</v>
      </c>
      <c r="AE53" s="648">
        <v>0</v>
      </c>
    </row>
    <row r="54" spans="1:31" ht="12.75">
      <c r="A54" s="360">
        <v>45</v>
      </c>
      <c r="B54" s="522" t="s">
        <v>671</v>
      </c>
      <c r="C54" s="360">
        <v>129180</v>
      </c>
      <c r="D54" s="360">
        <v>1518</v>
      </c>
      <c r="E54" s="360">
        <v>0</v>
      </c>
      <c r="F54" s="360">
        <v>2717</v>
      </c>
      <c r="G54" s="360">
        <v>2300</v>
      </c>
      <c r="H54" s="361">
        <v>135715</v>
      </c>
      <c r="I54" s="360">
        <v>129180</v>
      </c>
      <c r="J54" s="360">
        <v>1518</v>
      </c>
      <c r="K54" s="360">
        <v>0</v>
      </c>
      <c r="L54" s="360">
        <v>2717</v>
      </c>
      <c r="M54" s="360">
        <v>2300</v>
      </c>
      <c r="N54" s="361">
        <v>135715</v>
      </c>
      <c r="O54" s="360">
        <v>10329277</v>
      </c>
      <c r="P54" s="360">
        <v>0</v>
      </c>
      <c r="Q54" s="360">
        <v>0</v>
      </c>
      <c r="R54" s="360">
        <v>0</v>
      </c>
      <c r="S54" s="360">
        <v>0</v>
      </c>
      <c r="T54" s="361">
        <v>10329277</v>
      </c>
      <c r="U54" s="140">
        <v>10329277</v>
      </c>
      <c r="V54" s="140">
        <v>0</v>
      </c>
      <c r="W54" s="367">
        <v>0</v>
      </c>
      <c r="X54" s="140">
        <v>-13374</v>
      </c>
      <c r="Y54" s="140">
        <v>859</v>
      </c>
      <c r="Z54" s="140">
        <v>0</v>
      </c>
      <c r="AA54" s="140">
        <v>2717</v>
      </c>
      <c r="AB54" s="140">
        <v>2300</v>
      </c>
      <c r="AC54" s="648">
        <v>0</v>
      </c>
      <c r="AD54" s="648" t="s">
        <v>1154</v>
      </c>
      <c r="AE54" s="648" t="s">
        <v>1154</v>
      </c>
    </row>
    <row r="55" spans="1:31" ht="12.75">
      <c r="A55" s="360">
        <v>46</v>
      </c>
      <c r="B55" s="522" t="s">
        <v>672</v>
      </c>
      <c r="C55" s="360">
        <v>258666</v>
      </c>
      <c r="D55" s="360">
        <v>12499</v>
      </c>
      <c r="E55" s="360">
        <v>0</v>
      </c>
      <c r="F55" s="360">
        <v>3350</v>
      </c>
      <c r="G55" s="360">
        <v>1550</v>
      </c>
      <c r="H55" s="361">
        <v>276065</v>
      </c>
      <c r="I55" s="360">
        <v>258666</v>
      </c>
      <c r="J55" s="360">
        <v>12499</v>
      </c>
      <c r="K55" s="360">
        <v>0</v>
      </c>
      <c r="L55" s="360">
        <v>3350</v>
      </c>
      <c r="M55" s="360">
        <v>1550</v>
      </c>
      <c r="N55" s="361">
        <v>276065</v>
      </c>
      <c r="O55" s="360">
        <v>21275109</v>
      </c>
      <c r="P55" s="360">
        <v>1131273</v>
      </c>
      <c r="Q55" s="360">
        <v>0</v>
      </c>
      <c r="R55" s="360">
        <v>76876</v>
      </c>
      <c r="S55" s="360">
        <v>49286</v>
      </c>
      <c r="T55" s="361">
        <v>22532544</v>
      </c>
      <c r="U55" s="140">
        <v>22532544</v>
      </c>
      <c r="V55" s="140">
        <v>0</v>
      </c>
      <c r="W55" s="367">
        <v>0</v>
      </c>
      <c r="X55" s="140">
        <v>-200</v>
      </c>
      <c r="Y55" s="140">
        <v>0</v>
      </c>
      <c r="Z55" s="140">
        <v>-850</v>
      </c>
      <c r="AA55" s="140">
        <v>3350</v>
      </c>
      <c r="AB55" s="140">
        <v>0</v>
      </c>
      <c r="AC55" s="648">
        <v>0</v>
      </c>
      <c r="AD55" s="648" t="s">
        <v>1154</v>
      </c>
      <c r="AE55" s="648" t="s">
        <v>1154</v>
      </c>
    </row>
    <row r="56" spans="1:31" s="298" customFormat="1" ht="12.75">
      <c r="A56" s="575">
        <v>47</v>
      </c>
      <c r="B56" s="650" t="s">
        <v>673</v>
      </c>
      <c r="C56" s="575">
        <v>400507</v>
      </c>
      <c r="D56" s="575">
        <v>921</v>
      </c>
      <c r="E56" s="575">
        <v>0</v>
      </c>
      <c r="F56" s="575">
        <v>893</v>
      </c>
      <c r="G56" s="575">
        <v>0</v>
      </c>
      <c r="H56" s="392">
        <v>402321</v>
      </c>
      <c r="I56" s="575">
        <v>400507</v>
      </c>
      <c r="J56" s="575">
        <v>921</v>
      </c>
      <c r="K56" s="575">
        <v>0</v>
      </c>
      <c r="L56" s="575">
        <v>893</v>
      </c>
      <c r="M56" s="575">
        <v>0</v>
      </c>
      <c r="N56" s="392">
        <v>402321</v>
      </c>
      <c r="O56" s="575">
        <v>33470853</v>
      </c>
      <c r="P56" s="575">
        <v>70226</v>
      </c>
      <c r="Q56" s="575">
        <v>0</v>
      </c>
      <c r="R56" s="575">
        <v>55608</v>
      </c>
      <c r="S56" s="575">
        <v>0</v>
      </c>
      <c r="T56" s="392">
        <v>33596687</v>
      </c>
      <c r="U56" s="298">
        <v>33596687</v>
      </c>
      <c r="V56" s="298">
        <v>0</v>
      </c>
      <c r="W56" s="651">
        <v>0</v>
      </c>
      <c r="X56" s="298">
        <v>0</v>
      </c>
      <c r="Y56" s="298">
        <v>0</v>
      </c>
      <c r="Z56" s="298">
        <v>0</v>
      </c>
      <c r="AA56" s="298">
        <v>0</v>
      </c>
      <c r="AB56" s="298">
        <v>0</v>
      </c>
      <c r="AC56" s="652">
        <v>0</v>
      </c>
      <c r="AD56" s="652" t="s">
        <v>1154</v>
      </c>
      <c r="AE56" s="652">
        <v>0</v>
      </c>
    </row>
    <row r="57" spans="1:31" ht="12.75">
      <c r="A57" s="360">
        <v>48</v>
      </c>
      <c r="B57" s="522" t="s">
        <v>674</v>
      </c>
      <c r="C57" s="360">
        <v>127378</v>
      </c>
      <c r="D57" s="360">
        <v>0</v>
      </c>
      <c r="E57" s="360">
        <v>0</v>
      </c>
      <c r="F57" s="360">
        <v>0</v>
      </c>
      <c r="G57" s="360">
        <v>0</v>
      </c>
      <c r="H57" s="361">
        <v>127378</v>
      </c>
      <c r="I57" s="360">
        <v>127378</v>
      </c>
      <c r="J57" s="360">
        <v>0</v>
      </c>
      <c r="K57" s="360">
        <v>0</v>
      </c>
      <c r="L57" s="360">
        <v>0</v>
      </c>
      <c r="M57" s="360">
        <v>0</v>
      </c>
      <c r="N57" s="361">
        <v>127378</v>
      </c>
      <c r="O57" s="360">
        <v>10897953</v>
      </c>
      <c r="P57" s="360">
        <v>0</v>
      </c>
      <c r="Q57" s="360">
        <v>0</v>
      </c>
      <c r="R57" s="360">
        <v>0</v>
      </c>
      <c r="S57" s="360">
        <v>0</v>
      </c>
      <c r="T57" s="361">
        <v>10897953</v>
      </c>
      <c r="U57" s="140">
        <v>10897953</v>
      </c>
      <c r="V57" s="140">
        <v>0</v>
      </c>
      <c r="W57" s="367">
        <v>0</v>
      </c>
      <c r="X57" s="140">
        <v>0</v>
      </c>
      <c r="Y57" s="140">
        <v>0</v>
      </c>
      <c r="Z57" s="140">
        <v>0</v>
      </c>
      <c r="AA57" s="140">
        <v>0</v>
      </c>
      <c r="AB57" s="140">
        <v>0</v>
      </c>
      <c r="AC57" s="648">
        <v>0</v>
      </c>
      <c r="AD57" s="648">
        <v>0</v>
      </c>
      <c r="AE57" s="648">
        <v>0</v>
      </c>
    </row>
    <row r="58" spans="1:31" ht="12.75">
      <c r="A58" s="360">
        <v>49</v>
      </c>
      <c r="B58" s="522" t="s">
        <v>675</v>
      </c>
      <c r="C58" s="360">
        <v>153831</v>
      </c>
      <c r="D58" s="360">
        <v>19459</v>
      </c>
      <c r="E58" s="360">
        <v>0</v>
      </c>
      <c r="F58" s="360">
        <v>2922</v>
      </c>
      <c r="G58" s="360">
        <v>2300</v>
      </c>
      <c r="H58" s="361">
        <v>178512</v>
      </c>
      <c r="I58" s="360">
        <v>153831</v>
      </c>
      <c r="J58" s="360">
        <v>19459</v>
      </c>
      <c r="K58" s="360">
        <v>0</v>
      </c>
      <c r="L58" s="360">
        <v>2922</v>
      </c>
      <c r="M58" s="360">
        <v>2300</v>
      </c>
      <c r="N58" s="361">
        <v>178512</v>
      </c>
      <c r="O58" s="360">
        <v>12353922</v>
      </c>
      <c r="P58" s="360">
        <v>1719247</v>
      </c>
      <c r="Q58" s="360">
        <v>0</v>
      </c>
      <c r="R58" s="360">
        <v>243588</v>
      </c>
      <c r="S58" s="360">
        <v>0</v>
      </c>
      <c r="T58" s="361">
        <v>14316757</v>
      </c>
      <c r="U58" s="140">
        <v>14316757</v>
      </c>
      <c r="V58" s="140">
        <v>0</v>
      </c>
      <c r="W58" s="367">
        <v>0</v>
      </c>
      <c r="X58" s="140">
        <v>0</v>
      </c>
      <c r="Y58" s="140">
        <v>-5222</v>
      </c>
      <c r="Z58" s="140">
        <v>0</v>
      </c>
      <c r="AA58" s="140">
        <v>2922</v>
      </c>
      <c r="AB58" s="140">
        <v>2300</v>
      </c>
      <c r="AC58" s="648">
        <v>0</v>
      </c>
      <c r="AD58" s="648" t="s">
        <v>1154</v>
      </c>
      <c r="AE58" s="648" t="s">
        <v>1154</v>
      </c>
    </row>
    <row r="59" spans="1:31" ht="12.75">
      <c r="A59" s="360">
        <v>50</v>
      </c>
      <c r="B59" s="522" t="s">
        <v>676</v>
      </c>
      <c r="C59" s="360">
        <v>76605</v>
      </c>
      <c r="D59" s="360">
        <v>138</v>
      </c>
      <c r="E59" s="360">
        <v>0</v>
      </c>
      <c r="F59" s="360">
        <v>0</v>
      </c>
      <c r="G59" s="360">
        <v>0</v>
      </c>
      <c r="H59" s="361">
        <v>76743</v>
      </c>
      <c r="I59" s="360">
        <v>76605</v>
      </c>
      <c r="J59" s="360">
        <v>138</v>
      </c>
      <c r="K59" s="360">
        <v>0</v>
      </c>
      <c r="L59" s="360">
        <v>0</v>
      </c>
      <c r="M59" s="360">
        <v>0</v>
      </c>
      <c r="N59" s="361">
        <v>76743</v>
      </c>
      <c r="O59" s="360">
        <v>7084484</v>
      </c>
      <c r="P59" s="360">
        <v>23327</v>
      </c>
      <c r="Q59" s="360">
        <v>0</v>
      </c>
      <c r="R59" s="360">
        <v>0</v>
      </c>
      <c r="S59" s="360">
        <v>0</v>
      </c>
      <c r="T59" s="361">
        <v>7107811</v>
      </c>
      <c r="U59" s="140">
        <v>7107811</v>
      </c>
      <c r="V59" s="140">
        <v>0</v>
      </c>
      <c r="W59" s="367">
        <v>0</v>
      </c>
      <c r="X59" s="140">
        <v>0</v>
      </c>
      <c r="Y59" s="140">
        <v>0</v>
      </c>
      <c r="Z59" s="140">
        <v>0</v>
      </c>
      <c r="AA59" s="140">
        <v>0</v>
      </c>
      <c r="AB59" s="140">
        <v>0</v>
      </c>
      <c r="AC59" s="648">
        <v>0</v>
      </c>
      <c r="AD59" s="648">
        <v>0</v>
      </c>
      <c r="AE59" s="648">
        <v>0</v>
      </c>
    </row>
    <row r="60" spans="1:31" s="298" customFormat="1" ht="12.75">
      <c r="A60" s="575">
        <v>51</v>
      </c>
      <c r="B60" s="650" t="s">
        <v>677</v>
      </c>
      <c r="C60" s="575">
        <v>197447</v>
      </c>
      <c r="D60" s="575">
        <v>13624</v>
      </c>
      <c r="E60" s="575">
        <v>0</v>
      </c>
      <c r="F60" s="575">
        <v>6495</v>
      </c>
      <c r="G60" s="575">
        <v>0</v>
      </c>
      <c r="H60" s="392">
        <v>217566</v>
      </c>
      <c r="I60" s="575">
        <v>197447</v>
      </c>
      <c r="J60" s="575">
        <v>13624</v>
      </c>
      <c r="K60" s="575">
        <v>0</v>
      </c>
      <c r="L60" s="575">
        <v>6495</v>
      </c>
      <c r="M60" s="575">
        <v>0</v>
      </c>
      <c r="N60" s="392">
        <v>217566</v>
      </c>
      <c r="O60" s="575">
        <v>15777522</v>
      </c>
      <c r="P60" s="575">
        <v>892723</v>
      </c>
      <c r="Q60" s="575">
        <v>15880</v>
      </c>
      <c r="R60" s="575">
        <v>443694</v>
      </c>
      <c r="S60" s="575">
        <v>0</v>
      </c>
      <c r="T60" s="392">
        <v>17129819</v>
      </c>
      <c r="U60" s="298">
        <v>17129819</v>
      </c>
      <c r="V60" s="298">
        <v>0</v>
      </c>
      <c r="W60" s="651">
        <v>0</v>
      </c>
      <c r="X60" s="298">
        <v>0</v>
      </c>
      <c r="Y60" s="298">
        <v>0</v>
      </c>
      <c r="Z60" s="298">
        <v>0</v>
      </c>
      <c r="AA60" s="298">
        <v>0</v>
      </c>
      <c r="AB60" s="298">
        <v>0</v>
      </c>
      <c r="AC60" s="652">
        <v>1</v>
      </c>
      <c r="AD60" s="652" t="s">
        <v>1154</v>
      </c>
      <c r="AE60" s="652">
        <v>0</v>
      </c>
    </row>
    <row r="61" spans="1:31" ht="12.75">
      <c r="A61" s="360">
        <v>52</v>
      </c>
      <c r="B61" s="522" t="s">
        <v>678</v>
      </c>
      <c r="C61" s="360">
        <v>125285</v>
      </c>
      <c r="D61" s="360">
        <v>349</v>
      </c>
      <c r="E61" s="360">
        <v>0</v>
      </c>
      <c r="F61" s="360">
        <v>374</v>
      </c>
      <c r="G61" s="360">
        <v>0</v>
      </c>
      <c r="H61" s="361">
        <v>126008</v>
      </c>
      <c r="I61" s="360">
        <v>125285</v>
      </c>
      <c r="J61" s="360">
        <v>349</v>
      </c>
      <c r="K61" s="360">
        <v>0</v>
      </c>
      <c r="L61" s="360">
        <v>374</v>
      </c>
      <c r="M61" s="360">
        <v>0</v>
      </c>
      <c r="N61" s="361">
        <v>126008</v>
      </c>
      <c r="O61" s="360">
        <v>10418289</v>
      </c>
      <c r="P61" s="360">
        <v>28304</v>
      </c>
      <c r="Q61" s="360">
        <v>0</v>
      </c>
      <c r="R61" s="360">
        <v>0</v>
      </c>
      <c r="S61" s="360">
        <v>0</v>
      </c>
      <c r="T61" s="361">
        <v>10446593</v>
      </c>
      <c r="U61" s="140">
        <v>10446593</v>
      </c>
      <c r="V61" s="140">
        <v>0</v>
      </c>
      <c r="W61" s="367">
        <v>0</v>
      </c>
      <c r="X61" s="140">
        <v>0</v>
      </c>
      <c r="Y61" s="140">
        <v>0</v>
      </c>
      <c r="Z61" s="140">
        <v>0</v>
      </c>
      <c r="AA61" s="140">
        <v>0</v>
      </c>
      <c r="AB61" s="140">
        <v>0</v>
      </c>
      <c r="AC61" s="648">
        <v>0</v>
      </c>
      <c r="AD61" s="648" t="s">
        <v>1154</v>
      </c>
      <c r="AE61" s="648">
        <v>0</v>
      </c>
    </row>
    <row r="62" spans="1:31" ht="12.75">
      <c r="A62" s="360">
        <v>53</v>
      </c>
      <c r="B62" s="522" t="s">
        <v>679</v>
      </c>
      <c r="C62" s="360">
        <v>154502</v>
      </c>
      <c r="D62" s="360">
        <v>329</v>
      </c>
      <c r="E62" s="360">
        <v>0</v>
      </c>
      <c r="F62" s="360">
        <v>0</v>
      </c>
      <c r="G62" s="360">
        <v>0</v>
      </c>
      <c r="H62" s="361">
        <v>154831</v>
      </c>
      <c r="I62" s="360">
        <v>154502</v>
      </c>
      <c r="J62" s="360">
        <v>329</v>
      </c>
      <c r="K62" s="360">
        <v>0</v>
      </c>
      <c r="L62" s="360">
        <v>0</v>
      </c>
      <c r="M62" s="360">
        <v>0</v>
      </c>
      <c r="N62" s="361">
        <v>154831</v>
      </c>
      <c r="O62" s="360">
        <v>14496381</v>
      </c>
      <c r="P62" s="360">
        <v>30035</v>
      </c>
      <c r="Q62" s="360">
        <v>0</v>
      </c>
      <c r="R62" s="360">
        <v>0</v>
      </c>
      <c r="S62" s="360">
        <v>0</v>
      </c>
      <c r="T62" s="361">
        <v>14526416</v>
      </c>
      <c r="U62" s="140">
        <v>14526416</v>
      </c>
      <c r="V62" s="140">
        <v>0</v>
      </c>
      <c r="W62" s="367">
        <v>0</v>
      </c>
      <c r="X62" s="140">
        <v>0</v>
      </c>
      <c r="Y62" s="140">
        <v>0</v>
      </c>
      <c r="Z62" s="140">
        <v>0</v>
      </c>
      <c r="AA62" s="140">
        <v>0</v>
      </c>
      <c r="AB62" s="140">
        <v>0</v>
      </c>
      <c r="AC62" s="648">
        <v>0</v>
      </c>
      <c r="AD62" s="648">
        <v>0</v>
      </c>
      <c r="AE62" s="648">
        <v>0</v>
      </c>
    </row>
    <row r="63" spans="1:31" ht="12.75">
      <c r="A63" s="360">
        <v>54</v>
      </c>
      <c r="B63" s="522" t="s">
        <v>680</v>
      </c>
      <c r="C63" s="360">
        <v>139073</v>
      </c>
      <c r="D63" s="360">
        <v>19597</v>
      </c>
      <c r="E63" s="360">
        <v>0</v>
      </c>
      <c r="F63" s="360">
        <v>12630</v>
      </c>
      <c r="G63" s="360">
        <v>0</v>
      </c>
      <c r="H63" s="361">
        <v>171300</v>
      </c>
      <c r="I63" s="360">
        <v>139073</v>
      </c>
      <c r="J63" s="360">
        <v>19597</v>
      </c>
      <c r="K63" s="360">
        <v>0</v>
      </c>
      <c r="L63" s="360">
        <v>12630</v>
      </c>
      <c r="M63" s="360">
        <v>0</v>
      </c>
      <c r="N63" s="361">
        <v>171300</v>
      </c>
      <c r="O63" s="360">
        <v>11048909</v>
      </c>
      <c r="P63" s="360">
        <v>1421225</v>
      </c>
      <c r="Q63" s="360">
        <v>0</v>
      </c>
      <c r="R63" s="360">
        <v>0</v>
      </c>
      <c r="S63" s="360">
        <v>0</v>
      </c>
      <c r="T63" s="361">
        <v>12470134</v>
      </c>
      <c r="U63" s="140">
        <v>12470134</v>
      </c>
      <c r="V63" s="140">
        <v>0</v>
      </c>
      <c r="W63" s="367">
        <v>0</v>
      </c>
      <c r="X63" s="140">
        <v>0</v>
      </c>
      <c r="Y63" s="140">
        <v>0</v>
      </c>
      <c r="Z63" s="140">
        <v>0</v>
      </c>
      <c r="AA63" s="140">
        <v>12630</v>
      </c>
      <c r="AB63" s="140">
        <v>0</v>
      </c>
      <c r="AC63" s="648">
        <v>0</v>
      </c>
      <c r="AD63" s="648" t="s">
        <v>1154</v>
      </c>
      <c r="AE63" s="648">
        <v>0</v>
      </c>
    </row>
    <row r="64" spans="1:31" ht="12.75">
      <c r="A64" s="360">
        <v>55</v>
      </c>
      <c r="B64" s="522" t="s">
        <v>681</v>
      </c>
      <c r="C64" s="360">
        <v>99043</v>
      </c>
      <c r="D64" s="360">
        <v>3082</v>
      </c>
      <c r="E64" s="360">
        <v>0</v>
      </c>
      <c r="F64" s="360">
        <v>784</v>
      </c>
      <c r="G64" s="360">
        <v>0</v>
      </c>
      <c r="H64" s="361">
        <v>102909</v>
      </c>
      <c r="I64" s="360">
        <v>99043</v>
      </c>
      <c r="J64" s="360">
        <v>3082</v>
      </c>
      <c r="K64" s="360">
        <v>0</v>
      </c>
      <c r="L64" s="360">
        <v>784</v>
      </c>
      <c r="M64" s="360">
        <v>0</v>
      </c>
      <c r="N64" s="361">
        <v>102909</v>
      </c>
      <c r="O64" s="360">
        <v>9074620</v>
      </c>
      <c r="P64" s="360">
        <v>237794</v>
      </c>
      <c r="Q64" s="360">
        <v>0</v>
      </c>
      <c r="R64" s="360">
        <v>60404</v>
      </c>
      <c r="S64" s="360">
        <v>0</v>
      </c>
      <c r="T64" s="361">
        <v>9372818</v>
      </c>
      <c r="U64" s="140">
        <v>9372818</v>
      </c>
      <c r="V64" s="140">
        <v>0</v>
      </c>
      <c r="W64" s="367">
        <v>0</v>
      </c>
      <c r="X64" s="140">
        <v>0</v>
      </c>
      <c r="Y64" s="140">
        <v>0</v>
      </c>
      <c r="Z64" s="140">
        <v>0</v>
      </c>
      <c r="AA64" s="140">
        <v>0</v>
      </c>
      <c r="AB64" s="140">
        <v>0</v>
      </c>
      <c r="AC64" s="648">
        <v>0</v>
      </c>
      <c r="AD64" s="648" t="s">
        <v>1154</v>
      </c>
      <c r="AE64" s="648">
        <v>0</v>
      </c>
    </row>
    <row r="65" spans="1:31" ht="12.75">
      <c r="A65" s="360">
        <v>56</v>
      </c>
      <c r="B65" s="522" t="s">
        <v>682</v>
      </c>
      <c r="C65" s="360">
        <v>227785</v>
      </c>
      <c r="D65" s="360">
        <v>597</v>
      </c>
      <c r="E65" s="360">
        <v>0</v>
      </c>
      <c r="F65" s="360">
        <v>817</v>
      </c>
      <c r="G65" s="360">
        <v>0</v>
      </c>
      <c r="H65" s="361">
        <v>229199</v>
      </c>
      <c r="I65" s="360">
        <v>227785</v>
      </c>
      <c r="J65" s="360">
        <v>597</v>
      </c>
      <c r="K65" s="360">
        <v>0</v>
      </c>
      <c r="L65" s="360">
        <v>817</v>
      </c>
      <c r="M65" s="360">
        <v>0</v>
      </c>
      <c r="N65" s="361">
        <v>229199</v>
      </c>
      <c r="O65" s="360">
        <v>21460876</v>
      </c>
      <c r="P65" s="360">
        <v>25880</v>
      </c>
      <c r="Q65" s="360">
        <v>0</v>
      </c>
      <c r="R65" s="360">
        <v>92160</v>
      </c>
      <c r="S65" s="360">
        <v>0</v>
      </c>
      <c r="T65" s="361">
        <v>21578916</v>
      </c>
      <c r="U65" s="140">
        <v>21578916</v>
      </c>
      <c r="V65" s="140">
        <v>0</v>
      </c>
      <c r="W65" s="367">
        <v>0</v>
      </c>
      <c r="X65" s="140">
        <v>0</v>
      </c>
      <c r="Y65" s="140">
        <v>0</v>
      </c>
      <c r="Z65" s="140">
        <v>0</v>
      </c>
      <c r="AA65" s="140">
        <v>0</v>
      </c>
      <c r="AB65" s="140">
        <v>0</v>
      </c>
      <c r="AC65" s="648">
        <v>0</v>
      </c>
      <c r="AD65" s="648" t="s">
        <v>1154</v>
      </c>
      <c r="AE65" s="648">
        <v>0</v>
      </c>
    </row>
    <row r="66" spans="1:31" ht="12.75">
      <c r="A66" s="360">
        <v>57</v>
      </c>
      <c r="B66" s="522" t="s">
        <v>683</v>
      </c>
      <c r="C66" s="360">
        <v>171909</v>
      </c>
      <c r="D66" s="360">
        <v>11913</v>
      </c>
      <c r="E66" s="360">
        <v>0</v>
      </c>
      <c r="F66" s="360">
        <v>768</v>
      </c>
      <c r="G66" s="360">
        <v>4500</v>
      </c>
      <c r="H66" s="361">
        <v>189090</v>
      </c>
      <c r="I66" s="360">
        <v>171909</v>
      </c>
      <c r="J66" s="360">
        <v>11913</v>
      </c>
      <c r="K66" s="360">
        <v>0</v>
      </c>
      <c r="L66" s="360">
        <v>768</v>
      </c>
      <c r="M66" s="360">
        <v>4500</v>
      </c>
      <c r="N66" s="361">
        <v>189090</v>
      </c>
      <c r="O66" s="360">
        <v>14976260</v>
      </c>
      <c r="P66" s="360">
        <v>366599</v>
      </c>
      <c r="Q66" s="360">
        <v>0</v>
      </c>
      <c r="R66" s="360">
        <v>67163</v>
      </c>
      <c r="S66" s="360">
        <v>0</v>
      </c>
      <c r="T66" s="361">
        <v>15410022</v>
      </c>
      <c r="U66" s="140">
        <v>15410022</v>
      </c>
      <c r="V66" s="140">
        <v>0</v>
      </c>
      <c r="W66" s="367">
        <v>0</v>
      </c>
      <c r="X66" s="140">
        <v>-8196</v>
      </c>
      <c r="Y66" s="140">
        <v>8226</v>
      </c>
      <c r="Z66" s="140">
        <v>0</v>
      </c>
      <c r="AA66" s="140">
        <v>0</v>
      </c>
      <c r="AB66" s="140">
        <v>4500</v>
      </c>
      <c r="AC66" s="648">
        <v>0</v>
      </c>
      <c r="AD66" s="648" t="s">
        <v>1154</v>
      </c>
      <c r="AE66" s="648" t="s">
        <v>1154</v>
      </c>
    </row>
    <row r="67" spans="1:31" ht="12.75">
      <c r="A67" s="360">
        <v>58</v>
      </c>
      <c r="B67" s="522" t="s">
        <v>684</v>
      </c>
      <c r="C67" s="360">
        <v>111361</v>
      </c>
      <c r="D67" s="360">
        <v>835</v>
      </c>
      <c r="E67" s="360">
        <v>0</v>
      </c>
      <c r="F67" s="360">
        <v>0</v>
      </c>
      <c r="G67" s="360">
        <v>0</v>
      </c>
      <c r="H67" s="361">
        <v>112196</v>
      </c>
      <c r="I67" s="360">
        <v>111361</v>
      </c>
      <c r="J67" s="360">
        <v>835</v>
      </c>
      <c r="K67" s="360">
        <v>0</v>
      </c>
      <c r="L67" s="360">
        <v>0</v>
      </c>
      <c r="M67" s="360">
        <v>0</v>
      </c>
      <c r="N67" s="361">
        <v>112196</v>
      </c>
      <c r="O67" s="360">
        <v>9818743</v>
      </c>
      <c r="P67" s="360">
        <v>71018</v>
      </c>
      <c r="Q67" s="360">
        <v>0</v>
      </c>
      <c r="R67" s="360">
        <v>0</v>
      </c>
      <c r="S67" s="360">
        <v>0</v>
      </c>
      <c r="T67" s="361">
        <v>9889761</v>
      </c>
      <c r="U67" s="140">
        <v>9889761</v>
      </c>
      <c r="V67" s="140">
        <v>0</v>
      </c>
      <c r="W67" s="367">
        <v>0</v>
      </c>
      <c r="X67" s="140">
        <v>0</v>
      </c>
      <c r="Y67" s="140">
        <v>0</v>
      </c>
      <c r="Z67" s="140">
        <v>0</v>
      </c>
      <c r="AA67" s="140">
        <v>0</v>
      </c>
      <c r="AB67" s="140">
        <v>0</v>
      </c>
      <c r="AC67" s="648">
        <v>0</v>
      </c>
      <c r="AD67" s="648">
        <v>0</v>
      </c>
      <c r="AE67" s="648">
        <v>0</v>
      </c>
    </row>
    <row r="68" spans="1:31" ht="12.75">
      <c r="A68" s="360">
        <v>59</v>
      </c>
      <c r="B68" s="522" t="s">
        <v>685</v>
      </c>
      <c r="C68" s="360">
        <v>156159</v>
      </c>
      <c r="D68" s="360">
        <v>295</v>
      </c>
      <c r="E68" s="360">
        <v>0</v>
      </c>
      <c r="F68" s="360">
        <v>0</v>
      </c>
      <c r="G68" s="360">
        <v>0</v>
      </c>
      <c r="H68" s="361">
        <v>156454</v>
      </c>
      <c r="I68" s="360">
        <v>156159</v>
      </c>
      <c r="J68" s="360">
        <v>295</v>
      </c>
      <c r="K68" s="360">
        <v>0</v>
      </c>
      <c r="L68" s="360">
        <v>0</v>
      </c>
      <c r="M68" s="360">
        <v>0</v>
      </c>
      <c r="N68" s="361">
        <v>156454</v>
      </c>
      <c r="O68" s="360">
        <v>10916087</v>
      </c>
      <c r="P68" s="360">
        <v>18944</v>
      </c>
      <c r="Q68" s="360">
        <v>0</v>
      </c>
      <c r="R68" s="360">
        <v>0</v>
      </c>
      <c r="S68" s="360">
        <v>0</v>
      </c>
      <c r="T68" s="361">
        <v>10935031</v>
      </c>
      <c r="U68" s="140">
        <v>10935031</v>
      </c>
      <c r="V68" s="140">
        <v>0</v>
      </c>
      <c r="W68" s="367">
        <v>0</v>
      </c>
      <c r="X68" s="140">
        <v>0</v>
      </c>
      <c r="Y68" s="140">
        <v>0</v>
      </c>
      <c r="Z68" s="140">
        <v>0</v>
      </c>
      <c r="AA68" s="140">
        <v>0</v>
      </c>
      <c r="AB68" s="140">
        <v>0</v>
      </c>
      <c r="AC68" s="648">
        <v>0</v>
      </c>
      <c r="AD68" s="648">
        <v>0</v>
      </c>
      <c r="AE68" s="648">
        <v>0</v>
      </c>
    </row>
    <row r="69" spans="1:31" ht="12.75">
      <c r="A69" s="360">
        <v>60</v>
      </c>
      <c r="B69" s="522" t="s">
        <v>686</v>
      </c>
      <c r="C69" s="360">
        <v>215075</v>
      </c>
      <c r="D69" s="360">
        <v>746</v>
      </c>
      <c r="E69" s="360">
        <v>0</v>
      </c>
      <c r="F69" s="360">
        <v>567</v>
      </c>
      <c r="G69" s="360">
        <v>0</v>
      </c>
      <c r="H69" s="361">
        <v>216388</v>
      </c>
      <c r="I69" s="360">
        <v>215075</v>
      </c>
      <c r="J69" s="360">
        <v>746</v>
      </c>
      <c r="K69" s="360">
        <v>0</v>
      </c>
      <c r="L69" s="360">
        <v>567</v>
      </c>
      <c r="M69" s="360">
        <v>0</v>
      </c>
      <c r="N69" s="361">
        <v>216388</v>
      </c>
      <c r="O69" s="360">
        <v>19566308</v>
      </c>
      <c r="P69" s="360">
        <v>62038</v>
      </c>
      <c r="Q69" s="360">
        <v>0</v>
      </c>
      <c r="R69" s="360">
        <v>30536</v>
      </c>
      <c r="S69" s="360">
        <v>0</v>
      </c>
      <c r="T69" s="361">
        <v>19658882</v>
      </c>
      <c r="U69" s="140">
        <v>19658882</v>
      </c>
      <c r="V69" s="140">
        <v>0</v>
      </c>
      <c r="W69" s="367">
        <v>0</v>
      </c>
      <c r="X69" s="140">
        <v>0</v>
      </c>
      <c r="Y69" s="140">
        <v>0</v>
      </c>
      <c r="Z69" s="140">
        <v>0</v>
      </c>
      <c r="AA69" s="140">
        <v>0</v>
      </c>
      <c r="AB69" s="140">
        <v>0</v>
      </c>
      <c r="AC69" s="648">
        <v>0</v>
      </c>
      <c r="AD69" s="648" t="s">
        <v>1154</v>
      </c>
      <c r="AE69" s="648">
        <v>0</v>
      </c>
    </row>
    <row r="70" spans="1:31" ht="12.75">
      <c r="A70" s="360">
        <v>61</v>
      </c>
      <c r="B70" s="522" t="s">
        <v>687</v>
      </c>
      <c r="C70" s="360">
        <v>167099</v>
      </c>
      <c r="D70" s="360">
        <v>4277</v>
      </c>
      <c r="E70" s="360">
        <v>0</v>
      </c>
      <c r="F70" s="360">
        <v>582</v>
      </c>
      <c r="G70" s="360">
        <v>0</v>
      </c>
      <c r="H70" s="361">
        <v>171958</v>
      </c>
      <c r="I70" s="360">
        <v>167099</v>
      </c>
      <c r="J70" s="360">
        <v>4277</v>
      </c>
      <c r="K70" s="360">
        <v>0</v>
      </c>
      <c r="L70" s="360">
        <v>582</v>
      </c>
      <c r="M70" s="360">
        <v>0</v>
      </c>
      <c r="N70" s="361">
        <v>171958</v>
      </c>
      <c r="O70" s="360">
        <v>13689134</v>
      </c>
      <c r="P70" s="360">
        <v>291204</v>
      </c>
      <c r="Q70" s="360">
        <v>0</v>
      </c>
      <c r="R70" s="360">
        <v>32002</v>
      </c>
      <c r="S70" s="360">
        <v>0</v>
      </c>
      <c r="T70" s="361">
        <v>14012340</v>
      </c>
      <c r="U70" s="140">
        <v>14012340</v>
      </c>
      <c r="V70" s="140">
        <v>0</v>
      </c>
      <c r="W70" s="367">
        <v>0</v>
      </c>
      <c r="X70" s="140">
        <v>0</v>
      </c>
      <c r="Y70" s="140">
        <v>0</v>
      </c>
      <c r="Z70" s="140">
        <v>0</v>
      </c>
      <c r="AA70" s="140">
        <v>0</v>
      </c>
      <c r="AB70" s="140">
        <v>0</v>
      </c>
      <c r="AC70" s="648">
        <v>0</v>
      </c>
      <c r="AD70" s="648" t="s">
        <v>1154</v>
      </c>
      <c r="AE70" s="648">
        <v>0</v>
      </c>
    </row>
    <row r="71" spans="1:31" ht="12.75">
      <c r="A71" s="360">
        <v>62</v>
      </c>
      <c r="B71" s="522" t="s">
        <v>688</v>
      </c>
      <c r="C71" s="360">
        <v>157872</v>
      </c>
      <c r="D71" s="360">
        <v>864</v>
      </c>
      <c r="E71" s="360">
        <v>0</v>
      </c>
      <c r="F71" s="360">
        <v>742</v>
      </c>
      <c r="G71" s="360">
        <v>3350</v>
      </c>
      <c r="H71" s="361">
        <v>162828</v>
      </c>
      <c r="I71" s="360">
        <v>157872</v>
      </c>
      <c r="J71" s="360">
        <v>864</v>
      </c>
      <c r="K71" s="360">
        <v>0</v>
      </c>
      <c r="L71" s="360">
        <v>742</v>
      </c>
      <c r="M71" s="360">
        <v>3350</v>
      </c>
      <c r="N71" s="361">
        <v>162828</v>
      </c>
      <c r="O71" s="360">
        <v>13122248</v>
      </c>
      <c r="P71" s="360">
        <v>70850</v>
      </c>
      <c r="Q71" s="360">
        <v>0</v>
      </c>
      <c r="R71" s="360">
        <v>60838</v>
      </c>
      <c r="S71" s="360">
        <v>0</v>
      </c>
      <c r="T71" s="361">
        <v>13253936</v>
      </c>
      <c r="U71" s="140">
        <v>13253936</v>
      </c>
      <c r="V71" s="140">
        <v>0</v>
      </c>
      <c r="W71" s="367">
        <v>0</v>
      </c>
      <c r="X71" s="140">
        <v>0</v>
      </c>
      <c r="Y71" s="140">
        <v>0</v>
      </c>
      <c r="Z71" s="140">
        <v>0</v>
      </c>
      <c r="AA71" s="140">
        <v>0</v>
      </c>
      <c r="AB71" s="140">
        <v>3350</v>
      </c>
      <c r="AC71" s="648">
        <v>0</v>
      </c>
      <c r="AD71" s="648" t="s">
        <v>1154</v>
      </c>
      <c r="AE71" s="648" t="s">
        <v>1154</v>
      </c>
    </row>
    <row r="72" spans="1:31" ht="12.75">
      <c r="A72" s="360">
        <v>63</v>
      </c>
      <c r="B72" s="522" t="s">
        <v>689</v>
      </c>
      <c r="C72" s="360">
        <v>144208</v>
      </c>
      <c r="D72" s="360">
        <v>3210</v>
      </c>
      <c r="E72" s="360">
        <v>0</v>
      </c>
      <c r="F72" s="360">
        <v>341</v>
      </c>
      <c r="G72" s="360">
        <v>0</v>
      </c>
      <c r="H72" s="361">
        <v>147759</v>
      </c>
      <c r="I72" s="360">
        <v>144208</v>
      </c>
      <c r="J72" s="360">
        <v>3210</v>
      </c>
      <c r="K72" s="360">
        <v>0</v>
      </c>
      <c r="L72" s="360">
        <v>341</v>
      </c>
      <c r="M72" s="360">
        <v>0</v>
      </c>
      <c r="N72" s="361">
        <v>147759</v>
      </c>
      <c r="O72" s="360">
        <v>14649048</v>
      </c>
      <c r="P72" s="360">
        <v>326248</v>
      </c>
      <c r="Q72" s="360">
        <v>0</v>
      </c>
      <c r="R72" s="360">
        <v>26032</v>
      </c>
      <c r="S72" s="360">
        <v>0</v>
      </c>
      <c r="T72" s="361">
        <v>15001328</v>
      </c>
      <c r="U72" s="140">
        <v>15001328</v>
      </c>
      <c r="V72" s="140">
        <v>0</v>
      </c>
      <c r="W72" s="367">
        <v>0</v>
      </c>
      <c r="X72" s="140">
        <v>-3959</v>
      </c>
      <c r="Y72" s="140">
        <v>-287</v>
      </c>
      <c r="Z72" s="140">
        <v>0</v>
      </c>
      <c r="AA72" s="140">
        <v>15</v>
      </c>
      <c r="AB72" s="140">
        <v>0</v>
      </c>
      <c r="AC72" s="648">
        <v>0</v>
      </c>
      <c r="AD72" s="648" t="s">
        <v>1154</v>
      </c>
      <c r="AE72" s="648">
        <v>0</v>
      </c>
    </row>
    <row r="73" spans="1:31" ht="12.75">
      <c r="A73" s="360">
        <v>64</v>
      </c>
      <c r="B73" s="522" t="s">
        <v>690</v>
      </c>
      <c r="C73" s="360">
        <v>128555</v>
      </c>
      <c r="D73" s="360">
        <v>165</v>
      </c>
      <c r="E73" s="360">
        <v>0</v>
      </c>
      <c r="F73" s="360">
        <v>5072</v>
      </c>
      <c r="G73" s="360">
        <v>0</v>
      </c>
      <c r="H73" s="361">
        <v>133792</v>
      </c>
      <c r="I73" s="360">
        <v>128555</v>
      </c>
      <c r="J73" s="360">
        <v>165</v>
      </c>
      <c r="K73" s="360">
        <v>0</v>
      </c>
      <c r="L73" s="360">
        <v>5072</v>
      </c>
      <c r="M73" s="360">
        <v>0</v>
      </c>
      <c r="N73" s="361">
        <v>133792</v>
      </c>
      <c r="O73" s="360">
        <v>12067531</v>
      </c>
      <c r="P73" s="360">
        <v>13983</v>
      </c>
      <c r="Q73" s="360">
        <v>0</v>
      </c>
      <c r="R73" s="360">
        <v>243762</v>
      </c>
      <c r="S73" s="360">
        <v>0</v>
      </c>
      <c r="T73" s="361">
        <v>12325276</v>
      </c>
      <c r="U73" s="140">
        <v>12325276</v>
      </c>
      <c r="V73" s="140">
        <v>0</v>
      </c>
      <c r="W73" s="367">
        <v>0</v>
      </c>
      <c r="X73" s="140">
        <v>0</v>
      </c>
      <c r="Y73" s="140">
        <v>0</v>
      </c>
      <c r="Z73" s="140">
        <v>0</v>
      </c>
      <c r="AA73" s="140">
        <v>0</v>
      </c>
      <c r="AB73" s="140">
        <v>0</v>
      </c>
      <c r="AC73" s="648">
        <v>0</v>
      </c>
      <c r="AD73" s="648" t="s">
        <v>1154</v>
      </c>
      <c r="AE73" s="648">
        <v>0</v>
      </c>
    </row>
    <row r="74" spans="1:31" ht="12.75">
      <c r="A74" s="360">
        <v>65</v>
      </c>
      <c r="B74" s="522" t="s">
        <v>691</v>
      </c>
      <c r="C74" s="360">
        <v>284944</v>
      </c>
      <c r="D74" s="360">
        <v>3895</v>
      </c>
      <c r="E74" s="360">
        <v>0</v>
      </c>
      <c r="F74" s="360">
        <v>0</v>
      </c>
      <c r="G74" s="360">
        <v>3450</v>
      </c>
      <c r="H74" s="361">
        <v>292289</v>
      </c>
      <c r="I74" s="360">
        <v>284944</v>
      </c>
      <c r="J74" s="360">
        <v>3895</v>
      </c>
      <c r="K74" s="360">
        <v>0</v>
      </c>
      <c r="L74" s="360">
        <v>0</v>
      </c>
      <c r="M74" s="360">
        <v>3450</v>
      </c>
      <c r="N74" s="361">
        <v>292289</v>
      </c>
      <c r="O74" s="360">
        <v>21338101</v>
      </c>
      <c r="P74" s="360">
        <v>376690</v>
      </c>
      <c r="Q74" s="360">
        <v>0</v>
      </c>
      <c r="R74" s="360">
        <v>0</v>
      </c>
      <c r="S74" s="360">
        <v>0</v>
      </c>
      <c r="T74" s="361">
        <v>21714791</v>
      </c>
      <c r="U74" s="140">
        <v>21714791</v>
      </c>
      <c r="V74" s="140">
        <v>0</v>
      </c>
      <c r="W74" s="367">
        <v>0</v>
      </c>
      <c r="X74" s="140">
        <v>0</v>
      </c>
      <c r="Y74" s="140">
        <v>830</v>
      </c>
      <c r="Z74" s="140">
        <v>0</v>
      </c>
      <c r="AA74" s="140">
        <v>-830</v>
      </c>
      <c r="AB74" s="140">
        <v>0</v>
      </c>
      <c r="AC74" s="648">
        <v>0</v>
      </c>
      <c r="AD74" s="648">
        <v>0</v>
      </c>
      <c r="AE74" s="648" t="s">
        <v>1154</v>
      </c>
    </row>
    <row r="75" spans="1:31" ht="12.75">
      <c r="A75" s="360">
        <v>66</v>
      </c>
      <c r="B75" s="522" t="s">
        <v>692</v>
      </c>
      <c r="C75" s="360">
        <v>112998</v>
      </c>
      <c r="D75" s="360">
        <v>0</v>
      </c>
      <c r="E75" s="360">
        <v>0</v>
      </c>
      <c r="F75" s="360">
        <v>566</v>
      </c>
      <c r="G75" s="360">
        <v>0</v>
      </c>
      <c r="H75" s="361">
        <v>113564</v>
      </c>
      <c r="I75" s="360">
        <v>112998</v>
      </c>
      <c r="J75" s="360">
        <v>0</v>
      </c>
      <c r="K75" s="360">
        <v>0</v>
      </c>
      <c r="L75" s="360">
        <v>566</v>
      </c>
      <c r="M75" s="360">
        <v>0</v>
      </c>
      <c r="N75" s="361">
        <v>113564</v>
      </c>
      <c r="O75" s="360">
        <v>6689478</v>
      </c>
      <c r="P75" s="360">
        <v>0</v>
      </c>
      <c r="Q75" s="360">
        <v>0</v>
      </c>
      <c r="R75" s="360">
        <v>0</v>
      </c>
      <c r="S75" s="360">
        <v>0</v>
      </c>
      <c r="T75" s="361">
        <v>6689478</v>
      </c>
      <c r="U75" s="140">
        <v>6689478</v>
      </c>
      <c r="V75" s="140">
        <v>0</v>
      </c>
      <c r="W75" s="367">
        <v>0</v>
      </c>
      <c r="X75" s="140">
        <v>0</v>
      </c>
      <c r="Y75" s="140">
        <v>0</v>
      </c>
      <c r="Z75" s="140">
        <v>0</v>
      </c>
      <c r="AA75" s="140">
        <v>566</v>
      </c>
      <c r="AB75" s="140">
        <v>0</v>
      </c>
      <c r="AC75" s="648">
        <v>0</v>
      </c>
      <c r="AD75" s="648" t="s">
        <v>1154</v>
      </c>
      <c r="AE75" s="648">
        <v>0</v>
      </c>
    </row>
    <row r="76" spans="1:31" ht="12.75">
      <c r="A76" s="360">
        <v>67</v>
      </c>
      <c r="B76" s="522" t="s">
        <v>693</v>
      </c>
      <c r="C76" s="360">
        <v>268732</v>
      </c>
      <c r="D76" s="360">
        <v>599</v>
      </c>
      <c r="E76" s="360">
        <v>0</v>
      </c>
      <c r="F76" s="360">
        <v>4277</v>
      </c>
      <c r="G76" s="360">
        <v>0</v>
      </c>
      <c r="H76" s="361">
        <v>273608</v>
      </c>
      <c r="I76" s="360">
        <v>268732</v>
      </c>
      <c r="J76" s="360">
        <v>599</v>
      </c>
      <c r="K76" s="360">
        <v>0</v>
      </c>
      <c r="L76" s="360">
        <v>4277</v>
      </c>
      <c r="M76" s="360">
        <v>0</v>
      </c>
      <c r="N76" s="361">
        <v>273608</v>
      </c>
      <c r="O76" s="360">
        <v>23883223</v>
      </c>
      <c r="P76" s="360">
        <v>34053</v>
      </c>
      <c r="Q76" s="360">
        <v>0</v>
      </c>
      <c r="R76" s="360">
        <v>405356</v>
      </c>
      <c r="S76" s="360">
        <v>0</v>
      </c>
      <c r="T76" s="361">
        <v>24322632</v>
      </c>
      <c r="U76" s="140">
        <v>24322632</v>
      </c>
      <c r="V76" s="140">
        <v>0</v>
      </c>
      <c r="W76" s="367">
        <v>0</v>
      </c>
      <c r="X76" s="140">
        <v>1834</v>
      </c>
      <c r="Y76" s="140">
        <v>227</v>
      </c>
      <c r="Z76" s="140">
        <v>0</v>
      </c>
      <c r="AA76" s="140">
        <v>-341</v>
      </c>
      <c r="AB76" s="140">
        <v>0</v>
      </c>
      <c r="AC76" s="648">
        <v>0</v>
      </c>
      <c r="AD76" s="648" t="s">
        <v>1154</v>
      </c>
      <c r="AE76" s="648">
        <v>0</v>
      </c>
    </row>
    <row r="77" spans="1:31" ht="12.75">
      <c r="A77" s="360">
        <v>68</v>
      </c>
      <c r="B77" s="522" t="s">
        <v>694</v>
      </c>
      <c r="C77" s="360">
        <v>414967</v>
      </c>
      <c r="D77" s="360">
        <v>3668</v>
      </c>
      <c r="E77" s="360">
        <v>0</v>
      </c>
      <c r="F77" s="360">
        <v>4568</v>
      </c>
      <c r="G77" s="360">
        <v>0</v>
      </c>
      <c r="H77" s="361">
        <v>423203</v>
      </c>
      <c r="I77" s="360">
        <v>414967</v>
      </c>
      <c r="J77" s="360">
        <v>3668</v>
      </c>
      <c r="K77" s="360">
        <v>0</v>
      </c>
      <c r="L77" s="360">
        <v>4568</v>
      </c>
      <c r="M77" s="360">
        <v>0</v>
      </c>
      <c r="N77" s="361">
        <v>423203</v>
      </c>
      <c r="O77" s="360">
        <v>37903788</v>
      </c>
      <c r="P77" s="360">
        <v>302730</v>
      </c>
      <c r="Q77" s="360">
        <v>0</v>
      </c>
      <c r="R77" s="360">
        <v>356771</v>
      </c>
      <c r="S77" s="360">
        <v>0</v>
      </c>
      <c r="T77" s="361">
        <v>38563289</v>
      </c>
      <c r="U77" s="140">
        <v>38563289</v>
      </c>
      <c r="V77" s="140">
        <v>0</v>
      </c>
      <c r="W77" s="367">
        <v>0</v>
      </c>
      <c r="X77" s="140">
        <v>0</v>
      </c>
      <c r="Y77" s="140">
        <v>0</v>
      </c>
      <c r="Z77" s="140">
        <v>0</v>
      </c>
      <c r="AA77" s="140">
        <v>0</v>
      </c>
      <c r="AB77" s="140">
        <v>0</v>
      </c>
      <c r="AC77" s="648">
        <v>0</v>
      </c>
      <c r="AD77" s="648" t="s">
        <v>1154</v>
      </c>
      <c r="AE77" s="648">
        <v>0</v>
      </c>
    </row>
    <row r="78" spans="1:31" ht="12.75">
      <c r="A78" s="360">
        <v>69</v>
      </c>
      <c r="B78" s="522" t="s">
        <v>695</v>
      </c>
      <c r="C78" s="360">
        <v>182381</v>
      </c>
      <c r="D78" s="360">
        <v>146</v>
      </c>
      <c r="E78" s="360">
        <v>0</v>
      </c>
      <c r="F78" s="360">
        <v>0</v>
      </c>
      <c r="G78" s="360">
        <v>0</v>
      </c>
      <c r="H78" s="361">
        <v>182527</v>
      </c>
      <c r="I78" s="360">
        <v>182381</v>
      </c>
      <c r="J78" s="360">
        <v>146</v>
      </c>
      <c r="K78" s="360">
        <v>0</v>
      </c>
      <c r="L78" s="360">
        <v>0</v>
      </c>
      <c r="M78" s="360">
        <v>0</v>
      </c>
      <c r="N78" s="361">
        <v>182527</v>
      </c>
      <c r="O78" s="360">
        <v>14593760</v>
      </c>
      <c r="P78" s="360">
        <v>0</v>
      </c>
      <c r="Q78" s="360">
        <v>0</v>
      </c>
      <c r="R78" s="360">
        <v>0</v>
      </c>
      <c r="S78" s="360">
        <v>0</v>
      </c>
      <c r="T78" s="361">
        <v>14593760</v>
      </c>
      <c r="U78" s="140">
        <v>14593760</v>
      </c>
      <c r="V78" s="140">
        <v>0</v>
      </c>
      <c r="W78" s="367">
        <v>0</v>
      </c>
      <c r="X78" s="140">
        <v>592</v>
      </c>
      <c r="Y78" s="140">
        <v>146</v>
      </c>
      <c r="Z78" s="140">
        <v>0</v>
      </c>
      <c r="AA78" s="140">
        <v>0</v>
      </c>
      <c r="AB78" s="140">
        <v>0</v>
      </c>
      <c r="AC78" s="648">
        <v>0</v>
      </c>
      <c r="AD78" s="648">
        <v>0</v>
      </c>
      <c r="AE78" s="648">
        <v>0</v>
      </c>
    </row>
    <row r="79" spans="1:31" ht="12.75">
      <c r="A79" s="360">
        <v>70</v>
      </c>
      <c r="B79" s="522" t="s">
        <v>696</v>
      </c>
      <c r="C79" s="360">
        <v>180844</v>
      </c>
      <c r="D79" s="360">
        <v>0</v>
      </c>
      <c r="E79" s="360">
        <v>0</v>
      </c>
      <c r="F79" s="360">
        <v>1209</v>
      </c>
      <c r="G79" s="360">
        <v>1200</v>
      </c>
      <c r="H79" s="361">
        <v>183253</v>
      </c>
      <c r="I79" s="360">
        <v>180844</v>
      </c>
      <c r="J79" s="360">
        <v>0</v>
      </c>
      <c r="K79" s="360">
        <v>0</v>
      </c>
      <c r="L79" s="360">
        <v>1209</v>
      </c>
      <c r="M79" s="360">
        <v>1200</v>
      </c>
      <c r="N79" s="361">
        <v>183253</v>
      </c>
      <c r="O79" s="360">
        <v>14818598</v>
      </c>
      <c r="P79" s="360">
        <v>0</v>
      </c>
      <c r="Q79" s="360">
        <v>0</v>
      </c>
      <c r="R79" s="360">
        <v>99324</v>
      </c>
      <c r="S79" s="360">
        <v>122212</v>
      </c>
      <c r="T79" s="361">
        <v>15040134</v>
      </c>
      <c r="U79" s="140">
        <v>15040134</v>
      </c>
      <c r="V79" s="140">
        <v>0</v>
      </c>
      <c r="W79" s="367">
        <v>0</v>
      </c>
      <c r="X79" s="140">
        <v>0</v>
      </c>
      <c r="Y79" s="140">
        <v>0</v>
      </c>
      <c r="Z79" s="140">
        <v>0</v>
      </c>
      <c r="AA79" s="140">
        <v>0</v>
      </c>
      <c r="AB79" s="140">
        <v>1100</v>
      </c>
      <c r="AC79" s="648">
        <v>0</v>
      </c>
      <c r="AD79" s="648" t="s">
        <v>1154</v>
      </c>
      <c r="AE79" s="648" t="s">
        <v>1154</v>
      </c>
    </row>
    <row r="80" spans="1:31" ht="12.75">
      <c r="A80" s="360">
        <v>71</v>
      </c>
      <c r="B80" s="522" t="s">
        <v>697</v>
      </c>
      <c r="C80" s="360">
        <v>216020</v>
      </c>
      <c r="D80" s="360">
        <v>674</v>
      </c>
      <c r="E80" s="360">
        <v>0</v>
      </c>
      <c r="F80" s="360">
        <v>0</v>
      </c>
      <c r="G80" s="360">
        <v>1150</v>
      </c>
      <c r="H80" s="361">
        <v>217844</v>
      </c>
      <c r="I80" s="360">
        <v>216020</v>
      </c>
      <c r="J80" s="360">
        <v>674</v>
      </c>
      <c r="K80" s="360">
        <v>0</v>
      </c>
      <c r="L80" s="360">
        <v>0</v>
      </c>
      <c r="M80" s="360">
        <v>1150</v>
      </c>
      <c r="N80" s="361">
        <v>217844</v>
      </c>
      <c r="O80" s="360">
        <v>18570342</v>
      </c>
      <c r="P80" s="360">
        <v>68638</v>
      </c>
      <c r="Q80" s="360">
        <v>0</v>
      </c>
      <c r="R80" s="360">
        <v>0</v>
      </c>
      <c r="S80" s="360">
        <v>122233</v>
      </c>
      <c r="T80" s="361">
        <v>18761213</v>
      </c>
      <c r="U80" s="140">
        <v>18761213</v>
      </c>
      <c r="V80" s="140">
        <v>0</v>
      </c>
      <c r="W80" s="367">
        <v>0</v>
      </c>
      <c r="X80" s="140">
        <v>-900</v>
      </c>
      <c r="Y80" s="140">
        <v>0</v>
      </c>
      <c r="Z80" s="140">
        <v>0</v>
      </c>
      <c r="AA80" s="140">
        <v>0</v>
      </c>
      <c r="AB80" s="140">
        <v>0</v>
      </c>
      <c r="AC80" s="648">
        <v>0</v>
      </c>
      <c r="AD80" s="648">
        <v>0</v>
      </c>
      <c r="AE80" s="648" t="s">
        <v>1154</v>
      </c>
    </row>
    <row r="81" spans="1:31" ht="12.75">
      <c r="A81" s="360">
        <v>72</v>
      </c>
      <c r="B81" s="522" t="s">
        <v>698</v>
      </c>
      <c r="C81" s="360">
        <v>187378</v>
      </c>
      <c r="D81" s="360">
        <v>6103</v>
      </c>
      <c r="E81" s="360">
        <v>0</v>
      </c>
      <c r="F81" s="360">
        <v>16558</v>
      </c>
      <c r="G81" s="360">
        <v>0</v>
      </c>
      <c r="H81" s="361">
        <v>210039</v>
      </c>
      <c r="I81" s="360">
        <v>187378</v>
      </c>
      <c r="J81" s="360">
        <v>6103</v>
      </c>
      <c r="K81" s="360">
        <v>0</v>
      </c>
      <c r="L81" s="360">
        <v>16558</v>
      </c>
      <c r="M81" s="360">
        <v>0</v>
      </c>
      <c r="N81" s="361">
        <v>210039</v>
      </c>
      <c r="O81" s="360">
        <v>16213638</v>
      </c>
      <c r="P81" s="360">
        <v>528087</v>
      </c>
      <c r="Q81" s="360">
        <v>0</v>
      </c>
      <c r="R81" s="360">
        <v>0</v>
      </c>
      <c r="S81" s="360">
        <v>0</v>
      </c>
      <c r="T81" s="361">
        <v>16741725</v>
      </c>
      <c r="U81" s="140">
        <v>16741725</v>
      </c>
      <c r="V81" s="140">
        <v>0</v>
      </c>
      <c r="W81" s="367">
        <v>0</v>
      </c>
      <c r="X81" s="140">
        <v>0</v>
      </c>
      <c r="Y81" s="140">
        <v>0</v>
      </c>
      <c r="Z81" s="140">
        <v>0</v>
      </c>
      <c r="AA81" s="140">
        <v>0</v>
      </c>
      <c r="AB81" s="140">
        <v>0</v>
      </c>
      <c r="AC81" s="648">
        <v>0</v>
      </c>
      <c r="AD81" s="648" t="s">
        <v>1154</v>
      </c>
      <c r="AE81" s="648">
        <v>0</v>
      </c>
    </row>
    <row r="82" spans="1:31" ht="12.75">
      <c r="A82" s="360">
        <v>73</v>
      </c>
      <c r="B82" s="522" t="s">
        <v>699</v>
      </c>
      <c r="C82" s="360">
        <v>176517</v>
      </c>
      <c r="D82" s="360">
        <v>1894</v>
      </c>
      <c r="E82" s="360">
        <v>0</v>
      </c>
      <c r="F82" s="360">
        <v>471</v>
      </c>
      <c r="G82" s="360">
        <v>0</v>
      </c>
      <c r="H82" s="361">
        <v>178882</v>
      </c>
      <c r="I82" s="360">
        <v>176517</v>
      </c>
      <c r="J82" s="360">
        <v>1894</v>
      </c>
      <c r="K82" s="360">
        <v>0</v>
      </c>
      <c r="L82" s="360">
        <v>471</v>
      </c>
      <c r="M82" s="360">
        <v>0</v>
      </c>
      <c r="N82" s="361">
        <v>178882</v>
      </c>
      <c r="O82" s="360">
        <v>13530873</v>
      </c>
      <c r="P82" s="360">
        <v>216448</v>
      </c>
      <c r="Q82" s="360">
        <v>0</v>
      </c>
      <c r="R82" s="360">
        <v>33907</v>
      </c>
      <c r="S82" s="360">
        <v>0</v>
      </c>
      <c r="T82" s="361">
        <v>13781228</v>
      </c>
      <c r="U82" s="140">
        <v>13781228</v>
      </c>
      <c r="V82" s="140">
        <v>0</v>
      </c>
      <c r="W82" s="367">
        <v>0</v>
      </c>
      <c r="X82" s="140">
        <v>5448</v>
      </c>
      <c r="Y82" s="140">
        <v>-461</v>
      </c>
      <c r="Z82" s="140">
        <v>0</v>
      </c>
      <c r="AA82" s="140">
        <v>0</v>
      </c>
      <c r="AB82" s="140">
        <v>0</v>
      </c>
      <c r="AC82" s="648">
        <v>0</v>
      </c>
      <c r="AD82" s="648" t="s">
        <v>1154</v>
      </c>
      <c r="AE82" s="648">
        <v>0</v>
      </c>
    </row>
    <row r="83" spans="1:31" s="298" customFormat="1" ht="12.75">
      <c r="A83" s="575">
        <v>74</v>
      </c>
      <c r="B83" s="650" t="s">
        <v>700</v>
      </c>
      <c r="C83" s="575">
        <v>42414</v>
      </c>
      <c r="D83" s="575">
        <v>1677</v>
      </c>
      <c r="E83" s="575">
        <v>0</v>
      </c>
      <c r="F83" s="575">
        <v>0</v>
      </c>
      <c r="G83" s="575">
        <v>0</v>
      </c>
      <c r="H83" s="392">
        <v>44091</v>
      </c>
      <c r="I83" s="575">
        <v>42414</v>
      </c>
      <c r="J83" s="575">
        <v>1677</v>
      </c>
      <c r="K83" s="575">
        <v>0</v>
      </c>
      <c r="L83" s="575">
        <v>0</v>
      </c>
      <c r="M83" s="575">
        <v>0</v>
      </c>
      <c r="N83" s="392">
        <v>44091</v>
      </c>
      <c r="O83" s="575">
        <v>3512027</v>
      </c>
      <c r="P83" s="575">
        <v>119038</v>
      </c>
      <c r="Q83" s="575">
        <v>0</v>
      </c>
      <c r="R83" s="575">
        <v>0</v>
      </c>
      <c r="S83" s="575">
        <v>16217</v>
      </c>
      <c r="T83" s="392">
        <v>3647282</v>
      </c>
      <c r="U83" s="298">
        <v>3647282</v>
      </c>
      <c r="V83" s="298">
        <v>0</v>
      </c>
      <c r="W83" s="651">
        <v>0</v>
      </c>
      <c r="X83" s="298">
        <v>-279</v>
      </c>
      <c r="Y83" s="298">
        <v>395</v>
      </c>
      <c r="Z83" s="298">
        <v>0</v>
      </c>
      <c r="AA83" s="298">
        <v>0</v>
      </c>
      <c r="AB83" s="298">
        <v>0</v>
      </c>
      <c r="AC83" s="652">
        <v>0</v>
      </c>
      <c r="AD83" s="652">
        <v>0</v>
      </c>
      <c r="AE83" s="652">
        <v>1</v>
      </c>
    </row>
    <row r="84" spans="1:31" ht="12.75">
      <c r="A84" s="360">
        <v>75</v>
      </c>
      <c r="B84" s="522" t="s">
        <v>701</v>
      </c>
      <c r="C84" s="360">
        <v>55585</v>
      </c>
      <c r="D84" s="360">
        <v>548</v>
      </c>
      <c r="E84" s="360">
        <v>0</v>
      </c>
      <c r="F84" s="360">
        <v>0</v>
      </c>
      <c r="G84" s="360">
        <v>0</v>
      </c>
      <c r="H84" s="361">
        <v>56133</v>
      </c>
      <c r="I84" s="360">
        <v>55585</v>
      </c>
      <c r="J84" s="360">
        <v>548</v>
      </c>
      <c r="K84" s="360">
        <v>0</v>
      </c>
      <c r="L84" s="360">
        <v>0</v>
      </c>
      <c r="M84" s="360">
        <v>0</v>
      </c>
      <c r="N84" s="361">
        <v>56133</v>
      </c>
      <c r="O84" s="360">
        <v>5004366</v>
      </c>
      <c r="P84" s="360">
        <v>49660</v>
      </c>
      <c r="Q84" s="360">
        <v>0</v>
      </c>
      <c r="R84" s="360">
        <v>0</v>
      </c>
      <c r="S84" s="360">
        <v>0</v>
      </c>
      <c r="T84" s="361">
        <v>5054026</v>
      </c>
      <c r="U84" s="140">
        <v>5054026</v>
      </c>
      <c r="V84" s="140">
        <v>0</v>
      </c>
      <c r="W84" s="367">
        <v>0</v>
      </c>
      <c r="X84" s="140">
        <v>-4721</v>
      </c>
      <c r="Y84" s="140">
        <v>-282</v>
      </c>
      <c r="Z84" s="140">
        <v>0</v>
      </c>
      <c r="AA84" s="140">
        <v>0</v>
      </c>
      <c r="AB84" s="140">
        <v>0</v>
      </c>
      <c r="AC84" s="648">
        <v>0</v>
      </c>
      <c r="AD84" s="648">
        <v>0</v>
      </c>
      <c r="AE84" s="648">
        <v>0</v>
      </c>
    </row>
    <row r="85" spans="1:28" ht="12.75">
      <c r="A85" s="888" t="s">
        <v>18</v>
      </c>
      <c r="B85" s="890"/>
      <c r="C85" s="361">
        <v>13626146</v>
      </c>
      <c r="D85" s="361">
        <v>288707</v>
      </c>
      <c r="E85" s="361">
        <v>110</v>
      </c>
      <c r="F85" s="361">
        <v>130547</v>
      </c>
      <c r="G85" s="361">
        <v>51746</v>
      </c>
      <c r="H85" s="361">
        <v>14097256</v>
      </c>
      <c r="I85" s="361">
        <v>13626146</v>
      </c>
      <c r="J85" s="361">
        <v>288707</v>
      </c>
      <c r="K85" s="361">
        <v>110</v>
      </c>
      <c r="L85" s="361">
        <v>130547</v>
      </c>
      <c r="M85" s="361">
        <v>51746</v>
      </c>
      <c r="N85" s="361">
        <v>14097256</v>
      </c>
      <c r="O85" s="361">
        <v>1169672238</v>
      </c>
      <c r="P85" s="361">
        <v>20447948</v>
      </c>
      <c r="Q85" s="361">
        <v>79171</v>
      </c>
      <c r="R85" s="361">
        <v>6714721</v>
      </c>
      <c r="S85" s="361">
        <v>990272</v>
      </c>
      <c r="T85" s="361">
        <v>1197904350</v>
      </c>
      <c r="U85" s="361">
        <v>1197904350</v>
      </c>
      <c r="V85" s="361">
        <v>0</v>
      </c>
      <c r="W85" s="361">
        <v>1855660</v>
      </c>
      <c r="X85" s="361">
        <v>-53082</v>
      </c>
      <c r="Y85" s="361">
        <v>16923</v>
      </c>
      <c r="Z85" s="361">
        <v>-2425</v>
      </c>
      <c r="AA85" s="361">
        <v>27096</v>
      </c>
      <c r="AB85" s="361">
        <v>36480</v>
      </c>
    </row>
    <row r="86" ht="15.75" customHeight="1">
      <c r="A86" s="140" t="s">
        <v>1144</v>
      </c>
    </row>
    <row r="87" ht="12.75">
      <c r="H87" s="140">
        <f>H85-G85</f>
        <v>14045510</v>
      </c>
    </row>
    <row r="91" spans="1:20" ht="12.75">
      <c r="A91" s="88" t="s">
        <v>999</v>
      </c>
      <c r="R91" s="911" t="s">
        <v>995</v>
      </c>
      <c r="S91" s="911"/>
      <c r="T91" s="911"/>
    </row>
    <row r="92" spans="18:20" ht="12.75">
      <c r="R92" s="911" t="s">
        <v>998</v>
      </c>
      <c r="S92" s="911"/>
      <c r="T92" s="911"/>
    </row>
    <row r="93" spans="18:20" ht="12.75">
      <c r="R93" s="911" t="s">
        <v>997</v>
      </c>
      <c r="S93" s="911"/>
      <c r="T93" s="911"/>
    </row>
  </sheetData>
  <sheetProtection/>
  <autoFilter ref="A9:V85"/>
  <mergeCells count="13">
    <mergeCell ref="Q1:T1"/>
    <mergeCell ref="A7:A8"/>
    <mergeCell ref="B7:B8"/>
    <mergeCell ref="C7:H7"/>
    <mergeCell ref="I7:N7"/>
    <mergeCell ref="O7:T7"/>
    <mergeCell ref="R91:T91"/>
    <mergeCell ref="R92:T92"/>
    <mergeCell ref="R93:T93"/>
    <mergeCell ref="A5:T5"/>
    <mergeCell ref="A3:T3"/>
    <mergeCell ref="A2:T2"/>
    <mergeCell ref="A85:B85"/>
  </mergeCells>
  <conditionalFormatting sqref="AC10:AE84">
    <cfRule type="cellIs" priority="1" dxfId="0" operator="equal" stopIfTrue="1">
      <formula>1</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71" r:id="rId1"/>
</worksheet>
</file>

<file path=xl/worksheets/sheet12.xml><?xml version="1.0" encoding="utf-8"?>
<worksheet xmlns="http://schemas.openxmlformats.org/spreadsheetml/2006/main" xmlns:r="http://schemas.openxmlformats.org/officeDocument/2006/relationships">
  <sheetPr>
    <tabColor rgb="FF00B050"/>
  </sheetPr>
  <dimension ref="A1:Z94"/>
  <sheetViews>
    <sheetView view="pageBreakPreview" zoomScale="85" zoomScaleSheetLayoutView="85" zoomScalePageLayoutView="0" workbookViewId="0" topLeftCell="A1">
      <pane xSplit="2" ySplit="10" topLeftCell="G83" activePane="bottomRight" state="frozen"/>
      <selection pane="topLeft" activeCell="H33" sqref="A33:V43"/>
      <selection pane="topRight" activeCell="H33" sqref="A33:V43"/>
      <selection pane="bottomLeft" activeCell="H33" sqref="A33:V43"/>
      <selection pane="bottomRight" activeCell="A1" sqref="A1:IV16384"/>
    </sheetView>
  </sheetViews>
  <sheetFormatPr defaultColWidth="9.140625" defaultRowHeight="12.75"/>
  <cols>
    <col min="1" max="1" width="7.140625" style="140" customWidth="1"/>
    <col min="2" max="2" width="18.421875" style="140" customWidth="1"/>
    <col min="3" max="4" width="9.28125" style="140" customWidth="1"/>
    <col min="5" max="7" width="9.140625" style="140" customWidth="1"/>
    <col min="8" max="8" width="11.7109375" style="140" customWidth="1"/>
    <col min="9" max="9" width="11.00390625" style="140" customWidth="1"/>
    <col min="10" max="10" width="9.7109375" style="140" customWidth="1"/>
    <col min="11" max="11" width="9.57421875" style="140" customWidth="1"/>
    <col min="12" max="13" width="9.28125" style="140" customWidth="1"/>
    <col min="14" max="14" width="10.7109375" style="140" customWidth="1"/>
    <col min="15" max="15" width="11.00390625" style="140" bestFit="1" customWidth="1"/>
    <col min="16" max="16" width="10.00390625" style="140" bestFit="1" customWidth="1"/>
    <col min="17" max="17" width="8.8515625" style="140" customWidth="1"/>
    <col min="18" max="19" width="9.140625" style="140" customWidth="1"/>
    <col min="20" max="20" width="11.00390625" style="140" customWidth="1"/>
    <col min="21" max="21" width="10.00390625" style="140" bestFit="1" customWidth="1"/>
    <col min="22" max="22" width="9.57421875" style="140" bestFit="1" customWidth="1"/>
    <col min="23" max="23" width="9.140625" style="648" customWidth="1"/>
    <col min="24" max="16384" width="9.140625" style="140" customWidth="1"/>
  </cols>
  <sheetData>
    <row r="1" spans="4:23" s="74" customFormat="1" ht="12.75" customHeight="1">
      <c r="D1" s="140"/>
      <c r="E1" s="140"/>
      <c r="F1" s="140"/>
      <c r="G1" s="140"/>
      <c r="H1" s="140"/>
      <c r="I1" s="140"/>
      <c r="J1" s="140"/>
      <c r="K1" s="140"/>
      <c r="L1" s="140"/>
      <c r="M1" s="140"/>
      <c r="N1" s="140"/>
      <c r="O1" s="140"/>
      <c r="P1" s="140"/>
      <c r="Q1" s="951" t="s">
        <v>1002</v>
      </c>
      <c r="R1" s="951"/>
      <c r="S1" s="951"/>
      <c r="T1" s="951"/>
      <c r="W1" s="710"/>
    </row>
    <row r="2" spans="1:23" s="74" customFormat="1" ht="15">
      <c r="A2" s="950" t="s">
        <v>0</v>
      </c>
      <c r="B2" s="950"/>
      <c r="C2" s="950"/>
      <c r="D2" s="950"/>
      <c r="E2" s="950"/>
      <c r="F2" s="950"/>
      <c r="G2" s="950"/>
      <c r="H2" s="950"/>
      <c r="I2" s="950"/>
      <c r="J2" s="950"/>
      <c r="K2" s="950"/>
      <c r="L2" s="950"/>
      <c r="M2" s="950"/>
      <c r="N2" s="950"/>
      <c r="O2" s="950"/>
      <c r="P2" s="950"/>
      <c r="Q2" s="950"/>
      <c r="R2" s="950"/>
      <c r="S2" s="950"/>
      <c r="T2" s="950"/>
      <c r="W2" s="710"/>
    </row>
    <row r="3" spans="1:23" s="74" customFormat="1" ht="20.25">
      <c r="A3" s="949" t="s">
        <v>388</v>
      </c>
      <c r="B3" s="949"/>
      <c r="C3" s="949"/>
      <c r="D3" s="949"/>
      <c r="E3" s="949"/>
      <c r="F3" s="949"/>
      <c r="G3" s="949"/>
      <c r="H3" s="949"/>
      <c r="I3" s="949"/>
      <c r="J3" s="949"/>
      <c r="K3" s="949"/>
      <c r="L3" s="949"/>
      <c r="M3" s="949"/>
      <c r="N3" s="949"/>
      <c r="O3" s="949"/>
      <c r="P3" s="949"/>
      <c r="Q3" s="949"/>
      <c r="R3" s="949"/>
      <c r="S3" s="949"/>
      <c r="T3" s="949"/>
      <c r="W3" s="710"/>
    </row>
    <row r="4" s="74" customFormat="1" ht="11.25" customHeight="1">
      <c r="W4" s="710"/>
    </row>
    <row r="5" spans="1:23" s="74" customFormat="1" ht="15.75" customHeight="1">
      <c r="A5" s="948" t="s">
        <v>1001</v>
      </c>
      <c r="B5" s="948"/>
      <c r="C5" s="948"/>
      <c r="D5" s="948"/>
      <c r="E5" s="948"/>
      <c r="F5" s="948"/>
      <c r="G5" s="948"/>
      <c r="H5" s="948"/>
      <c r="I5" s="948"/>
      <c r="J5" s="948"/>
      <c r="K5" s="948"/>
      <c r="L5" s="948"/>
      <c r="M5" s="948"/>
      <c r="N5" s="948"/>
      <c r="O5" s="948"/>
      <c r="P5" s="948"/>
      <c r="Q5" s="948"/>
      <c r="R5" s="948"/>
      <c r="S5" s="948"/>
      <c r="T5" s="948"/>
      <c r="W5" s="710"/>
    </row>
    <row r="7" spans="1:20" ht="17.25" customHeight="1">
      <c r="A7" s="495" t="s">
        <v>994</v>
      </c>
      <c r="B7" s="495"/>
      <c r="Q7" s="468"/>
      <c r="R7" s="468"/>
      <c r="S7" s="468"/>
      <c r="T7" s="468" t="s">
        <v>435</v>
      </c>
    </row>
    <row r="8" spans="1:20" ht="24" customHeight="1">
      <c r="A8" s="952" t="s">
        <v>1</v>
      </c>
      <c r="B8" s="952" t="s">
        <v>2</v>
      </c>
      <c r="C8" s="956" t="s">
        <v>422</v>
      </c>
      <c r="D8" s="956"/>
      <c r="E8" s="956"/>
      <c r="F8" s="956"/>
      <c r="G8" s="956"/>
      <c r="H8" s="956"/>
      <c r="I8" s="957" t="s">
        <v>113</v>
      </c>
      <c r="J8" s="956"/>
      <c r="K8" s="956"/>
      <c r="L8" s="956"/>
      <c r="M8" s="956"/>
      <c r="N8" s="956"/>
      <c r="O8" s="958" t="s">
        <v>128</v>
      </c>
      <c r="P8" s="958"/>
      <c r="Q8" s="958"/>
      <c r="R8" s="958"/>
      <c r="S8" s="958"/>
      <c r="T8" s="958"/>
    </row>
    <row r="9" spans="1:23" s="88" customFormat="1" ht="48" customHeight="1">
      <c r="A9" s="952"/>
      <c r="B9" s="952"/>
      <c r="C9" s="80" t="s">
        <v>307</v>
      </c>
      <c r="D9" s="80" t="s">
        <v>308</v>
      </c>
      <c r="E9" s="80" t="s">
        <v>25</v>
      </c>
      <c r="F9" s="80" t="s">
        <v>324</v>
      </c>
      <c r="G9" s="80" t="s">
        <v>239</v>
      </c>
      <c r="H9" s="80" t="s">
        <v>275</v>
      </c>
      <c r="I9" s="281" t="s">
        <v>307</v>
      </c>
      <c r="J9" s="80" t="s">
        <v>308</v>
      </c>
      <c r="K9" s="80" t="s">
        <v>25</v>
      </c>
      <c r="L9" s="82" t="s">
        <v>324</v>
      </c>
      <c r="M9" s="82" t="s">
        <v>239</v>
      </c>
      <c r="N9" s="80" t="s">
        <v>276</v>
      </c>
      <c r="O9" s="80" t="s">
        <v>307</v>
      </c>
      <c r="P9" s="80" t="s">
        <v>308</v>
      </c>
      <c r="Q9" s="80" t="s">
        <v>25</v>
      </c>
      <c r="R9" s="80" t="s">
        <v>324</v>
      </c>
      <c r="S9" s="80" t="s">
        <v>239</v>
      </c>
      <c r="T9" s="80" t="s">
        <v>277</v>
      </c>
      <c r="U9" s="104"/>
      <c r="W9" s="75"/>
    </row>
    <row r="10" spans="1:23" s="358" customFormat="1" ht="12.75">
      <c r="A10" s="355">
        <v>1</v>
      </c>
      <c r="B10" s="355">
        <v>2</v>
      </c>
      <c r="C10" s="355">
        <v>3</v>
      </c>
      <c r="D10" s="355">
        <v>4</v>
      </c>
      <c r="E10" s="355">
        <v>5</v>
      </c>
      <c r="F10" s="355">
        <v>6</v>
      </c>
      <c r="G10" s="355">
        <v>7</v>
      </c>
      <c r="H10" s="355">
        <v>8</v>
      </c>
      <c r="I10" s="356">
        <v>9</v>
      </c>
      <c r="J10" s="355">
        <v>10</v>
      </c>
      <c r="K10" s="355">
        <v>11</v>
      </c>
      <c r="L10" s="357">
        <v>12</v>
      </c>
      <c r="M10" s="355">
        <v>13</v>
      </c>
      <c r="N10" s="355">
        <v>14</v>
      </c>
      <c r="O10" s="355">
        <v>15</v>
      </c>
      <c r="P10" s="355">
        <v>16</v>
      </c>
      <c r="Q10" s="355">
        <v>17</v>
      </c>
      <c r="R10" s="355">
        <v>18</v>
      </c>
      <c r="S10" s="355">
        <v>19</v>
      </c>
      <c r="T10" s="355">
        <v>20</v>
      </c>
      <c r="W10" s="711"/>
    </row>
    <row r="11" spans="1:26" ht="12.75">
      <c r="A11" s="359">
        <v>1</v>
      </c>
      <c r="B11" s="360" t="s">
        <v>627</v>
      </c>
      <c r="C11" s="360">
        <v>58865</v>
      </c>
      <c r="D11" s="360">
        <v>25055</v>
      </c>
      <c r="E11" s="360">
        <v>0</v>
      </c>
      <c r="F11" s="360">
        <v>0</v>
      </c>
      <c r="G11" s="360">
        <v>0</v>
      </c>
      <c r="H11" s="361">
        <v>83920</v>
      </c>
      <c r="I11" s="360">
        <v>58865</v>
      </c>
      <c r="J11" s="360">
        <v>25055</v>
      </c>
      <c r="K11" s="360">
        <v>0</v>
      </c>
      <c r="L11" s="360">
        <v>0</v>
      </c>
      <c r="M11" s="360">
        <v>0</v>
      </c>
      <c r="N11" s="361">
        <v>83920</v>
      </c>
      <c r="O11" s="360">
        <v>5796993</v>
      </c>
      <c r="P11" s="360">
        <v>420266</v>
      </c>
      <c r="Q11" s="360">
        <v>0</v>
      </c>
      <c r="R11" s="360">
        <v>0</v>
      </c>
      <c r="S11" s="360">
        <v>0</v>
      </c>
      <c r="T11" s="361">
        <v>6217259</v>
      </c>
      <c r="W11" s="712"/>
      <c r="X11" s="648"/>
      <c r="Y11" s="648"/>
      <c r="Z11" s="648"/>
    </row>
    <row r="12" spans="1:26" ht="12.75">
      <c r="A12" s="359">
        <v>2</v>
      </c>
      <c r="B12" s="360" t="s">
        <v>628</v>
      </c>
      <c r="C12" s="360">
        <v>57393</v>
      </c>
      <c r="D12" s="360">
        <v>33118</v>
      </c>
      <c r="E12" s="360">
        <v>0</v>
      </c>
      <c r="F12" s="360">
        <v>0</v>
      </c>
      <c r="G12" s="360">
        <v>0</v>
      </c>
      <c r="H12" s="361">
        <v>90511</v>
      </c>
      <c r="I12" s="360">
        <v>57393</v>
      </c>
      <c r="J12" s="360">
        <v>33118</v>
      </c>
      <c r="K12" s="360">
        <v>0</v>
      </c>
      <c r="L12" s="360">
        <v>0</v>
      </c>
      <c r="M12" s="360">
        <v>0</v>
      </c>
      <c r="N12" s="361">
        <v>90511</v>
      </c>
      <c r="O12" s="360">
        <v>4362269</v>
      </c>
      <c r="P12" s="360">
        <v>437977</v>
      </c>
      <c r="Q12" s="360">
        <v>0</v>
      </c>
      <c r="R12" s="360">
        <v>0</v>
      </c>
      <c r="S12" s="360">
        <v>0</v>
      </c>
      <c r="T12" s="361">
        <v>4800246</v>
      </c>
      <c r="W12" s="712"/>
      <c r="X12" s="648"/>
      <c r="Y12" s="648"/>
      <c r="Z12" s="648"/>
    </row>
    <row r="13" spans="1:26" ht="12.75">
      <c r="A13" s="359">
        <v>3</v>
      </c>
      <c r="B13" s="360" t="s">
        <v>629</v>
      </c>
      <c r="C13" s="360">
        <v>100438</v>
      </c>
      <c r="D13" s="360">
        <v>72613</v>
      </c>
      <c r="E13" s="360">
        <v>0</v>
      </c>
      <c r="F13" s="360">
        <v>0</v>
      </c>
      <c r="G13" s="360">
        <v>0</v>
      </c>
      <c r="H13" s="361">
        <v>173051</v>
      </c>
      <c r="I13" s="360">
        <v>100438</v>
      </c>
      <c r="J13" s="360">
        <v>72613</v>
      </c>
      <c r="K13" s="360">
        <v>0</v>
      </c>
      <c r="L13" s="360">
        <v>0</v>
      </c>
      <c r="M13" s="360">
        <v>0</v>
      </c>
      <c r="N13" s="361">
        <v>173051</v>
      </c>
      <c r="O13" s="360">
        <v>8705959</v>
      </c>
      <c r="P13" s="360">
        <v>1713883</v>
      </c>
      <c r="Q13" s="360">
        <v>0</v>
      </c>
      <c r="R13" s="360">
        <v>0</v>
      </c>
      <c r="S13" s="360">
        <v>0</v>
      </c>
      <c r="T13" s="361">
        <v>10419842</v>
      </c>
      <c r="W13" s="712"/>
      <c r="X13" s="648"/>
      <c r="Y13" s="648"/>
      <c r="Z13" s="648"/>
    </row>
    <row r="14" spans="1:26" ht="12.75">
      <c r="A14" s="365">
        <v>4</v>
      </c>
      <c r="B14" s="360" t="s">
        <v>630</v>
      </c>
      <c r="C14" s="360">
        <v>36177</v>
      </c>
      <c r="D14" s="360">
        <v>41565</v>
      </c>
      <c r="E14" s="360">
        <v>0</v>
      </c>
      <c r="F14" s="360">
        <v>1361</v>
      </c>
      <c r="G14" s="360">
        <v>0</v>
      </c>
      <c r="H14" s="361">
        <v>79103</v>
      </c>
      <c r="I14" s="360">
        <v>36177</v>
      </c>
      <c r="J14" s="360">
        <v>41565</v>
      </c>
      <c r="K14" s="360">
        <v>0</v>
      </c>
      <c r="L14" s="360">
        <v>1361</v>
      </c>
      <c r="M14" s="360">
        <v>0</v>
      </c>
      <c r="N14" s="361">
        <v>79103</v>
      </c>
      <c r="O14" s="360">
        <v>2855125</v>
      </c>
      <c r="P14" s="360">
        <v>1804439</v>
      </c>
      <c r="Q14" s="360">
        <v>0</v>
      </c>
      <c r="R14" s="360">
        <v>38034</v>
      </c>
      <c r="S14" s="360">
        <v>0</v>
      </c>
      <c r="T14" s="361">
        <v>4697598</v>
      </c>
      <c r="W14" s="712"/>
      <c r="X14" s="648"/>
      <c r="Y14" s="648"/>
      <c r="Z14" s="648"/>
    </row>
    <row r="15" spans="1:26" ht="12.75">
      <c r="A15" s="359">
        <v>5</v>
      </c>
      <c r="B15" s="360" t="s">
        <v>631</v>
      </c>
      <c r="C15" s="360">
        <v>27438</v>
      </c>
      <c r="D15" s="360">
        <v>21414</v>
      </c>
      <c r="E15" s="360">
        <v>0</v>
      </c>
      <c r="F15" s="360">
        <v>0</v>
      </c>
      <c r="G15" s="360">
        <v>0</v>
      </c>
      <c r="H15" s="361">
        <v>48852</v>
      </c>
      <c r="I15" s="360">
        <v>27438</v>
      </c>
      <c r="J15" s="360">
        <v>21414</v>
      </c>
      <c r="K15" s="360">
        <v>0</v>
      </c>
      <c r="L15" s="360">
        <v>0</v>
      </c>
      <c r="M15" s="360">
        <v>0</v>
      </c>
      <c r="N15" s="361">
        <v>48852</v>
      </c>
      <c r="O15" s="360">
        <v>2897002</v>
      </c>
      <c r="P15" s="360">
        <v>1589799</v>
      </c>
      <c r="Q15" s="360">
        <v>0</v>
      </c>
      <c r="R15" s="360">
        <v>0</v>
      </c>
      <c r="S15" s="360">
        <v>0</v>
      </c>
      <c r="T15" s="361">
        <v>4486801</v>
      </c>
      <c r="W15" s="712"/>
      <c r="X15" s="648"/>
      <c r="Y15" s="648"/>
      <c r="Z15" s="648"/>
    </row>
    <row r="16" spans="1:26" ht="12.75">
      <c r="A16" s="359">
        <v>6</v>
      </c>
      <c r="B16" s="360" t="s">
        <v>632</v>
      </c>
      <c r="C16" s="360">
        <v>103833</v>
      </c>
      <c r="D16" s="360">
        <v>44575</v>
      </c>
      <c r="E16" s="360">
        <v>0</v>
      </c>
      <c r="F16" s="360">
        <v>2791</v>
      </c>
      <c r="G16" s="360">
        <v>0</v>
      </c>
      <c r="H16" s="361">
        <v>151199</v>
      </c>
      <c r="I16" s="360">
        <v>103833</v>
      </c>
      <c r="J16" s="360">
        <v>44575</v>
      </c>
      <c r="K16" s="360">
        <v>0</v>
      </c>
      <c r="L16" s="360">
        <v>2791</v>
      </c>
      <c r="M16" s="360">
        <v>0</v>
      </c>
      <c r="N16" s="361">
        <v>151199</v>
      </c>
      <c r="O16" s="360">
        <v>8335202</v>
      </c>
      <c r="P16" s="360">
        <v>3482208</v>
      </c>
      <c r="Q16" s="360">
        <v>0</v>
      </c>
      <c r="R16" s="360">
        <v>199044</v>
      </c>
      <c r="S16" s="360">
        <v>0</v>
      </c>
      <c r="T16" s="361">
        <v>12016454</v>
      </c>
      <c r="W16" s="712"/>
      <c r="X16" s="648"/>
      <c r="Y16" s="648"/>
      <c r="Z16" s="648"/>
    </row>
    <row r="17" spans="1:26" ht="12.75">
      <c r="A17" s="365">
        <v>7</v>
      </c>
      <c r="B17" s="360" t="s">
        <v>633</v>
      </c>
      <c r="C17" s="360">
        <v>69536</v>
      </c>
      <c r="D17" s="360">
        <v>22209</v>
      </c>
      <c r="E17" s="360">
        <v>0</v>
      </c>
      <c r="F17" s="360">
        <v>187</v>
      </c>
      <c r="G17" s="360">
        <v>0</v>
      </c>
      <c r="H17" s="361">
        <v>91932</v>
      </c>
      <c r="I17" s="360">
        <v>69536</v>
      </c>
      <c r="J17" s="360">
        <v>22209</v>
      </c>
      <c r="K17" s="360">
        <v>0</v>
      </c>
      <c r="L17" s="360">
        <v>187</v>
      </c>
      <c r="M17" s="360">
        <v>0</v>
      </c>
      <c r="N17" s="361">
        <v>91932</v>
      </c>
      <c r="O17" s="360">
        <v>5291271</v>
      </c>
      <c r="P17" s="360">
        <v>828580</v>
      </c>
      <c r="Q17" s="360">
        <v>0</v>
      </c>
      <c r="R17" s="360">
        <v>4690</v>
      </c>
      <c r="S17" s="360">
        <v>130314</v>
      </c>
      <c r="T17" s="361">
        <v>6254855</v>
      </c>
      <c r="W17" s="712"/>
      <c r="X17" s="648"/>
      <c r="Y17" s="648"/>
      <c r="Z17" s="648"/>
    </row>
    <row r="18" spans="1:26" ht="12.75">
      <c r="A18" s="359">
        <v>8</v>
      </c>
      <c r="B18" s="360" t="s">
        <v>634</v>
      </c>
      <c r="C18" s="360">
        <v>16486</v>
      </c>
      <c r="D18" s="360">
        <v>21541</v>
      </c>
      <c r="E18" s="360">
        <v>0</v>
      </c>
      <c r="F18" s="360">
        <v>0</v>
      </c>
      <c r="G18" s="360">
        <v>0</v>
      </c>
      <c r="H18" s="361">
        <v>38027</v>
      </c>
      <c r="I18" s="360">
        <v>16486</v>
      </c>
      <c r="J18" s="360">
        <v>21541</v>
      </c>
      <c r="K18" s="360">
        <v>0</v>
      </c>
      <c r="L18" s="360">
        <v>0</v>
      </c>
      <c r="M18" s="360">
        <v>0</v>
      </c>
      <c r="N18" s="361">
        <v>38027</v>
      </c>
      <c r="O18" s="360">
        <v>1725536</v>
      </c>
      <c r="P18" s="360">
        <v>1757637</v>
      </c>
      <c r="Q18" s="360">
        <v>0</v>
      </c>
      <c r="R18" s="360">
        <v>0</v>
      </c>
      <c r="S18" s="360">
        <v>0</v>
      </c>
      <c r="T18" s="361">
        <v>3483173</v>
      </c>
      <c r="W18" s="712"/>
      <c r="X18" s="648"/>
      <c r="Y18" s="648"/>
      <c r="Z18" s="648"/>
    </row>
    <row r="19" spans="1:26" ht="12.75">
      <c r="A19" s="359">
        <v>9</v>
      </c>
      <c r="B19" s="360" t="s">
        <v>635</v>
      </c>
      <c r="C19" s="360">
        <v>89539</v>
      </c>
      <c r="D19" s="360">
        <v>14118</v>
      </c>
      <c r="E19" s="360">
        <v>0</v>
      </c>
      <c r="F19" s="360">
        <v>790</v>
      </c>
      <c r="G19" s="360">
        <v>0</v>
      </c>
      <c r="H19" s="361">
        <v>104447</v>
      </c>
      <c r="I19" s="360">
        <v>89539</v>
      </c>
      <c r="J19" s="360">
        <v>14118</v>
      </c>
      <c r="K19" s="360">
        <v>0</v>
      </c>
      <c r="L19" s="360">
        <v>790</v>
      </c>
      <c r="M19" s="360">
        <v>0</v>
      </c>
      <c r="N19" s="361">
        <v>104447</v>
      </c>
      <c r="O19" s="360">
        <v>6639836</v>
      </c>
      <c r="P19" s="360">
        <v>768018</v>
      </c>
      <c r="Q19" s="360">
        <v>0</v>
      </c>
      <c r="R19" s="360">
        <v>74936</v>
      </c>
      <c r="S19" s="360">
        <v>0</v>
      </c>
      <c r="T19" s="361">
        <v>7482790</v>
      </c>
      <c r="W19" s="712"/>
      <c r="X19" s="648"/>
      <c r="Y19" s="648"/>
      <c r="Z19" s="648"/>
    </row>
    <row r="20" spans="1:26" ht="12.75">
      <c r="A20" s="359">
        <v>10</v>
      </c>
      <c r="B20" s="360" t="s">
        <v>636</v>
      </c>
      <c r="C20" s="360">
        <v>71810</v>
      </c>
      <c r="D20" s="360">
        <v>38664</v>
      </c>
      <c r="E20" s="360">
        <v>0</v>
      </c>
      <c r="F20" s="360">
        <v>0</v>
      </c>
      <c r="G20" s="360">
        <v>0</v>
      </c>
      <c r="H20" s="361">
        <v>110474</v>
      </c>
      <c r="I20" s="360">
        <v>71810</v>
      </c>
      <c r="J20" s="360">
        <v>38664</v>
      </c>
      <c r="K20" s="360">
        <v>0</v>
      </c>
      <c r="L20" s="360">
        <v>0</v>
      </c>
      <c r="M20" s="360">
        <v>0</v>
      </c>
      <c r="N20" s="361">
        <v>110474</v>
      </c>
      <c r="O20" s="360">
        <v>7300726</v>
      </c>
      <c r="P20" s="360">
        <v>2114085</v>
      </c>
      <c r="Q20" s="360">
        <v>0</v>
      </c>
      <c r="R20" s="360">
        <v>0</v>
      </c>
      <c r="S20" s="360">
        <v>0</v>
      </c>
      <c r="T20" s="361">
        <v>9414811</v>
      </c>
      <c r="W20" s="712"/>
      <c r="X20" s="648"/>
      <c r="Y20" s="648"/>
      <c r="Z20" s="648"/>
    </row>
    <row r="21" spans="1:26" ht="12.75">
      <c r="A21" s="359">
        <v>11</v>
      </c>
      <c r="B21" s="360" t="s">
        <v>637</v>
      </c>
      <c r="C21" s="360">
        <v>39877</v>
      </c>
      <c r="D21" s="360">
        <v>13583</v>
      </c>
      <c r="E21" s="360">
        <v>0</v>
      </c>
      <c r="F21" s="360">
        <v>5718</v>
      </c>
      <c r="G21" s="360">
        <v>0</v>
      </c>
      <c r="H21" s="361">
        <v>59178</v>
      </c>
      <c r="I21" s="360">
        <v>39877</v>
      </c>
      <c r="J21" s="360">
        <v>13583</v>
      </c>
      <c r="K21" s="360">
        <v>0</v>
      </c>
      <c r="L21" s="360">
        <v>5718</v>
      </c>
      <c r="M21" s="360">
        <v>0</v>
      </c>
      <c r="N21" s="361">
        <v>59178</v>
      </c>
      <c r="O21" s="360">
        <v>2836206</v>
      </c>
      <c r="P21" s="360">
        <v>1190425</v>
      </c>
      <c r="Q21" s="360">
        <v>0</v>
      </c>
      <c r="R21" s="360">
        <v>459928</v>
      </c>
      <c r="S21" s="360">
        <v>0</v>
      </c>
      <c r="T21" s="361">
        <v>4486559</v>
      </c>
      <c r="W21" s="712"/>
      <c r="X21" s="648"/>
      <c r="Y21" s="648"/>
      <c r="Z21" s="648"/>
    </row>
    <row r="22" spans="1:26" ht="12.75">
      <c r="A22" s="359">
        <v>12</v>
      </c>
      <c r="B22" s="360" t="s">
        <v>638</v>
      </c>
      <c r="C22" s="360">
        <v>73938</v>
      </c>
      <c r="D22" s="360">
        <v>9528</v>
      </c>
      <c r="E22" s="360">
        <v>0</v>
      </c>
      <c r="F22" s="360">
        <v>0</v>
      </c>
      <c r="G22" s="360">
        <v>0</v>
      </c>
      <c r="H22" s="361">
        <v>83466</v>
      </c>
      <c r="I22" s="360">
        <v>73938</v>
      </c>
      <c r="J22" s="360">
        <v>9528</v>
      </c>
      <c r="K22" s="360">
        <v>0</v>
      </c>
      <c r="L22" s="360">
        <v>0</v>
      </c>
      <c r="M22" s="360">
        <v>0</v>
      </c>
      <c r="N22" s="361">
        <v>83466</v>
      </c>
      <c r="O22" s="360">
        <v>5497954</v>
      </c>
      <c r="P22" s="360">
        <v>715200</v>
      </c>
      <c r="Q22" s="360">
        <v>0</v>
      </c>
      <c r="R22" s="360">
        <v>0</v>
      </c>
      <c r="S22" s="360">
        <v>0</v>
      </c>
      <c r="T22" s="361">
        <v>6213154</v>
      </c>
      <c r="W22" s="712"/>
      <c r="X22" s="648"/>
      <c r="Y22" s="648"/>
      <c r="Z22" s="648"/>
    </row>
    <row r="23" spans="1:26" ht="12.75">
      <c r="A23" s="359">
        <v>13</v>
      </c>
      <c r="B23" s="360" t="s">
        <v>639</v>
      </c>
      <c r="C23" s="360">
        <v>84612</v>
      </c>
      <c r="D23" s="360">
        <v>14753</v>
      </c>
      <c r="E23" s="360">
        <v>0</v>
      </c>
      <c r="F23" s="360">
        <v>0</v>
      </c>
      <c r="G23" s="360">
        <v>0</v>
      </c>
      <c r="H23" s="361">
        <v>99365</v>
      </c>
      <c r="I23" s="360">
        <v>84612</v>
      </c>
      <c r="J23" s="360">
        <v>14753</v>
      </c>
      <c r="K23" s="360">
        <v>0</v>
      </c>
      <c r="L23" s="360">
        <v>0</v>
      </c>
      <c r="M23" s="360">
        <v>0</v>
      </c>
      <c r="N23" s="361">
        <v>99365</v>
      </c>
      <c r="O23" s="360">
        <v>6281143</v>
      </c>
      <c r="P23" s="360">
        <v>539250</v>
      </c>
      <c r="Q23" s="360">
        <v>0</v>
      </c>
      <c r="R23" s="360">
        <v>0</v>
      </c>
      <c r="S23" s="360">
        <v>0</v>
      </c>
      <c r="T23" s="361">
        <v>6820393</v>
      </c>
      <c r="W23" s="712"/>
      <c r="X23" s="648"/>
      <c r="Y23" s="648"/>
      <c r="Z23" s="648"/>
    </row>
    <row r="24" spans="1:26" ht="12.75">
      <c r="A24" s="359">
        <v>14</v>
      </c>
      <c r="B24" s="360" t="s">
        <v>640</v>
      </c>
      <c r="C24" s="360">
        <v>73607</v>
      </c>
      <c r="D24" s="360">
        <v>25385</v>
      </c>
      <c r="E24" s="360">
        <v>0</v>
      </c>
      <c r="F24" s="360">
        <v>517</v>
      </c>
      <c r="G24" s="360">
        <v>0</v>
      </c>
      <c r="H24" s="361">
        <v>99509</v>
      </c>
      <c r="I24" s="360">
        <v>73607</v>
      </c>
      <c r="J24" s="360">
        <v>25385</v>
      </c>
      <c r="K24" s="360">
        <v>0</v>
      </c>
      <c r="L24" s="360">
        <v>517</v>
      </c>
      <c r="M24" s="360">
        <v>0</v>
      </c>
      <c r="N24" s="361">
        <v>99509</v>
      </c>
      <c r="O24" s="360">
        <v>5820251</v>
      </c>
      <c r="P24" s="360">
        <v>1886732</v>
      </c>
      <c r="Q24" s="360">
        <v>0</v>
      </c>
      <c r="R24" s="360">
        <v>32022</v>
      </c>
      <c r="S24" s="360">
        <v>0</v>
      </c>
      <c r="T24" s="361">
        <v>7739005</v>
      </c>
      <c r="W24" s="712"/>
      <c r="X24" s="648"/>
      <c r="Y24" s="648"/>
      <c r="Z24" s="648"/>
    </row>
    <row r="25" spans="1:26" ht="12.75">
      <c r="A25" s="362">
        <v>15</v>
      </c>
      <c r="B25" s="360" t="s">
        <v>641</v>
      </c>
      <c r="C25" s="360">
        <v>48461</v>
      </c>
      <c r="D25" s="360">
        <v>39102</v>
      </c>
      <c r="E25" s="360">
        <v>0</v>
      </c>
      <c r="F25" s="360">
        <v>560</v>
      </c>
      <c r="G25" s="360">
        <v>0</v>
      </c>
      <c r="H25" s="361">
        <v>88123</v>
      </c>
      <c r="I25" s="360">
        <v>48461</v>
      </c>
      <c r="J25" s="360">
        <v>39102</v>
      </c>
      <c r="K25" s="360">
        <v>0</v>
      </c>
      <c r="L25" s="360">
        <v>560</v>
      </c>
      <c r="M25" s="360">
        <v>0</v>
      </c>
      <c r="N25" s="361">
        <v>88123</v>
      </c>
      <c r="O25" s="360">
        <v>4337652</v>
      </c>
      <c r="P25" s="360">
        <v>3321665</v>
      </c>
      <c r="Q25" s="360">
        <v>0</v>
      </c>
      <c r="R25" s="360">
        <v>0</v>
      </c>
      <c r="S25" s="360">
        <v>0</v>
      </c>
      <c r="T25" s="361">
        <v>7659317</v>
      </c>
      <c r="W25" s="712"/>
      <c r="X25" s="648"/>
      <c r="Y25" s="648"/>
      <c r="Z25" s="648"/>
    </row>
    <row r="26" spans="1:26" ht="12.75">
      <c r="A26" s="366">
        <v>16</v>
      </c>
      <c r="B26" s="360" t="s">
        <v>642</v>
      </c>
      <c r="C26" s="360">
        <v>46859</v>
      </c>
      <c r="D26" s="360">
        <v>7828</v>
      </c>
      <c r="E26" s="360">
        <v>0</v>
      </c>
      <c r="F26" s="360">
        <v>0</v>
      </c>
      <c r="G26" s="360">
        <v>0</v>
      </c>
      <c r="H26" s="361">
        <v>54687</v>
      </c>
      <c r="I26" s="360">
        <v>46859</v>
      </c>
      <c r="J26" s="360">
        <v>7828</v>
      </c>
      <c r="K26" s="360">
        <v>0</v>
      </c>
      <c r="L26" s="360">
        <v>0</v>
      </c>
      <c r="M26" s="360">
        <v>0</v>
      </c>
      <c r="N26" s="361">
        <v>54687</v>
      </c>
      <c r="O26" s="360">
        <v>3759989</v>
      </c>
      <c r="P26" s="360">
        <v>307988</v>
      </c>
      <c r="Q26" s="360">
        <v>0</v>
      </c>
      <c r="R26" s="360">
        <v>0</v>
      </c>
      <c r="S26" s="360">
        <v>170221</v>
      </c>
      <c r="T26" s="361">
        <v>4238198</v>
      </c>
      <c r="W26" s="712"/>
      <c r="X26" s="648"/>
      <c r="Y26" s="648"/>
      <c r="Z26" s="648"/>
    </row>
    <row r="27" spans="1:26" s="298" customFormat="1" ht="12.75">
      <c r="A27" s="664">
        <v>17</v>
      </c>
      <c r="B27" s="575" t="s">
        <v>643</v>
      </c>
      <c r="C27" s="575">
        <v>60529</v>
      </c>
      <c r="D27" s="575">
        <v>44127</v>
      </c>
      <c r="E27" s="575">
        <v>0</v>
      </c>
      <c r="F27" s="575">
        <v>0</v>
      </c>
      <c r="G27" s="575">
        <v>0</v>
      </c>
      <c r="H27" s="392">
        <v>104656</v>
      </c>
      <c r="I27" s="575">
        <v>60529</v>
      </c>
      <c r="J27" s="575">
        <v>44127</v>
      </c>
      <c r="K27" s="575">
        <v>0</v>
      </c>
      <c r="L27" s="575">
        <v>0</v>
      </c>
      <c r="M27" s="575">
        <v>0</v>
      </c>
      <c r="N27" s="392">
        <v>104656</v>
      </c>
      <c r="O27" s="575">
        <v>6257559</v>
      </c>
      <c r="P27" s="575">
        <v>3590994</v>
      </c>
      <c r="Q27" s="575">
        <v>0</v>
      </c>
      <c r="R27" s="575">
        <v>0</v>
      </c>
      <c r="S27" s="575">
        <v>53064</v>
      </c>
      <c r="T27" s="392">
        <v>9901617</v>
      </c>
      <c r="W27" s="713"/>
      <c r="X27" s="652"/>
      <c r="Y27" s="652"/>
      <c r="Z27" s="648"/>
    </row>
    <row r="28" spans="1:26" ht="12.75">
      <c r="A28" s="360">
        <v>18</v>
      </c>
      <c r="B28" s="360" t="s">
        <v>644</v>
      </c>
      <c r="C28" s="360">
        <v>41089</v>
      </c>
      <c r="D28" s="360">
        <v>60040</v>
      </c>
      <c r="E28" s="360">
        <v>0</v>
      </c>
      <c r="F28" s="360">
        <v>0</v>
      </c>
      <c r="G28" s="360">
        <v>0</v>
      </c>
      <c r="H28" s="361">
        <v>101129</v>
      </c>
      <c r="I28" s="360">
        <v>41089</v>
      </c>
      <c r="J28" s="360">
        <v>60040</v>
      </c>
      <c r="K28" s="360">
        <v>0</v>
      </c>
      <c r="L28" s="360">
        <v>0</v>
      </c>
      <c r="M28" s="360">
        <v>0</v>
      </c>
      <c r="N28" s="361">
        <v>101129</v>
      </c>
      <c r="O28" s="360">
        <v>4260724</v>
      </c>
      <c r="P28" s="360">
        <v>1670786</v>
      </c>
      <c r="Q28" s="360">
        <v>0</v>
      </c>
      <c r="R28" s="360">
        <v>0</v>
      </c>
      <c r="S28" s="360">
        <v>0</v>
      </c>
      <c r="T28" s="361">
        <v>5931510</v>
      </c>
      <c r="W28" s="712"/>
      <c r="X28" s="648"/>
      <c r="Y28" s="648"/>
      <c r="Z28" s="648"/>
    </row>
    <row r="29" spans="1:26" ht="12.75" customHeight="1">
      <c r="A29" s="361">
        <v>19</v>
      </c>
      <c r="B29" s="360" t="s">
        <v>645</v>
      </c>
      <c r="C29" s="360">
        <v>58687</v>
      </c>
      <c r="D29" s="360">
        <v>18368</v>
      </c>
      <c r="E29" s="360">
        <v>0</v>
      </c>
      <c r="F29" s="360">
        <v>0</v>
      </c>
      <c r="G29" s="360">
        <v>0</v>
      </c>
      <c r="H29" s="361">
        <v>77055</v>
      </c>
      <c r="I29" s="360">
        <v>58687</v>
      </c>
      <c r="J29" s="360">
        <v>18368</v>
      </c>
      <c r="K29" s="360">
        <v>0</v>
      </c>
      <c r="L29" s="360">
        <v>0</v>
      </c>
      <c r="M29" s="360">
        <v>0</v>
      </c>
      <c r="N29" s="361">
        <v>77055</v>
      </c>
      <c r="O29" s="360">
        <v>5330112</v>
      </c>
      <c r="P29" s="360">
        <v>1634414</v>
      </c>
      <c r="Q29" s="360">
        <v>0</v>
      </c>
      <c r="R29" s="360">
        <v>0</v>
      </c>
      <c r="S29" s="360">
        <v>0</v>
      </c>
      <c r="T29" s="361">
        <v>6964526</v>
      </c>
      <c r="W29" s="712"/>
      <c r="X29" s="648"/>
      <c r="Y29" s="648"/>
      <c r="Z29" s="648"/>
    </row>
    <row r="30" spans="1:26" ht="12.75" customHeight="1">
      <c r="A30" s="363">
        <v>20</v>
      </c>
      <c r="B30" s="406" t="s">
        <v>646</v>
      </c>
      <c r="C30" s="360">
        <v>41001</v>
      </c>
      <c r="D30" s="360">
        <v>8801</v>
      </c>
      <c r="E30" s="360">
        <v>0</v>
      </c>
      <c r="F30" s="360">
        <v>0</v>
      </c>
      <c r="G30" s="360">
        <v>0</v>
      </c>
      <c r="H30" s="361">
        <v>49802</v>
      </c>
      <c r="I30" s="360">
        <v>41001</v>
      </c>
      <c r="J30" s="360">
        <v>8801</v>
      </c>
      <c r="K30" s="360">
        <v>0</v>
      </c>
      <c r="L30" s="360">
        <v>0</v>
      </c>
      <c r="M30" s="360">
        <v>0</v>
      </c>
      <c r="N30" s="361">
        <v>49802</v>
      </c>
      <c r="O30" s="360">
        <v>3869509</v>
      </c>
      <c r="P30" s="360">
        <v>626176</v>
      </c>
      <c r="Q30" s="360">
        <v>0</v>
      </c>
      <c r="R30" s="360">
        <v>0</v>
      </c>
      <c r="S30" s="360">
        <v>0</v>
      </c>
      <c r="T30" s="361">
        <v>4495685</v>
      </c>
      <c r="W30" s="712"/>
      <c r="X30" s="648"/>
      <c r="Y30" s="648"/>
      <c r="Z30" s="648"/>
    </row>
    <row r="31" spans="1:26" ht="12.75" customHeight="1">
      <c r="A31" s="363">
        <v>21</v>
      </c>
      <c r="B31" s="406" t="s">
        <v>647</v>
      </c>
      <c r="C31" s="360">
        <v>52338</v>
      </c>
      <c r="D31" s="360">
        <v>16706</v>
      </c>
      <c r="E31" s="360">
        <v>0</v>
      </c>
      <c r="F31" s="360">
        <v>109</v>
      </c>
      <c r="G31" s="360">
        <v>0</v>
      </c>
      <c r="H31" s="361">
        <v>69153</v>
      </c>
      <c r="I31" s="360">
        <v>52338</v>
      </c>
      <c r="J31" s="360">
        <v>16706</v>
      </c>
      <c r="K31" s="360">
        <v>0</v>
      </c>
      <c r="L31" s="360">
        <v>109</v>
      </c>
      <c r="M31" s="360">
        <v>0</v>
      </c>
      <c r="N31" s="361">
        <v>69153</v>
      </c>
      <c r="O31" s="360">
        <v>4773689</v>
      </c>
      <c r="P31" s="360">
        <v>1035349</v>
      </c>
      <c r="Q31" s="360">
        <v>0</v>
      </c>
      <c r="R31" s="360">
        <v>14215</v>
      </c>
      <c r="S31" s="360">
        <v>0</v>
      </c>
      <c r="T31" s="361">
        <v>5823253</v>
      </c>
      <c r="W31" s="712"/>
      <c r="X31" s="648"/>
      <c r="Y31" s="648"/>
      <c r="Z31" s="648"/>
    </row>
    <row r="32" spans="1:26" ht="12.75">
      <c r="A32" s="361">
        <v>22</v>
      </c>
      <c r="B32" s="360" t="s">
        <v>648</v>
      </c>
      <c r="C32" s="360">
        <v>53301</v>
      </c>
      <c r="D32" s="360">
        <v>50363</v>
      </c>
      <c r="E32" s="360">
        <v>0</v>
      </c>
      <c r="F32" s="360">
        <v>0</v>
      </c>
      <c r="G32" s="360">
        <v>0</v>
      </c>
      <c r="H32" s="361">
        <v>103664</v>
      </c>
      <c r="I32" s="360">
        <v>53301</v>
      </c>
      <c r="J32" s="360">
        <v>50363</v>
      </c>
      <c r="K32" s="360">
        <v>0</v>
      </c>
      <c r="L32" s="360">
        <v>0</v>
      </c>
      <c r="M32" s="360">
        <v>0</v>
      </c>
      <c r="N32" s="361">
        <v>103664</v>
      </c>
      <c r="O32" s="360">
        <v>4271766</v>
      </c>
      <c r="P32" s="360">
        <v>3602776</v>
      </c>
      <c r="Q32" s="360">
        <v>0</v>
      </c>
      <c r="R32" s="360">
        <v>0</v>
      </c>
      <c r="S32" s="360">
        <v>0</v>
      </c>
      <c r="T32" s="361">
        <v>7874542</v>
      </c>
      <c r="W32" s="712"/>
      <c r="X32" s="648"/>
      <c r="Y32" s="648"/>
      <c r="Z32" s="648"/>
    </row>
    <row r="33" spans="1:26" ht="12.75">
      <c r="A33" s="364">
        <v>23</v>
      </c>
      <c r="B33" s="364" t="s">
        <v>649</v>
      </c>
      <c r="C33" s="360">
        <v>35601</v>
      </c>
      <c r="D33" s="360">
        <v>23672</v>
      </c>
      <c r="E33" s="360">
        <v>0</v>
      </c>
      <c r="F33" s="360">
        <v>0</v>
      </c>
      <c r="G33" s="360">
        <v>0</v>
      </c>
      <c r="H33" s="361">
        <v>59273</v>
      </c>
      <c r="I33" s="360">
        <v>35601</v>
      </c>
      <c r="J33" s="360">
        <v>23672</v>
      </c>
      <c r="K33" s="360">
        <v>0</v>
      </c>
      <c r="L33" s="360">
        <v>0</v>
      </c>
      <c r="M33" s="360">
        <v>0</v>
      </c>
      <c r="N33" s="361">
        <v>59273</v>
      </c>
      <c r="O33" s="360">
        <v>3472314</v>
      </c>
      <c r="P33" s="360">
        <v>989434</v>
      </c>
      <c r="Q33" s="360">
        <v>0</v>
      </c>
      <c r="R33" s="360">
        <v>0</v>
      </c>
      <c r="S33" s="360">
        <v>398752</v>
      </c>
      <c r="T33" s="361">
        <v>4860500</v>
      </c>
      <c r="W33" s="712"/>
      <c r="X33" s="648"/>
      <c r="Y33" s="648"/>
      <c r="Z33" s="648"/>
    </row>
    <row r="34" spans="1:26" ht="12.75">
      <c r="A34" s="360">
        <v>24</v>
      </c>
      <c r="B34" s="360" t="s">
        <v>650</v>
      </c>
      <c r="C34" s="360">
        <v>51642</v>
      </c>
      <c r="D34" s="360">
        <v>28384</v>
      </c>
      <c r="E34" s="360">
        <v>0</v>
      </c>
      <c r="F34" s="360">
        <v>1140</v>
      </c>
      <c r="G34" s="360">
        <v>0</v>
      </c>
      <c r="H34" s="361">
        <v>81166</v>
      </c>
      <c r="I34" s="360">
        <v>51642</v>
      </c>
      <c r="J34" s="360">
        <v>28384</v>
      </c>
      <c r="K34" s="360">
        <v>0</v>
      </c>
      <c r="L34" s="360">
        <v>1140</v>
      </c>
      <c r="M34" s="360">
        <v>0</v>
      </c>
      <c r="N34" s="361">
        <v>81166</v>
      </c>
      <c r="O34" s="360">
        <v>5119943</v>
      </c>
      <c r="P34" s="360">
        <v>1976138</v>
      </c>
      <c r="Q34" s="360">
        <v>0</v>
      </c>
      <c r="R34" s="360">
        <v>0</v>
      </c>
      <c r="S34" s="360">
        <v>0</v>
      </c>
      <c r="T34" s="361">
        <v>7096081</v>
      </c>
      <c r="W34" s="712"/>
      <c r="X34" s="648"/>
      <c r="Y34" s="648"/>
      <c r="Z34" s="648"/>
    </row>
    <row r="35" spans="1:26" ht="12.75">
      <c r="A35" s="360">
        <v>25</v>
      </c>
      <c r="B35" s="360" t="s">
        <v>651</v>
      </c>
      <c r="C35" s="360">
        <v>39796</v>
      </c>
      <c r="D35" s="360">
        <v>28249</v>
      </c>
      <c r="E35" s="360">
        <v>0</v>
      </c>
      <c r="F35" s="360">
        <v>0</v>
      </c>
      <c r="G35" s="360">
        <v>0</v>
      </c>
      <c r="H35" s="361">
        <v>68045</v>
      </c>
      <c r="I35" s="360">
        <v>39796</v>
      </c>
      <c r="J35" s="360">
        <v>28249</v>
      </c>
      <c r="K35" s="360">
        <v>0</v>
      </c>
      <c r="L35" s="360">
        <v>0</v>
      </c>
      <c r="M35" s="360">
        <v>0</v>
      </c>
      <c r="N35" s="361">
        <v>68045</v>
      </c>
      <c r="O35" s="360">
        <v>3974376</v>
      </c>
      <c r="P35" s="360">
        <v>2553598</v>
      </c>
      <c r="Q35" s="360">
        <v>0</v>
      </c>
      <c r="R35" s="360">
        <v>0</v>
      </c>
      <c r="S35" s="360">
        <v>0</v>
      </c>
      <c r="T35" s="361">
        <v>6527974</v>
      </c>
      <c r="W35" s="712"/>
      <c r="X35" s="648"/>
      <c r="Y35" s="648"/>
      <c r="Z35" s="648"/>
    </row>
    <row r="36" spans="1:26" ht="12.75">
      <c r="A36" s="360">
        <v>26</v>
      </c>
      <c r="B36" s="360" t="s">
        <v>652</v>
      </c>
      <c r="C36" s="360">
        <v>51187</v>
      </c>
      <c r="D36" s="360">
        <v>28520</v>
      </c>
      <c r="E36" s="360">
        <v>0</v>
      </c>
      <c r="F36" s="360">
        <v>237</v>
      </c>
      <c r="G36" s="707">
        <v>0</v>
      </c>
      <c r="H36" s="361">
        <v>79944</v>
      </c>
      <c r="I36" s="360">
        <v>51187</v>
      </c>
      <c r="J36" s="360">
        <v>28520</v>
      </c>
      <c r="K36" s="360">
        <v>0</v>
      </c>
      <c r="L36" s="360">
        <v>237</v>
      </c>
      <c r="M36" s="360">
        <v>0</v>
      </c>
      <c r="N36" s="361">
        <v>79944</v>
      </c>
      <c r="O36" s="360">
        <v>4746319</v>
      </c>
      <c r="P36" s="360">
        <v>2501549</v>
      </c>
      <c r="Q36" s="360">
        <v>0</v>
      </c>
      <c r="R36" s="360">
        <v>20603</v>
      </c>
      <c r="S36" s="707">
        <v>21420</v>
      </c>
      <c r="T36" s="361">
        <v>7289891</v>
      </c>
      <c r="W36" s="712"/>
      <c r="X36" s="648"/>
      <c r="Y36" s="648"/>
      <c r="Z36" s="648"/>
    </row>
    <row r="37" spans="1:26" ht="12.75">
      <c r="A37" s="360">
        <v>27</v>
      </c>
      <c r="B37" s="360" t="s">
        <v>653</v>
      </c>
      <c r="C37" s="360">
        <v>40544</v>
      </c>
      <c r="D37" s="360">
        <v>18046</v>
      </c>
      <c r="E37" s="360">
        <v>0</v>
      </c>
      <c r="F37" s="360">
        <v>0</v>
      </c>
      <c r="G37" s="360">
        <v>0</v>
      </c>
      <c r="H37" s="361">
        <v>58590</v>
      </c>
      <c r="I37" s="360">
        <v>40544</v>
      </c>
      <c r="J37" s="360">
        <v>18046</v>
      </c>
      <c r="K37" s="360">
        <v>0</v>
      </c>
      <c r="L37" s="360">
        <v>0</v>
      </c>
      <c r="M37" s="360">
        <v>0</v>
      </c>
      <c r="N37" s="361">
        <v>58590</v>
      </c>
      <c r="O37" s="360">
        <v>3239633</v>
      </c>
      <c r="P37" s="360">
        <v>624645</v>
      </c>
      <c r="Q37" s="360">
        <v>0</v>
      </c>
      <c r="R37" s="360">
        <v>0</v>
      </c>
      <c r="S37" s="360">
        <v>0</v>
      </c>
      <c r="T37" s="361">
        <v>3864278</v>
      </c>
      <c r="W37" s="712"/>
      <c r="X37" s="648"/>
      <c r="Y37" s="648"/>
      <c r="Z37" s="648"/>
    </row>
    <row r="38" spans="1:26" ht="12.75">
      <c r="A38" s="360">
        <v>28</v>
      </c>
      <c r="B38" s="360" t="s">
        <v>654</v>
      </c>
      <c r="C38" s="360">
        <v>11987</v>
      </c>
      <c r="D38" s="360">
        <v>12682</v>
      </c>
      <c r="E38" s="360">
        <v>0</v>
      </c>
      <c r="F38" s="360">
        <v>0</v>
      </c>
      <c r="G38" s="360">
        <v>0</v>
      </c>
      <c r="H38" s="361">
        <v>24669</v>
      </c>
      <c r="I38" s="360">
        <v>11987</v>
      </c>
      <c r="J38" s="360">
        <v>12682</v>
      </c>
      <c r="K38" s="360">
        <v>0</v>
      </c>
      <c r="L38" s="360">
        <v>0</v>
      </c>
      <c r="M38" s="360">
        <v>0</v>
      </c>
      <c r="N38" s="361">
        <v>24669</v>
      </c>
      <c r="O38" s="360">
        <v>988738</v>
      </c>
      <c r="P38" s="360">
        <v>897485</v>
      </c>
      <c r="Q38" s="360">
        <v>0</v>
      </c>
      <c r="R38" s="360">
        <v>0</v>
      </c>
      <c r="S38" s="360">
        <v>0</v>
      </c>
      <c r="T38" s="361">
        <v>1886223</v>
      </c>
      <c r="W38" s="712"/>
      <c r="X38" s="648"/>
      <c r="Y38" s="648"/>
      <c r="Z38" s="648"/>
    </row>
    <row r="39" spans="1:26" ht="12.75">
      <c r="A39" s="360">
        <v>29</v>
      </c>
      <c r="B39" s="360" t="s">
        <v>655</v>
      </c>
      <c r="C39" s="360">
        <v>67910</v>
      </c>
      <c r="D39" s="360">
        <v>32089</v>
      </c>
      <c r="E39" s="360">
        <v>0</v>
      </c>
      <c r="F39" s="360">
        <v>0</v>
      </c>
      <c r="G39" s="360">
        <v>0</v>
      </c>
      <c r="H39" s="361">
        <v>99999</v>
      </c>
      <c r="I39" s="360">
        <v>67910</v>
      </c>
      <c r="J39" s="360">
        <v>32089</v>
      </c>
      <c r="K39" s="360">
        <v>0</v>
      </c>
      <c r="L39" s="360">
        <v>0</v>
      </c>
      <c r="M39" s="360">
        <v>0</v>
      </c>
      <c r="N39" s="361">
        <v>99999</v>
      </c>
      <c r="O39" s="360">
        <v>5458862</v>
      </c>
      <c r="P39" s="360">
        <v>2415285</v>
      </c>
      <c r="Q39" s="360">
        <v>0</v>
      </c>
      <c r="R39" s="360">
        <v>0</v>
      </c>
      <c r="S39" s="360">
        <v>0</v>
      </c>
      <c r="T39" s="361">
        <v>7874147</v>
      </c>
      <c r="W39" s="712"/>
      <c r="X39" s="648"/>
      <c r="Y39" s="648"/>
      <c r="Z39" s="648"/>
    </row>
    <row r="40" spans="1:26" ht="12.75">
      <c r="A40" s="360">
        <v>30</v>
      </c>
      <c r="B40" s="360" t="s">
        <v>656</v>
      </c>
      <c r="C40" s="360">
        <v>16471</v>
      </c>
      <c r="D40" s="360">
        <v>24506</v>
      </c>
      <c r="E40" s="360">
        <v>0</v>
      </c>
      <c r="F40" s="360">
        <v>0</v>
      </c>
      <c r="G40" s="360">
        <v>0</v>
      </c>
      <c r="H40" s="361">
        <v>40977</v>
      </c>
      <c r="I40" s="360">
        <v>16471</v>
      </c>
      <c r="J40" s="360">
        <v>24506</v>
      </c>
      <c r="K40" s="360">
        <v>0</v>
      </c>
      <c r="L40" s="360">
        <v>0</v>
      </c>
      <c r="M40" s="360">
        <v>0</v>
      </c>
      <c r="N40" s="361">
        <v>40977</v>
      </c>
      <c r="O40" s="360">
        <v>1559114</v>
      </c>
      <c r="P40" s="360">
        <v>2003771</v>
      </c>
      <c r="Q40" s="360">
        <v>0</v>
      </c>
      <c r="R40" s="360">
        <v>0</v>
      </c>
      <c r="S40" s="360">
        <v>0</v>
      </c>
      <c r="T40" s="361">
        <v>3562885</v>
      </c>
      <c r="W40" s="712"/>
      <c r="X40" s="648"/>
      <c r="Y40" s="648"/>
      <c r="Z40" s="648"/>
    </row>
    <row r="41" spans="1:26" ht="12.75">
      <c r="A41" s="360">
        <v>31</v>
      </c>
      <c r="B41" s="360" t="s">
        <v>657</v>
      </c>
      <c r="C41" s="360">
        <v>72094</v>
      </c>
      <c r="D41" s="360">
        <v>23957</v>
      </c>
      <c r="E41" s="360">
        <v>0</v>
      </c>
      <c r="F41" s="360">
        <v>785</v>
      </c>
      <c r="G41" s="360">
        <v>0</v>
      </c>
      <c r="H41" s="361">
        <v>96836</v>
      </c>
      <c r="I41" s="360">
        <v>72094</v>
      </c>
      <c r="J41" s="360">
        <v>23957</v>
      </c>
      <c r="K41" s="360">
        <v>0</v>
      </c>
      <c r="L41" s="360">
        <v>785</v>
      </c>
      <c r="M41" s="360">
        <v>0</v>
      </c>
      <c r="N41" s="361">
        <v>96836</v>
      </c>
      <c r="O41" s="360">
        <v>5547135</v>
      </c>
      <c r="P41" s="360">
        <v>2129187</v>
      </c>
      <c r="Q41" s="360">
        <v>0</v>
      </c>
      <c r="R41" s="360">
        <v>0</v>
      </c>
      <c r="S41" s="360">
        <v>0</v>
      </c>
      <c r="T41" s="361">
        <v>7676322</v>
      </c>
      <c r="W41" s="712"/>
      <c r="X41" s="648"/>
      <c r="Y41" s="648"/>
      <c r="Z41" s="648"/>
    </row>
    <row r="42" spans="1:26" ht="12.75">
      <c r="A42" s="360">
        <v>32</v>
      </c>
      <c r="B42" s="360" t="s">
        <v>658</v>
      </c>
      <c r="C42" s="360">
        <v>63660</v>
      </c>
      <c r="D42" s="360">
        <v>53458</v>
      </c>
      <c r="E42" s="360">
        <v>0</v>
      </c>
      <c r="F42" s="360">
        <v>0</v>
      </c>
      <c r="G42" s="360">
        <v>0</v>
      </c>
      <c r="H42" s="361">
        <v>117118</v>
      </c>
      <c r="I42" s="360">
        <v>63660</v>
      </c>
      <c r="J42" s="360">
        <v>53458</v>
      </c>
      <c r="K42" s="360">
        <v>0</v>
      </c>
      <c r="L42" s="360">
        <v>0</v>
      </c>
      <c r="M42" s="360">
        <v>0</v>
      </c>
      <c r="N42" s="361">
        <v>117118</v>
      </c>
      <c r="O42" s="360">
        <v>6455858</v>
      </c>
      <c r="P42" s="360">
        <v>1604957</v>
      </c>
      <c r="Q42" s="360">
        <v>0</v>
      </c>
      <c r="R42" s="360">
        <v>0</v>
      </c>
      <c r="S42" s="360">
        <v>0</v>
      </c>
      <c r="T42" s="361">
        <v>8060815</v>
      </c>
      <c r="W42" s="712"/>
      <c r="X42" s="648"/>
      <c r="Y42" s="648"/>
      <c r="Z42" s="648"/>
    </row>
    <row r="43" spans="1:26" s="298" customFormat="1" ht="12.75">
      <c r="A43" s="575">
        <v>33</v>
      </c>
      <c r="B43" s="575" t="s">
        <v>659</v>
      </c>
      <c r="C43" s="575">
        <v>34167</v>
      </c>
      <c r="D43" s="575">
        <v>8134</v>
      </c>
      <c r="E43" s="575">
        <v>0</v>
      </c>
      <c r="F43" s="575">
        <v>30</v>
      </c>
      <c r="G43" s="575">
        <v>0</v>
      </c>
      <c r="H43" s="392">
        <v>42331</v>
      </c>
      <c r="I43" s="575">
        <v>34167</v>
      </c>
      <c r="J43" s="575">
        <v>8134</v>
      </c>
      <c r="K43" s="575">
        <v>0</v>
      </c>
      <c r="L43" s="575">
        <v>30</v>
      </c>
      <c r="M43" s="575">
        <v>0</v>
      </c>
      <c r="N43" s="392">
        <v>42331</v>
      </c>
      <c r="O43" s="575">
        <v>2884287</v>
      </c>
      <c r="P43" s="575">
        <v>696488</v>
      </c>
      <c r="Q43" s="575">
        <v>0</v>
      </c>
      <c r="R43" s="575">
        <v>3014</v>
      </c>
      <c r="S43" s="575">
        <v>0</v>
      </c>
      <c r="T43" s="392">
        <v>3583789</v>
      </c>
      <c r="W43" s="713"/>
      <c r="X43" s="652"/>
      <c r="Y43" s="652"/>
      <c r="Z43" s="648"/>
    </row>
    <row r="44" spans="1:26" ht="12.75">
      <c r="A44" s="360">
        <v>34</v>
      </c>
      <c r="B44" s="360" t="s">
        <v>660</v>
      </c>
      <c r="C44" s="360">
        <v>145198</v>
      </c>
      <c r="D44" s="360">
        <v>31973</v>
      </c>
      <c r="E44" s="360">
        <v>0</v>
      </c>
      <c r="F44" s="360">
        <v>0</v>
      </c>
      <c r="G44" s="360">
        <v>0</v>
      </c>
      <c r="H44" s="361">
        <v>177171</v>
      </c>
      <c r="I44" s="360">
        <v>145198</v>
      </c>
      <c r="J44" s="360">
        <v>31973</v>
      </c>
      <c r="K44" s="360">
        <v>0</v>
      </c>
      <c r="L44" s="360">
        <v>0</v>
      </c>
      <c r="M44" s="360">
        <v>0</v>
      </c>
      <c r="N44" s="361">
        <v>177171</v>
      </c>
      <c r="O44" s="360">
        <v>13253195</v>
      </c>
      <c r="P44" s="360">
        <v>2587738</v>
      </c>
      <c r="Q44" s="360">
        <v>0</v>
      </c>
      <c r="R44" s="360">
        <v>0</v>
      </c>
      <c r="S44" s="360">
        <v>0</v>
      </c>
      <c r="T44" s="361">
        <v>15840933</v>
      </c>
      <c r="W44" s="712"/>
      <c r="X44" s="648"/>
      <c r="Y44" s="648"/>
      <c r="Z44" s="648"/>
    </row>
    <row r="45" spans="1:26" ht="12.75">
      <c r="A45" s="360">
        <v>35</v>
      </c>
      <c r="B45" s="360" t="s">
        <v>661</v>
      </c>
      <c r="C45" s="360">
        <v>35832</v>
      </c>
      <c r="D45" s="360">
        <v>15981</v>
      </c>
      <c r="E45" s="360">
        <v>0</v>
      </c>
      <c r="F45" s="360">
        <v>0</v>
      </c>
      <c r="G45" s="360">
        <v>0</v>
      </c>
      <c r="H45" s="361">
        <v>51813</v>
      </c>
      <c r="I45" s="360">
        <v>35832</v>
      </c>
      <c r="J45" s="360">
        <v>15981</v>
      </c>
      <c r="K45" s="360">
        <v>0</v>
      </c>
      <c r="L45" s="360">
        <v>0</v>
      </c>
      <c r="M45" s="360">
        <v>0</v>
      </c>
      <c r="N45" s="361">
        <v>51813</v>
      </c>
      <c r="O45" s="360">
        <v>3105247</v>
      </c>
      <c r="P45" s="360">
        <v>825360</v>
      </c>
      <c r="Q45" s="360">
        <v>0</v>
      </c>
      <c r="R45" s="360">
        <v>0</v>
      </c>
      <c r="S45" s="360">
        <v>0</v>
      </c>
      <c r="T45" s="361">
        <v>3930607</v>
      </c>
      <c r="W45" s="712"/>
      <c r="X45" s="648"/>
      <c r="Y45" s="648"/>
      <c r="Z45" s="648"/>
    </row>
    <row r="46" spans="1:26" ht="12.75">
      <c r="A46" s="360">
        <v>36</v>
      </c>
      <c r="B46" s="360" t="s">
        <v>662</v>
      </c>
      <c r="C46" s="360">
        <v>30629</v>
      </c>
      <c r="D46" s="360">
        <v>17137</v>
      </c>
      <c r="E46" s="360">
        <v>0</v>
      </c>
      <c r="F46" s="360">
        <v>0</v>
      </c>
      <c r="G46" s="360">
        <v>0</v>
      </c>
      <c r="H46" s="361">
        <v>47766</v>
      </c>
      <c r="I46" s="360">
        <v>30629</v>
      </c>
      <c r="J46" s="360">
        <v>17137</v>
      </c>
      <c r="K46" s="360">
        <v>0</v>
      </c>
      <c r="L46" s="360">
        <v>0</v>
      </c>
      <c r="M46" s="360">
        <v>0</v>
      </c>
      <c r="N46" s="361">
        <v>47766</v>
      </c>
      <c r="O46" s="360">
        <v>3429030</v>
      </c>
      <c r="P46" s="360">
        <v>1886513</v>
      </c>
      <c r="Q46" s="360">
        <v>0</v>
      </c>
      <c r="R46" s="360">
        <v>0</v>
      </c>
      <c r="S46" s="360">
        <v>0</v>
      </c>
      <c r="T46" s="361">
        <v>5315543</v>
      </c>
      <c r="W46" s="712"/>
      <c r="X46" s="648"/>
      <c r="Y46" s="648"/>
      <c r="Z46" s="648"/>
    </row>
    <row r="47" spans="1:26" ht="12.75">
      <c r="A47" s="360">
        <v>37</v>
      </c>
      <c r="B47" s="360" t="s">
        <v>663</v>
      </c>
      <c r="C47" s="360">
        <v>25187</v>
      </c>
      <c r="D47" s="360">
        <v>16208</v>
      </c>
      <c r="E47" s="360">
        <v>0</v>
      </c>
      <c r="F47" s="360">
        <v>1356</v>
      </c>
      <c r="G47" s="360">
        <v>0</v>
      </c>
      <c r="H47" s="361">
        <v>42751</v>
      </c>
      <c r="I47" s="360">
        <v>25187</v>
      </c>
      <c r="J47" s="360">
        <v>16208</v>
      </c>
      <c r="K47" s="360">
        <v>0</v>
      </c>
      <c r="L47" s="360">
        <v>1356</v>
      </c>
      <c r="M47" s="360">
        <v>0</v>
      </c>
      <c r="N47" s="361">
        <v>42751</v>
      </c>
      <c r="O47" s="360">
        <v>2217894</v>
      </c>
      <c r="P47" s="360">
        <v>1413911</v>
      </c>
      <c r="Q47" s="360">
        <v>0</v>
      </c>
      <c r="R47" s="360">
        <v>106426</v>
      </c>
      <c r="S47" s="360">
        <v>0</v>
      </c>
      <c r="T47" s="361">
        <v>3738231</v>
      </c>
      <c r="W47" s="712"/>
      <c r="X47" s="648"/>
      <c r="Y47" s="648"/>
      <c r="Z47" s="648"/>
    </row>
    <row r="48" spans="1:26" ht="12.75">
      <c r="A48" s="360">
        <v>38</v>
      </c>
      <c r="B48" s="360" t="s">
        <v>664</v>
      </c>
      <c r="C48" s="360">
        <v>39302</v>
      </c>
      <c r="D48" s="360">
        <v>16065</v>
      </c>
      <c r="E48" s="360">
        <v>0</v>
      </c>
      <c r="F48" s="360">
        <v>0</v>
      </c>
      <c r="G48" s="360">
        <v>0</v>
      </c>
      <c r="H48" s="361">
        <v>55367</v>
      </c>
      <c r="I48" s="360">
        <v>39302</v>
      </c>
      <c r="J48" s="360">
        <v>16065</v>
      </c>
      <c r="K48" s="360">
        <v>0</v>
      </c>
      <c r="L48" s="360">
        <v>0</v>
      </c>
      <c r="M48" s="360">
        <v>0</v>
      </c>
      <c r="N48" s="361">
        <v>55367</v>
      </c>
      <c r="O48" s="360">
        <v>3664153</v>
      </c>
      <c r="P48" s="360">
        <v>1470914</v>
      </c>
      <c r="Q48" s="360">
        <v>0</v>
      </c>
      <c r="R48" s="360">
        <v>0</v>
      </c>
      <c r="S48" s="360">
        <v>0</v>
      </c>
      <c r="T48" s="361">
        <v>5135067</v>
      </c>
      <c r="W48" s="712"/>
      <c r="X48" s="648"/>
      <c r="Y48" s="648"/>
      <c r="Z48" s="648"/>
    </row>
    <row r="49" spans="1:26" ht="12.75">
      <c r="A49" s="360">
        <v>39</v>
      </c>
      <c r="B49" s="360" t="s">
        <v>665</v>
      </c>
      <c r="C49" s="360">
        <v>125051</v>
      </c>
      <c r="D49" s="360">
        <v>64519</v>
      </c>
      <c r="E49" s="360">
        <v>0</v>
      </c>
      <c r="F49" s="360">
        <v>0</v>
      </c>
      <c r="G49" s="360">
        <v>0</v>
      </c>
      <c r="H49" s="361">
        <v>189570</v>
      </c>
      <c r="I49" s="360">
        <v>125051</v>
      </c>
      <c r="J49" s="360">
        <v>64519</v>
      </c>
      <c r="K49" s="360">
        <v>0</v>
      </c>
      <c r="L49" s="360">
        <v>0</v>
      </c>
      <c r="M49" s="360">
        <v>0</v>
      </c>
      <c r="N49" s="361">
        <v>189570</v>
      </c>
      <c r="O49" s="360">
        <v>8007783</v>
      </c>
      <c r="P49" s="360">
        <v>1539988</v>
      </c>
      <c r="Q49" s="360">
        <v>0</v>
      </c>
      <c r="R49" s="360">
        <v>0</v>
      </c>
      <c r="S49" s="360">
        <v>0</v>
      </c>
      <c r="T49" s="361">
        <v>9547771</v>
      </c>
      <c r="W49" s="712"/>
      <c r="X49" s="648"/>
      <c r="Y49" s="648"/>
      <c r="Z49" s="648"/>
    </row>
    <row r="50" spans="1:26" ht="12.75">
      <c r="A50" s="360">
        <v>40</v>
      </c>
      <c r="B50" s="360" t="s">
        <v>666</v>
      </c>
      <c r="C50" s="360">
        <v>58246</v>
      </c>
      <c r="D50" s="360">
        <v>10258</v>
      </c>
      <c r="E50" s="360">
        <v>0</v>
      </c>
      <c r="F50" s="360">
        <v>0</v>
      </c>
      <c r="G50" s="360">
        <v>0</v>
      </c>
      <c r="H50" s="361">
        <v>68504</v>
      </c>
      <c r="I50" s="360">
        <v>58246</v>
      </c>
      <c r="J50" s="360">
        <v>10258</v>
      </c>
      <c r="K50" s="360">
        <v>0</v>
      </c>
      <c r="L50" s="360">
        <v>0</v>
      </c>
      <c r="M50" s="360">
        <v>0</v>
      </c>
      <c r="N50" s="361">
        <v>68504</v>
      </c>
      <c r="O50" s="360">
        <v>4449453</v>
      </c>
      <c r="P50" s="360">
        <v>800996</v>
      </c>
      <c r="Q50" s="360">
        <v>0</v>
      </c>
      <c r="R50" s="360">
        <v>0</v>
      </c>
      <c r="S50" s="360">
        <v>0</v>
      </c>
      <c r="T50" s="361">
        <v>5250449</v>
      </c>
      <c r="W50" s="712"/>
      <c r="X50" s="648"/>
      <c r="Y50" s="648"/>
      <c r="Z50" s="648"/>
    </row>
    <row r="51" spans="1:26" ht="12.75">
      <c r="A51" s="360">
        <v>41</v>
      </c>
      <c r="B51" s="360" t="s">
        <v>667</v>
      </c>
      <c r="C51" s="360">
        <v>31485</v>
      </c>
      <c r="D51" s="360">
        <v>22358</v>
      </c>
      <c r="E51" s="360">
        <v>0</v>
      </c>
      <c r="F51" s="360">
        <v>0</v>
      </c>
      <c r="G51" s="360">
        <v>0</v>
      </c>
      <c r="H51" s="361">
        <v>53843</v>
      </c>
      <c r="I51" s="360">
        <v>31485</v>
      </c>
      <c r="J51" s="360">
        <v>22358</v>
      </c>
      <c r="K51" s="360">
        <v>0</v>
      </c>
      <c r="L51" s="360">
        <v>0</v>
      </c>
      <c r="M51" s="360">
        <v>0</v>
      </c>
      <c r="N51" s="361">
        <v>53843</v>
      </c>
      <c r="O51" s="360">
        <v>2882187</v>
      </c>
      <c r="P51" s="360">
        <v>2028515</v>
      </c>
      <c r="Q51" s="360">
        <v>0</v>
      </c>
      <c r="R51" s="360">
        <v>0</v>
      </c>
      <c r="S51" s="360">
        <v>0</v>
      </c>
      <c r="T51" s="361">
        <v>4910702</v>
      </c>
      <c r="W51" s="712"/>
      <c r="X51" s="648"/>
      <c r="Y51" s="648"/>
      <c r="Z51" s="648"/>
    </row>
    <row r="52" spans="1:26" ht="12.75">
      <c r="A52" s="360">
        <v>42</v>
      </c>
      <c r="B52" s="360" t="s">
        <v>668</v>
      </c>
      <c r="C52" s="360">
        <v>39894</v>
      </c>
      <c r="D52" s="360">
        <v>15807</v>
      </c>
      <c r="E52" s="360">
        <v>0</v>
      </c>
      <c r="F52" s="360">
        <v>125</v>
      </c>
      <c r="G52" s="360">
        <v>0</v>
      </c>
      <c r="H52" s="361">
        <v>55826</v>
      </c>
      <c r="I52" s="360">
        <v>39894</v>
      </c>
      <c r="J52" s="360">
        <v>15807</v>
      </c>
      <c r="K52" s="360">
        <v>0</v>
      </c>
      <c r="L52" s="360">
        <v>125</v>
      </c>
      <c r="M52" s="360">
        <v>0</v>
      </c>
      <c r="N52" s="361">
        <v>55826</v>
      </c>
      <c r="O52" s="360">
        <v>4240784</v>
      </c>
      <c r="P52" s="360">
        <v>642438</v>
      </c>
      <c r="Q52" s="360">
        <v>0</v>
      </c>
      <c r="R52" s="360">
        <v>6695</v>
      </c>
      <c r="S52" s="360">
        <v>0</v>
      </c>
      <c r="T52" s="361">
        <v>4889917</v>
      </c>
      <c r="W52" s="712"/>
      <c r="X52" s="648"/>
      <c r="Y52" s="648"/>
      <c r="Z52" s="648"/>
    </row>
    <row r="53" spans="1:26" ht="12.75">
      <c r="A53" s="360">
        <v>43</v>
      </c>
      <c r="B53" s="360" t="s">
        <v>669</v>
      </c>
      <c r="C53" s="360">
        <v>40445</v>
      </c>
      <c r="D53" s="360">
        <v>37373</v>
      </c>
      <c r="E53" s="360">
        <v>0</v>
      </c>
      <c r="F53" s="360">
        <v>0</v>
      </c>
      <c r="G53" s="360">
        <v>0</v>
      </c>
      <c r="H53" s="361">
        <v>77818</v>
      </c>
      <c r="I53" s="360">
        <v>40445</v>
      </c>
      <c r="J53" s="360">
        <v>37373</v>
      </c>
      <c r="K53" s="360">
        <v>0</v>
      </c>
      <c r="L53" s="360">
        <v>0</v>
      </c>
      <c r="M53" s="360">
        <v>0</v>
      </c>
      <c r="N53" s="361">
        <v>77818</v>
      </c>
      <c r="O53" s="360">
        <v>3675226</v>
      </c>
      <c r="P53" s="360">
        <v>2573723</v>
      </c>
      <c r="Q53" s="360">
        <v>0</v>
      </c>
      <c r="R53" s="360">
        <v>0</v>
      </c>
      <c r="S53" s="360">
        <v>185703</v>
      </c>
      <c r="T53" s="361">
        <v>6434652</v>
      </c>
      <c r="W53" s="712"/>
      <c r="X53" s="648"/>
      <c r="Y53" s="648"/>
      <c r="Z53" s="648"/>
    </row>
    <row r="54" spans="1:26" ht="12.75">
      <c r="A54" s="360">
        <v>44</v>
      </c>
      <c r="B54" s="360" t="s">
        <v>670</v>
      </c>
      <c r="C54" s="360">
        <v>29839</v>
      </c>
      <c r="D54" s="360">
        <v>11841</v>
      </c>
      <c r="E54" s="360">
        <v>0</v>
      </c>
      <c r="F54" s="360">
        <v>0</v>
      </c>
      <c r="G54" s="360">
        <v>0</v>
      </c>
      <c r="H54" s="361">
        <v>41680</v>
      </c>
      <c r="I54" s="360">
        <v>29839</v>
      </c>
      <c r="J54" s="360">
        <v>11841</v>
      </c>
      <c r="K54" s="360">
        <v>0</v>
      </c>
      <c r="L54" s="360">
        <v>0</v>
      </c>
      <c r="M54" s="360">
        <v>0</v>
      </c>
      <c r="N54" s="361">
        <v>41680</v>
      </c>
      <c r="O54" s="360">
        <v>2759049</v>
      </c>
      <c r="P54" s="360">
        <v>1366953</v>
      </c>
      <c r="Q54" s="360">
        <v>0</v>
      </c>
      <c r="R54" s="360">
        <v>0</v>
      </c>
      <c r="S54" s="360">
        <v>0</v>
      </c>
      <c r="T54" s="361">
        <v>4126002</v>
      </c>
      <c r="W54" s="712"/>
      <c r="X54" s="648"/>
      <c r="Y54" s="648"/>
      <c r="Z54" s="648"/>
    </row>
    <row r="55" spans="1:26" ht="12.75">
      <c r="A55" s="360">
        <v>45</v>
      </c>
      <c r="B55" s="360" t="s">
        <v>671</v>
      </c>
      <c r="C55" s="360">
        <v>32513</v>
      </c>
      <c r="D55" s="360">
        <v>9282</v>
      </c>
      <c r="E55" s="360">
        <v>0</v>
      </c>
      <c r="F55" s="360">
        <v>997</v>
      </c>
      <c r="G55" s="360">
        <v>0</v>
      </c>
      <c r="H55" s="361">
        <v>42792</v>
      </c>
      <c r="I55" s="360">
        <v>32513</v>
      </c>
      <c r="J55" s="360">
        <v>9282</v>
      </c>
      <c r="K55" s="360">
        <v>0</v>
      </c>
      <c r="L55" s="360">
        <v>997</v>
      </c>
      <c r="M55" s="360">
        <v>0</v>
      </c>
      <c r="N55" s="361">
        <v>42792</v>
      </c>
      <c r="O55" s="360">
        <v>2693007</v>
      </c>
      <c r="P55" s="360">
        <v>118977</v>
      </c>
      <c r="Q55" s="360">
        <v>0</v>
      </c>
      <c r="R55" s="360">
        <v>0</v>
      </c>
      <c r="S55" s="360">
        <v>0</v>
      </c>
      <c r="T55" s="361">
        <v>2811984</v>
      </c>
      <c r="W55" s="712"/>
      <c r="X55" s="648"/>
      <c r="Y55" s="648"/>
      <c r="Z55" s="648"/>
    </row>
    <row r="56" spans="1:26" ht="12.75">
      <c r="A56" s="360">
        <v>46</v>
      </c>
      <c r="B56" s="360" t="s">
        <v>672</v>
      </c>
      <c r="C56" s="360">
        <v>51888</v>
      </c>
      <c r="D56" s="360">
        <v>44098</v>
      </c>
      <c r="E56" s="360">
        <v>0</v>
      </c>
      <c r="F56" s="360">
        <v>7341</v>
      </c>
      <c r="G56" s="360">
        <v>0</v>
      </c>
      <c r="H56" s="361">
        <v>103327</v>
      </c>
      <c r="I56" s="360">
        <v>51888</v>
      </c>
      <c r="J56" s="360">
        <v>44098</v>
      </c>
      <c r="K56" s="360">
        <v>0</v>
      </c>
      <c r="L56" s="360">
        <v>7341</v>
      </c>
      <c r="M56" s="360">
        <v>0</v>
      </c>
      <c r="N56" s="361">
        <v>103327</v>
      </c>
      <c r="O56" s="360">
        <v>4696201</v>
      </c>
      <c r="P56" s="360">
        <v>2572187</v>
      </c>
      <c r="Q56" s="360">
        <v>0</v>
      </c>
      <c r="R56" s="360">
        <v>100817</v>
      </c>
      <c r="S56" s="360">
        <v>0</v>
      </c>
      <c r="T56" s="361">
        <v>7369205</v>
      </c>
      <c r="W56" s="712"/>
      <c r="X56" s="648"/>
      <c r="Y56" s="648"/>
      <c r="Z56" s="648"/>
    </row>
    <row r="57" spans="1:26" s="298" customFormat="1" ht="12.75">
      <c r="A57" s="575">
        <v>47</v>
      </c>
      <c r="B57" s="575" t="s">
        <v>673</v>
      </c>
      <c r="C57" s="575">
        <v>139049</v>
      </c>
      <c r="D57" s="575">
        <v>23092</v>
      </c>
      <c r="E57" s="575">
        <v>0</v>
      </c>
      <c r="F57" s="575">
        <v>348</v>
      </c>
      <c r="G57" s="575">
        <v>0</v>
      </c>
      <c r="H57" s="392">
        <v>162489</v>
      </c>
      <c r="I57" s="575">
        <v>139049</v>
      </c>
      <c r="J57" s="575">
        <v>23092</v>
      </c>
      <c r="K57" s="575">
        <v>0</v>
      </c>
      <c r="L57" s="575">
        <v>348</v>
      </c>
      <c r="M57" s="575">
        <v>0</v>
      </c>
      <c r="N57" s="392">
        <v>162489</v>
      </c>
      <c r="O57" s="575">
        <v>11064827</v>
      </c>
      <c r="P57" s="575">
        <v>1548314</v>
      </c>
      <c r="Q57" s="575">
        <v>0</v>
      </c>
      <c r="R57" s="575">
        <v>22561</v>
      </c>
      <c r="S57" s="575">
        <v>0</v>
      </c>
      <c r="T57" s="392">
        <v>12635702</v>
      </c>
      <c r="W57" s="713"/>
      <c r="X57" s="652"/>
      <c r="Y57" s="652"/>
      <c r="Z57" s="648"/>
    </row>
    <row r="58" spans="1:26" ht="12.75">
      <c r="A58" s="360">
        <v>48</v>
      </c>
      <c r="B58" s="360" t="s">
        <v>674</v>
      </c>
      <c r="C58" s="360">
        <v>67803</v>
      </c>
      <c r="D58" s="360">
        <v>1954</v>
      </c>
      <c r="E58" s="360">
        <v>0</v>
      </c>
      <c r="F58" s="360">
        <v>0</v>
      </c>
      <c r="G58" s="360">
        <v>0</v>
      </c>
      <c r="H58" s="361">
        <v>69757</v>
      </c>
      <c r="I58" s="360">
        <v>67803</v>
      </c>
      <c r="J58" s="360">
        <v>1954</v>
      </c>
      <c r="K58" s="360">
        <v>0</v>
      </c>
      <c r="L58" s="360">
        <v>0</v>
      </c>
      <c r="M58" s="360">
        <v>0</v>
      </c>
      <c r="N58" s="361">
        <v>69757</v>
      </c>
      <c r="O58" s="360">
        <v>5365607</v>
      </c>
      <c r="P58" s="360">
        <v>177200</v>
      </c>
      <c r="Q58" s="360">
        <v>0</v>
      </c>
      <c r="R58" s="360">
        <v>0</v>
      </c>
      <c r="S58" s="360">
        <v>0</v>
      </c>
      <c r="T58" s="361">
        <v>5542807</v>
      </c>
      <c r="W58" s="712"/>
      <c r="X58" s="648"/>
      <c r="Y58" s="648"/>
      <c r="Z58" s="648"/>
    </row>
    <row r="59" spans="1:26" ht="12.75">
      <c r="A59" s="360">
        <v>49</v>
      </c>
      <c r="B59" s="360" t="s">
        <v>675</v>
      </c>
      <c r="C59" s="360">
        <v>47207</v>
      </c>
      <c r="D59" s="360">
        <v>25700</v>
      </c>
      <c r="E59" s="360">
        <v>0</v>
      </c>
      <c r="F59" s="360">
        <v>1901</v>
      </c>
      <c r="G59" s="360">
        <v>0</v>
      </c>
      <c r="H59" s="361">
        <v>74808</v>
      </c>
      <c r="I59" s="360">
        <v>47207</v>
      </c>
      <c r="J59" s="360">
        <v>25700</v>
      </c>
      <c r="K59" s="360">
        <v>0</v>
      </c>
      <c r="L59" s="360">
        <v>1901</v>
      </c>
      <c r="M59" s="360">
        <v>0</v>
      </c>
      <c r="N59" s="361">
        <v>74808</v>
      </c>
      <c r="O59" s="360">
        <v>3370523</v>
      </c>
      <c r="P59" s="360">
        <v>1752405</v>
      </c>
      <c r="Q59" s="360">
        <v>0</v>
      </c>
      <c r="R59" s="360">
        <v>123872</v>
      </c>
      <c r="S59" s="360">
        <v>0</v>
      </c>
      <c r="T59" s="361">
        <v>5246800</v>
      </c>
      <c r="W59" s="712"/>
      <c r="X59" s="648"/>
      <c r="Y59" s="648"/>
      <c r="Z59" s="648"/>
    </row>
    <row r="60" spans="1:26" ht="12.75">
      <c r="A60" s="360">
        <v>50</v>
      </c>
      <c r="B60" s="360" t="s">
        <v>676</v>
      </c>
      <c r="C60" s="360">
        <v>35617</v>
      </c>
      <c r="D60" s="360">
        <v>4560</v>
      </c>
      <c r="E60" s="360">
        <v>0</v>
      </c>
      <c r="F60" s="360">
        <v>161</v>
      </c>
      <c r="G60" s="360">
        <v>0</v>
      </c>
      <c r="H60" s="361">
        <v>40338</v>
      </c>
      <c r="I60" s="360">
        <v>35617</v>
      </c>
      <c r="J60" s="360">
        <v>4560</v>
      </c>
      <c r="K60" s="360">
        <v>0</v>
      </c>
      <c r="L60" s="360">
        <v>161</v>
      </c>
      <c r="M60" s="360">
        <v>0</v>
      </c>
      <c r="N60" s="361">
        <v>40338</v>
      </c>
      <c r="O60" s="360">
        <v>2713964</v>
      </c>
      <c r="P60" s="360">
        <v>418272</v>
      </c>
      <c r="Q60" s="360">
        <v>0</v>
      </c>
      <c r="R60" s="360">
        <v>5607</v>
      </c>
      <c r="S60" s="360">
        <v>0</v>
      </c>
      <c r="T60" s="361">
        <v>3137843</v>
      </c>
      <c r="W60" s="712"/>
      <c r="X60" s="648"/>
      <c r="Y60" s="648"/>
      <c r="Z60" s="648"/>
    </row>
    <row r="61" spans="1:26" ht="12.75">
      <c r="A61" s="360">
        <v>51</v>
      </c>
      <c r="B61" s="360" t="s">
        <v>677</v>
      </c>
      <c r="C61" s="360">
        <v>50671</v>
      </c>
      <c r="D61" s="360">
        <v>28363</v>
      </c>
      <c r="E61" s="360">
        <v>0</v>
      </c>
      <c r="F61" s="360">
        <v>2460</v>
      </c>
      <c r="G61" s="360">
        <v>0</v>
      </c>
      <c r="H61" s="361">
        <v>81494</v>
      </c>
      <c r="I61" s="360">
        <v>50671</v>
      </c>
      <c r="J61" s="360">
        <v>28363</v>
      </c>
      <c r="K61" s="360">
        <v>0</v>
      </c>
      <c r="L61" s="360">
        <v>2460</v>
      </c>
      <c r="M61" s="360">
        <v>0</v>
      </c>
      <c r="N61" s="361">
        <v>81494</v>
      </c>
      <c r="O61" s="360">
        <v>4519899</v>
      </c>
      <c r="P61" s="360">
        <v>1886335</v>
      </c>
      <c r="Q61" s="360">
        <v>0</v>
      </c>
      <c r="R61" s="360">
        <v>0</v>
      </c>
      <c r="S61" s="360">
        <v>0</v>
      </c>
      <c r="T61" s="361">
        <v>6406234</v>
      </c>
      <c r="W61" s="712"/>
      <c r="X61" s="648"/>
      <c r="Y61" s="648"/>
      <c r="Z61" s="648"/>
    </row>
    <row r="62" spans="1:26" ht="12.75">
      <c r="A62" s="360">
        <v>52</v>
      </c>
      <c r="B62" s="360" t="s">
        <v>678</v>
      </c>
      <c r="C62" s="360">
        <v>37332</v>
      </c>
      <c r="D62" s="360">
        <v>16663</v>
      </c>
      <c r="E62" s="360">
        <v>0</v>
      </c>
      <c r="F62" s="360">
        <v>185</v>
      </c>
      <c r="G62" s="360">
        <v>0</v>
      </c>
      <c r="H62" s="361">
        <v>54180</v>
      </c>
      <c r="I62" s="360">
        <v>37332</v>
      </c>
      <c r="J62" s="360">
        <v>16663</v>
      </c>
      <c r="K62" s="360">
        <v>0</v>
      </c>
      <c r="L62" s="360">
        <v>185</v>
      </c>
      <c r="M62" s="360">
        <v>0</v>
      </c>
      <c r="N62" s="361">
        <v>54180</v>
      </c>
      <c r="O62" s="360">
        <v>3183322</v>
      </c>
      <c r="P62" s="360">
        <v>475004</v>
      </c>
      <c r="Q62" s="360">
        <v>0</v>
      </c>
      <c r="R62" s="360">
        <v>0</v>
      </c>
      <c r="S62" s="360">
        <v>0</v>
      </c>
      <c r="T62" s="361">
        <v>3658326</v>
      </c>
      <c r="W62" s="712"/>
      <c r="X62" s="648"/>
      <c r="Y62" s="648"/>
      <c r="Z62" s="648"/>
    </row>
    <row r="63" spans="1:26" ht="12.75">
      <c r="A63" s="360">
        <v>53</v>
      </c>
      <c r="B63" s="360" t="s">
        <v>679</v>
      </c>
      <c r="C63" s="360">
        <v>34920</v>
      </c>
      <c r="D63" s="360">
        <v>8976</v>
      </c>
      <c r="E63" s="360">
        <v>0</v>
      </c>
      <c r="F63" s="360">
        <v>0</v>
      </c>
      <c r="G63" s="360">
        <v>0</v>
      </c>
      <c r="H63" s="361">
        <v>43896</v>
      </c>
      <c r="I63" s="360">
        <v>34920</v>
      </c>
      <c r="J63" s="360">
        <v>8976</v>
      </c>
      <c r="K63" s="360">
        <v>0</v>
      </c>
      <c r="L63" s="360">
        <v>0</v>
      </c>
      <c r="M63" s="360">
        <v>0</v>
      </c>
      <c r="N63" s="361">
        <v>43896</v>
      </c>
      <c r="O63" s="360">
        <v>3974676</v>
      </c>
      <c r="P63" s="360">
        <v>745596</v>
      </c>
      <c r="Q63" s="360">
        <v>0</v>
      </c>
      <c r="R63" s="360">
        <v>0</v>
      </c>
      <c r="S63" s="360">
        <v>0</v>
      </c>
      <c r="T63" s="361">
        <v>4720272</v>
      </c>
      <c r="W63" s="712"/>
      <c r="X63" s="648"/>
      <c r="Y63" s="648"/>
      <c r="Z63" s="648"/>
    </row>
    <row r="64" spans="1:26" ht="12.75">
      <c r="A64" s="360">
        <v>54</v>
      </c>
      <c r="B64" s="360" t="s">
        <v>680</v>
      </c>
      <c r="C64" s="360">
        <v>38320</v>
      </c>
      <c r="D64" s="360">
        <v>39943</v>
      </c>
      <c r="E64" s="360">
        <v>0</v>
      </c>
      <c r="F64" s="360">
        <v>17985</v>
      </c>
      <c r="G64" s="360">
        <v>0</v>
      </c>
      <c r="H64" s="361">
        <v>96248</v>
      </c>
      <c r="I64" s="360">
        <v>38320</v>
      </c>
      <c r="J64" s="360">
        <v>39943</v>
      </c>
      <c r="K64" s="360">
        <v>0</v>
      </c>
      <c r="L64" s="360">
        <v>17985</v>
      </c>
      <c r="M64" s="360">
        <v>0</v>
      </c>
      <c r="N64" s="361">
        <v>96248</v>
      </c>
      <c r="O64" s="360">
        <v>4166954</v>
      </c>
      <c r="P64" s="360">
        <v>2067010</v>
      </c>
      <c r="Q64" s="360">
        <v>0</v>
      </c>
      <c r="R64" s="360">
        <v>0</v>
      </c>
      <c r="S64" s="360">
        <v>0</v>
      </c>
      <c r="T64" s="361">
        <v>6233964</v>
      </c>
      <c r="W64" s="712"/>
      <c r="X64" s="648"/>
      <c r="Y64" s="648"/>
      <c r="Z64" s="648"/>
    </row>
    <row r="65" spans="1:26" ht="12.75">
      <c r="A65" s="360">
        <v>55</v>
      </c>
      <c r="B65" s="360" t="s">
        <v>681</v>
      </c>
      <c r="C65" s="360">
        <v>29233</v>
      </c>
      <c r="D65" s="360">
        <v>52524</v>
      </c>
      <c r="E65" s="360">
        <v>0</v>
      </c>
      <c r="F65" s="360">
        <v>358</v>
      </c>
      <c r="G65" s="360">
        <v>0</v>
      </c>
      <c r="H65" s="361">
        <v>82115</v>
      </c>
      <c r="I65" s="360">
        <v>29233</v>
      </c>
      <c r="J65" s="360">
        <v>52524</v>
      </c>
      <c r="K65" s="360">
        <v>0</v>
      </c>
      <c r="L65" s="360">
        <v>358</v>
      </c>
      <c r="M65" s="360">
        <v>0</v>
      </c>
      <c r="N65" s="361">
        <v>82115</v>
      </c>
      <c r="O65" s="360">
        <v>2671739</v>
      </c>
      <c r="P65" s="360">
        <v>4057932</v>
      </c>
      <c r="Q65" s="360">
        <v>0</v>
      </c>
      <c r="R65" s="360">
        <v>32334</v>
      </c>
      <c r="S65" s="360">
        <v>0</v>
      </c>
      <c r="T65" s="361">
        <v>6762005</v>
      </c>
      <c r="W65" s="712"/>
      <c r="X65" s="648"/>
      <c r="Y65" s="648"/>
      <c r="Z65" s="648"/>
    </row>
    <row r="66" spans="1:26" ht="12.75">
      <c r="A66" s="360">
        <v>56</v>
      </c>
      <c r="B66" s="360" t="s">
        <v>682</v>
      </c>
      <c r="C66" s="360">
        <v>78612</v>
      </c>
      <c r="D66" s="360">
        <v>26018</v>
      </c>
      <c r="E66" s="360">
        <v>0</v>
      </c>
      <c r="F66" s="360">
        <v>0</v>
      </c>
      <c r="G66" s="360">
        <v>0</v>
      </c>
      <c r="H66" s="361">
        <v>104630</v>
      </c>
      <c r="I66" s="360">
        <v>78612</v>
      </c>
      <c r="J66" s="360">
        <v>26018</v>
      </c>
      <c r="K66" s="360">
        <v>0</v>
      </c>
      <c r="L66" s="360">
        <v>0</v>
      </c>
      <c r="M66" s="360">
        <v>0</v>
      </c>
      <c r="N66" s="361">
        <v>104630</v>
      </c>
      <c r="O66" s="360">
        <v>6435312</v>
      </c>
      <c r="P66" s="360">
        <v>1805984</v>
      </c>
      <c r="Q66" s="360">
        <v>0</v>
      </c>
      <c r="R66" s="360">
        <v>0</v>
      </c>
      <c r="S66" s="360">
        <v>0</v>
      </c>
      <c r="T66" s="361">
        <v>8241296</v>
      </c>
      <c r="W66" s="712"/>
      <c r="X66" s="648"/>
      <c r="Y66" s="648"/>
      <c r="Z66" s="648"/>
    </row>
    <row r="67" spans="1:26" ht="12.75">
      <c r="A67" s="360">
        <v>57</v>
      </c>
      <c r="B67" s="360" t="s">
        <v>683</v>
      </c>
      <c r="C67" s="360">
        <v>44983</v>
      </c>
      <c r="D67" s="360">
        <v>28541</v>
      </c>
      <c r="E67" s="360">
        <v>0</v>
      </c>
      <c r="F67" s="360">
        <v>1347</v>
      </c>
      <c r="G67" s="360">
        <v>0</v>
      </c>
      <c r="H67" s="361">
        <v>74871</v>
      </c>
      <c r="I67" s="360">
        <v>44983</v>
      </c>
      <c r="J67" s="360">
        <v>28541</v>
      </c>
      <c r="K67" s="360">
        <v>0</v>
      </c>
      <c r="L67" s="360">
        <v>1347</v>
      </c>
      <c r="M67" s="360">
        <v>0</v>
      </c>
      <c r="N67" s="361">
        <v>74871</v>
      </c>
      <c r="O67" s="360">
        <v>3771231</v>
      </c>
      <c r="P67" s="360">
        <v>2437322</v>
      </c>
      <c r="Q67" s="360">
        <v>0</v>
      </c>
      <c r="R67" s="360">
        <v>469720</v>
      </c>
      <c r="S67" s="360">
        <v>0</v>
      </c>
      <c r="T67" s="361">
        <v>6678273</v>
      </c>
      <c r="W67" s="712"/>
      <c r="X67" s="648"/>
      <c r="Y67" s="648"/>
      <c r="Z67" s="648"/>
    </row>
    <row r="68" spans="1:26" ht="12.75">
      <c r="A68" s="360">
        <v>58</v>
      </c>
      <c r="B68" s="360" t="s">
        <v>684</v>
      </c>
      <c r="C68" s="360">
        <v>27207</v>
      </c>
      <c r="D68" s="360">
        <v>24318</v>
      </c>
      <c r="E68" s="360">
        <v>0</v>
      </c>
      <c r="F68" s="360">
        <v>0</v>
      </c>
      <c r="G68" s="360">
        <v>0</v>
      </c>
      <c r="H68" s="361">
        <v>51525</v>
      </c>
      <c r="I68" s="360">
        <v>27207</v>
      </c>
      <c r="J68" s="360">
        <v>24318</v>
      </c>
      <c r="K68" s="360">
        <v>0</v>
      </c>
      <c r="L68" s="360">
        <v>0</v>
      </c>
      <c r="M68" s="360">
        <v>0</v>
      </c>
      <c r="N68" s="361">
        <v>51525</v>
      </c>
      <c r="O68" s="360">
        <v>2425198</v>
      </c>
      <c r="P68" s="360">
        <v>561643</v>
      </c>
      <c r="Q68" s="360">
        <v>0</v>
      </c>
      <c r="R68" s="360">
        <v>0</v>
      </c>
      <c r="S68" s="360">
        <v>0</v>
      </c>
      <c r="T68" s="361">
        <v>2986841</v>
      </c>
      <c r="W68" s="712"/>
      <c r="X68" s="648"/>
      <c r="Y68" s="648"/>
      <c r="Z68" s="648"/>
    </row>
    <row r="69" spans="1:26" ht="12.75">
      <c r="A69" s="360">
        <v>59</v>
      </c>
      <c r="B69" s="360" t="s">
        <v>685</v>
      </c>
      <c r="C69" s="360">
        <v>71509</v>
      </c>
      <c r="D69" s="360">
        <v>7144</v>
      </c>
      <c r="E69" s="360">
        <v>0</v>
      </c>
      <c r="F69" s="360">
        <v>0</v>
      </c>
      <c r="G69" s="360">
        <v>0</v>
      </c>
      <c r="H69" s="361">
        <v>78653</v>
      </c>
      <c r="I69" s="360">
        <v>71509</v>
      </c>
      <c r="J69" s="360">
        <v>7144</v>
      </c>
      <c r="K69" s="360">
        <v>0</v>
      </c>
      <c r="L69" s="360">
        <v>0</v>
      </c>
      <c r="M69" s="360">
        <v>0</v>
      </c>
      <c r="N69" s="361">
        <v>78653</v>
      </c>
      <c r="O69" s="360">
        <v>4581498</v>
      </c>
      <c r="P69" s="360">
        <v>433210</v>
      </c>
      <c r="Q69" s="360">
        <v>0</v>
      </c>
      <c r="R69" s="360">
        <v>0</v>
      </c>
      <c r="S69" s="360">
        <v>0</v>
      </c>
      <c r="T69" s="361">
        <v>5014708</v>
      </c>
      <c r="W69" s="712"/>
      <c r="X69" s="648"/>
      <c r="Y69" s="648"/>
      <c r="Z69" s="648"/>
    </row>
    <row r="70" spans="1:26" ht="12.75">
      <c r="A70" s="360">
        <v>60</v>
      </c>
      <c r="B70" s="360" t="s">
        <v>686</v>
      </c>
      <c r="C70" s="360">
        <v>56683</v>
      </c>
      <c r="D70" s="360">
        <v>52463</v>
      </c>
      <c r="E70" s="360">
        <v>0</v>
      </c>
      <c r="F70" s="360">
        <v>0</v>
      </c>
      <c r="G70" s="360">
        <v>0</v>
      </c>
      <c r="H70" s="361">
        <v>109146</v>
      </c>
      <c r="I70" s="360">
        <v>56683</v>
      </c>
      <c r="J70" s="360">
        <v>52463</v>
      </c>
      <c r="K70" s="360">
        <v>0</v>
      </c>
      <c r="L70" s="360">
        <v>0</v>
      </c>
      <c r="M70" s="360">
        <v>0</v>
      </c>
      <c r="N70" s="361">
        <v>109146</v>
      </c>
      <c r="O70" s="360">
        <v>4527786</v>
      </c>
      <c r="P70" s="360">
        <v>3383559</v>
      </c>
      <c r="Q70" s="360">
        <v>0</v>
      </c>
      <c r="R70" s="360">
        <v>0</v>
      </c>
      <c r="S70" s="360">
        <v>0</v>
      </c>
      <c r="T70" s="361">
        <v>7911345</v>
      </c>
      <c r="W70" s="712"/>
      <c r="X70" s="648"/>
      <c r="Y70" s="648"/>
      <c r="Z70" s="648"/>
    </row>
    <row r="71" spans="1:26" ht="12.75">
      <c r="A71" s="360">
        <v>61</v>
      </c>
      <c r="B71" s="360" t="s">
        <v>687</v>
      </c>
      <c r="C71" s="360">
        <v>59354</v>
      </c>
      <c r="D71" s="360">
        <v>19421</v>
      </c>
      <c r="E71" s="360">
        <v>0</v>
      </c>
      <c r="F71" s="360">
        <v>0</v>
      </c>
      <c r="G71" s="360">
        <v>0</v>
      </c>
      <c r="H71" s="361">
        <v>78775</v>
      </c>
      <c r="I71" s="360">
        <v>59354</v>
      </c>
      <c r="J71" s="360">
        <v>19421</v>
      </c>
      <c r="K71" s="360">
        <v>0</v>
      </c>
      <c r="L71" s="360">
        <v>0</v>
      </c>
      <c r="M71" s="360">
        <v>0</v>
      </c>
      <c r="N71" s="361">
        <v>78775</v>
      </c>
      <c r="O71" s="360">
        <v>4787290</v>
      </c>
      <c r="P71" s="360">
        <v>761918</v>
      </c>
      <c r="Q71" s="360">
        <v>0</v>
      </c>
      <c r="R71" s="360">
        <v>0</v>
      </c>
      <c r="S71" s="360">
        <v>0</v>
      </c>
      <c r="T71" s="361">
        <v>5549208</v>
      </c>
      <c r="W71" s="712"/>
      <c r="X71" s="648"/>
      <c r="Y71" s="648"/>
      <c r="Z71" s="648"/>
    </row>
    <row r="72" spans="1:26" s="298" customFormat="1" ht="12.75">
      <c r="A72" s="575">
        <v>62</v>
      </c>
      <c r="B72" s="575" t="s">
        <v>688</v>
      </c>
      <c r="C72" s="575">
        <v>40439</v>
      </c>
      <c r="D72" s="575">
        <v>9417</v>
      </c>
      <c r="E72" s="575">
        <v>0</v>
      </c>
      <c r="F72" s="575">
        <v>0</v>
      </c>
      <c r="G72" s="575">
        <v>0</v>
      </c>
      <c r="H72" s="392">
        <v>49856</v>
      </c>
      <c r="I72" s="575">
        <v>40439</v>
      </c>
      <c r="J72" s="575">
        <v>9417</v>
      </c>
      <c r="K72" s="575">
        <v>0</v>
      </c>
      <c r="L72" s="575">
        <v>0</v>
      </c>
      <c r="M72" s="575">
        <v>0</v>
      </c>
      <c r="N72" s="392">
        <v>49856</v>
      </c>
      <c r="O72" s="575">
        <v>3065735</v>
      </c>
      <c r="P72" s="575">
        <v>741681</v>
      </c>
      <c r="Q72" s="575">
        <v>0</v>
      </c>
      <c r="R72" s="575">
        <v>0</v>
      </c>
      <c r="S72" s="575">
        <v>377497</v>
      </c>
      <c r="T72" s="392">
        <v>4184913</v>
      </c>
      <c r="W72" s="713"/>
      <c r="X72" s="652"/>
      <c r="Y72" s="652"/>
      <c r="Z72" s="648"/>
    </row>
    <row r="73" spans="1:26" ht="12.75">
      <c r="A73" s="360">
        <v>63</v>
      </c>
      <c r="B73" s="360" t="s">
        <v>689</v>
      </c>
      <c r="C73" s="360">
        <v>43055</v>
      </c>
      <c r="D73" s="360">
        <v>33115</v>
      </c>
      <c r="E73" s="360">
        <v>0</v>
      </c>
      <c r="F73" s="360">
        <v>0</v>
      </c>
      <c r="G73" s="360">
        <v>0</v>
      </c>
      <c r="H73" s="361">
        <v>76170</v>
      </c>
      <c r="I73" s="360">
        <v>43055</v>
      </c>
      <c r="J73" s="360">
        <v>33115</v>
      </c>
      <c r="K73" s="360">
        <v>0</v>
      </c>
      <c r="L73" s="360">
        <v>0</v>
      </c>
      <c r="M73" s="360">
        <v>0</v>
      </c>
      <c r="N73" s="361">
        <v>76170</v>
      </c>
      <c r="O73" s="360">
        <v>4327932</v>
      </c>
      <c r="P73" s="360">
        <v>3081377</v>
      </c>
      <c r="Q73" s="360">
        <v>0</v>
      </c>
      <c r="R73" s="360">
        <v>0</v>
      </c>
      <c r="S73" s="360">
        <v>206599</v>
      </c>
      <c r="T73" s="361">
        <v>7615908</v>
      </c>
      <c r="W73" s="712"/>
      <c r="X73" s="648"/>
      <c r="Y73" s="648"/>
      <c r="Z73" s="648"/>
    </row>
    <row r="74" spans="1:26" ht="12.75">
      <c r="A74" s="360">
        <v>64</v>
      </c>
      <c r="B74" s="360" t="s">
        <v>690</v>
      </c>
      <c r="C74" s="360">
        <v>34402</v>
      </c>
      <c r="D74" s="360">
        <v>21233</v>
      </c>
      <c r="E74" s="360">
        <v>0</v>
      </c>
      <c r="F74" s="360">
        <v>8115</v>
      </c>
      <c r="G74" s="360">
        <v>0</v>
      </c>
      <c r="H74" s="361">
        <v>63750</v>
      </c>
      <c r="I74" s="360">
        <v>34402</v>
      </c>
      <c r="J74" s="360">
        <v>21233</v>
      </c>
      <c r="K74" s="360">
        <v>0</v>
      </c>
      <c r="L74" s="360">
        <v>8115</v>
      </c>
      <c r="M74" s="360">
        <v>0</v>
      </c>
      <c r="N74" s="361">
        <v>63750</v>
      </c>
      <c r="O74" s="360">
        <v>3192695</v>
      </c>
      <c r="P74" s="360">
        <v>1383572</v>
      </c>
      <c r="Q74" s="360">
        <v>0</v>
      </c>
      <c r="R74" s="360">
        <v>0</v>
      </c>
      <c r="S74" s="360">
        <v>0</v>
      </c>
      <c r="T74" s="361">
        <v>4576267</v>
      </c>
      <c r="W74" s="712"/>
      <c r="X74" s="648"/>
      <c r="Y74" s="648"/>
      <c r="Z74" s="648"/>
    </row>
    <row r="75" spans="1:26" ht="12.75">
      <c r="A75" s="360">
        <v>65</v>
      </c>
      <c r="B75" s="360" t="s">
        <v>691</v>
      </c>
      <c r="C75" s="360">
        <v>110828</v>
      </c>
      <c r="D75" s="360">
        <v>18636</v>
      </c>
      <c r="E75" s="360">
        <v>0</v>
      </c>
      <c r="F75" s="360">
        <v>0</v>
      </c>
      <c r="G75" s="360">
        <v>0</v>
      </c>
      <c r="H75" s="361">
        <v>129464</v>
      </c>
      <c r="I75" s="360">
        <v>110828</v>
      </c>
      <c r="J75" s="360">
        <v>18636</v>
      </c>
      <c r="K75" s="360">
        <v>0</v>
      </c>
      <c r="L75" s="360">
        <v>0</v>
      </c>
      <c r="M75" s="360">
        <v>0</v>
      </c>
      <c r="N75" s="361">
        <v>129464</v>
      </c>
      <c r="O75" s="360">
        <v>7729374</v>
      </c>
      <c r="P75" s="360">
        <v>1145340</v>
      </c>
      <c r="Q75" s="360">
        <v>0</v>
      </c>
      <c r="R75" s="360">
        <v>0</v>
      </c>
      <c r="S75" s="360">
        <v>0</v>
      </c>
      <c r="T75" s="361">
        <v>8874714</v>
      </c>
      <c r="W75" s="712"/>
      <c r="X75" s="648"/>
      <c r="Y75" s="648"/>
      <c r="Z75" s="648"/>
    </row>
    <row r="76" spans="1:26" ht="12.75">
      <c r="A76" s="360">
        <v>66</v>
      </c>
      <c r="B76" s="360" t="s">
        <v>692</v>
      </c>
      <c r="C76" s="360">
        <v>29120</v>
      </c>
      <c r="D76" s="360">
        <v>5641</v>
      </c>
      <c r="E76" s="360">
        <v>0</v>
      </c>
      <c r="F76" s="360">
        <v>0</v>
      </c>
      <c r="G76" s="360">
        <v>0</v>
      </c>
      <c r="H76" s="361">
        <v>34761</v>
      </c>
      <c r="I76" s="360">
        <v>29120</v>
      </c>
      <c r="J76" s="360">
        <v>5641</v>
      </c>
      <c r="K76" s="360">
        <v>0</v>
      </c>
      <c r="L76" s="360">
        <v>0</v>
      </c>
      <c r="M76" s="360">
        <v>0</v>
      </c>
      <c r="N76" s="361">
        <v>34761</v>
      </c>
      <c r="O76" s="360">
        <v>1706173</v>
      </c>
      <c r="P76" s="360">
        <v>196786</v>
      </c>
      <c r="Q76" s="360">
        <v>0</v>
      </c>
      <c r="R76" s="360">
        <v>0</v>
      </c>
      <c r="S76" s="360">
        <v>0</v>
      </c>
      <c r="T76" s="361">
        <v>1902959</v>
      </c>
      <c r="W76" s="712"/>
      <c r="X76" s="648"/>
      <c r="Y76" s="648"/>
      <c r="Z76" s="648"/>
    </row>
    <row r="77" spans="1:26" ht="12.75">
      <c r="A77" s="360">
        <v>67</v>
      </c>
      <c r="B77" s="360" t="s">
        <v>693</v>
      </c>
      <c r="C77" s="360">
        <v>64857</v>
      </c>
      <c r="D77" s="360">
        <v>20988</v>
      </c>
      <c r="E77" s="360">
        <v>0</v>
      </c>
      <c r="F77" s="360">
        <v>0</v>
      </c>
      <c r="G77" s="360">
        <v>0</v>
      </c>
      <c r="H77" s="361">
        <v>85845</v>
      </c>
      <c r="I77" s="360">
        <v>64857</v>
      </c>
      <c r="J77" s="360">
        <v>20988</v>
      </c>
      <c r="K77" s="360">
        <v>0</v>
      </c>
      <c r="L77" s="360">
        <v>0</v>
      </c>
      <c r="M77" s="360">
        <v>0</v>
      </c>
      <c r="N77" s="361">
        <v>85845</v>
      </c>
      <c r="O77" s="360">
        <v>5215569</v>
      </c>
      <c r="P77" s="360">
        <v>1977790</v>
      </c>
      <c r="Q77" s="360">
        <v>0</v>
      </c>
      <c r="R77" s="360">
        <v>0</v>
      </c>
      <c r="S77" s="360">
        <v>0</v>
      </c>
      <c r="T77" s="361">
        <v>7193359</v>
      </c>
      <c r="W77" s="712"/>
      <c r="X77" s="648"/>
      <c r="Y77" s="648"/>
      <c r="Z77" s="648"/>
    </row>
    <row r="78" spans="1:26" ht="12.75">
      <c r="A78" s="360">
        <v>68</v>
      </c>
      <c r="B78" s="360" t="s">
        <v>694</v>
      </c>
      <c r="C78" s="360">
        <v>123727</v>
      </c>
      <c r="D78" s="360">
        <v>38479</v>
      </c>
      <c r="E78" s="360">
        <v>0</v>
      </c>
      <c r="F78" s="360">
        <v>1304</v>
      </c>
      <c r="G78" s="360">
        <v>0</v>
      </c>
      <c r="H78" s="361">
        <v>163510</v>
      </c>
      <c r="I78" s="360">
        <v>123727</v>
      </c>
      <c r="J78" s="360">
        <v>38479</v>
      </c>
      <c r="K78" s="360">
        <v>0</v>
      </c>
      <c r="L78" s="360">
        <v>1304</v>
      </c>
      <c r="M78" s="360">
        <v>0</v>
      </c>
      <c r="N78" s="361">
        <v>163510</v>
      </c>
      <c r="O78" s="360">
        <v>11977651</v>
      </c>
      <c r="P78" s="360">
        <v>2564938</v>
      </c>
      <c r="Q78" s="360">
        <v>0</v>
      </c>
      <c r="R78" s="360">
        <v>88708</v>
      </c>
      <c r="S78" s="360">
        <v>0</v>
      </c>
      <c r="T78" s="361">
        <v>14631297</v>
      </c>
      <c r="W78" s="712"/>
      <c r="X78" s="648"/>
      <c r="Y78" s="648"/>
      <c r="Z78" s="648"/>
    </row>
    <row r="79" spans="1:26" ht="12.75">
      <c r="A79" s="360">
        <v>69</v>
      </c>
      <c r="B79" s="360" t="s">
        <v>695</v>
      </c>
      <c r="C79" s="360">
        <v>61024</v>
      </c>
      <c r="D79" s="360">
        <v>4009</v>
      </c>
      <c r="E79" s="360">
        <v>0</v>
      </c>
      <c r="F79" s="360">
        <v>0</v>
      </c>
      <c r="G79" s="360">
        <v>0</v>
      </c>
      <c r="H79" s="361">
        <v>65033</v>
      </c>
      <c r="I79" s="360">
        <v>61024</v>
      </c>
      <c r="J79" s="360">
        <v>4009</v>
      </c>
      <c r="K79" s="360">
        <v>0</v>
      </c>
      <c r="L79" s="360">
        <v>0</v>
      </c>
      <c r="M79" s="360">
        <v>0</v>
      </c>
      <c r="N79" s="361">
        <v>65033</v>
      </c>
      <c r="O79" s="360">
        <v>4814901</v>
      </c>
      <c r="P79" s="360">
        <v>287372</v>
      </c>
      <c r="Q79" s="360">
        <v>0</v>
      </c>
      <c r="R79" s="360">
        <v>0</v>
      </c>
      <c r="S79" s="360">
        <v>0</v>
      </c>
      <c r="T79" s="361">
        <v>5102273</v>
      </c>
      <c r="W79" s="712"/>
      <c r="X79" s="648"/>
      <c r="Y79" s="648"/>
      <c r="Z79" s="648"/>
    </row>
    <row r="80" spans="1:26" ht="12.75">
      <c r="A80" s="360">
        <v>70</v>
      </c>
      <c r="B80" s="360" t="s">
        <v>696</v>
      </c>
      <c r="C80" s="360">
        <v>56782</v>
      </c>
      <c r="D80" s="360">
        <v>27113</v>
      </c>
      <c r="E80" s="360">
        <v>0</v>
      </c>
      <c r="F80" s="360">
        <v>616</v>
      </c>
      <c r="G80" s="360">
        <v>0</v>
      </c>
      <c r="H80" s="361">
        <v>84511</v>
      </c>
      <c r="I80" s="360">
        <v>56782</v>
      </c>
      <c r="J80" s="360">
        <v>27113</v>
      </c>
      <c r="K80" s="360">
        <v>0</v>
      </c>
      <c r="L80" s="360">
        <v>616</v>
      </c>
      <c r="M80" s="360">
        <v>0</v>
      </c>
      <c r="N80" s="361">
        <v>84511</v>
      </c>
      <c r="O80" s="360">
        <v>4172024</v>
      </c>
      <c r="P80" s="360">
        <v>1282345</v>
      </c>
      <c r="Q80" s="360">
        <v>0</v>
      </c>
      <c r="R80" s="360">
        <v>54037</v>
      </c>
      <c r="S80" s="360">
        <v>0</v>
      </c>
      <c r="T80" s="361">
        <v>5508406</v>
      </c>
      <c r="W80" s="712"/>
      <c r="X80" s="648"/>
      <c r="Y80" s="648"/>
      <c r="Z80" s="648"/>
    </row>
    <row r="81" spans="1:26" ht="12.75">
      <c r="A81" s="360">
        <v>71</v>
      </c>
      <c r="B81" s="360" t="s">
        <v>697</v>
      </c>
      <c r="C81" s="360">
        <v>68269</v>
      </c>
      <c r="D81" s="360">
        <v>13411</v>
      </c>
      <c r="E81" s="360">
        <v>0</v>
      </c>
      <c r="F81" s="360">
        <v>0</v>
      </c>
      <c r="G81" s="360">
        <v>0</v>
      </c>
      <c r="H81" s="361">
        <v>81680</v>
      </c>
      <c r="I81" s="360">
        <v>68269</v>
      </c>
      <c r="J81" s="360">
        <v>13411</v>
      </c>
      <c r="K81" s="360">
        <v>0</v>
      </c>
      <c r="L81" s="360">
        <v>0</v>
      </c>
      <c r="M81" s="360">
        <v>0</v>
      </c>
      <c r="N81" s="361">
        <v>81680</v>
      </c>
      <c r="O81" s="360">
        <v>5936875</v>
      </c>
      <c r="P81" s="360">
        <v>1225827</v>
      </c>
      <c r="Q81" s="360">
        <v>0</v>
      </c>
      <c r="R81" s="360">
        <v>0</v>
      </c>
      <c r="S81" s="360">
        <v>0</v>
      </c>
      <c r="T81" s="361">
        <v>7162702</v>
      </c>
      <c r="W81" s="712"/>
      <c r="X81" s="648"/>
      <c r="Y81" s="648"/>
      <c r="Z81" s="648"/>
    </row>
    <row r="82" spans="1:26" ht="12.75">
      <c r="A82" s="360">
        <v>72</v>
      </c>
      <c r="B82" s="360" t="s">
        <v>698</v>
      </c>
      <c r="C82" s="360">
        <v>60444</v>
      </c>
      <c r="D82" s="360">
        <v>43900</v>
      </c>
      <c r="E82" s="360">
        <v>0</v>
      </c>
      <c r="F82" s="360">
        <v>3886</v>
      </c>
      <c r="G82" s="360">
        <v>0</v>
      </c>
      <c r="H82" s="361">
        <v>108230</v>
      </c>
      <c r="I82" s="360">
        <v>60444</v>
      </c>
      <c r="J82" s="360">
        <v>43900</v>
      </c>
      <c r="K82" s="360">
        <v>0</v>
      </c>
      <c r="L82" s="360">
        <v>3886</v>
      </c>
      <c r="M82" s="360">
        <v>0</v>
      </c>
      <c r="N82" s="361">
        <v>108230</v>
      </c>
      <c r="O82" s="360">
        <v>5403439</v>
      </c>
      <c r="P82" s="360">
        <v>3946985</v>
      </c>
      <c r="Q82" s="360">
        <v>0</v>
      </c>
      <c r="R82" s="360">
        <v>0</v>
      </c>
      <c r="S82" s="360">
        <v>0</v>
      </c>
      <c r="T82" s="361">
        <v>9350424</v>
      </c>
      <c r="W82" s="712"/>
      <c r="X82" s="648"/>
      <c r="Y82" s="648"/>
      <c r="Z82" s="648"/>
    </row>
    <row r="83" spans="1:26" ht="12.75">
      <c r="A83" s="360">
        <v>73</v>
      </c>
      <c r="B83" s="360" t="s">
        <v>699</v>
      </c>
      <c r="C83" s="360">
        <v>45110</v>
      </c>
      <c r="D83" s="360">
        <v>15579</v>
      </c>
      <c r="E83" s="360">
        <v>0</v>
      </c>
      <c r="F83" s="360">
        <v>1010</v>
      </c>
      <c r="G83" s="360">
        <v>0</v>
      </c>
      <c r="H83" s="361">
        <v>61699</v>
      </c>
      <c r="I83" s="360">
        <v>45110</v>
      </c>
      <c r="J83" s="360">
        <v>15579</v>
      </c>
      <c r="K83" s="360">
        <v>0</v>
      </c>
      <c r="L83" s="360">
        <v>1010</v>
      </c>
      <c r="M83" s="360">
        <v>0</v>
      </c>
      <c r="N83" s="361">
        <v>61699</v>
      </c>
      <c r="O83" s="360">
        <v>3490239</v>
      </c>
      <c r="P83" s="360">
        <v>1381127</v>
      </c>
      <c r="Q83" s="360">
        <v>0</v>
      </c>
      <c r="R83" s="360">
        <v>10315</v>
      </c>
      <c r="S83" s="360">
        <v>0</v>
      </c>
      <c r="T83" s="361">
        <v>4881681</v>
      </c>
      <c r="W83" s="712"/>
      <c r="X83" s="648"/>
      <c r="Y83" s="648"/>
      <c r="Z83" s="648"/>
    </row>
    <row r="84" spans="1:26" ht="12.75">
      <c r="A84" s="360">
        <v>74</v>
      </c>
      <c r="B84" s="360" t="s">
        <v>700</v>
      </c>
      <c r="C84" s="360">
        <v>10299</v>
      </c>
      <c r="D84" s="360">
        <v>18578</v>
      </c>
      <c r="E84" s="360">
        <v>0</v>
      </c>
      <c r="F84" s="360">
        <v>0</v>
      </c>
      <c r="G84" s="360">
        <v>0</v>
      </c>
      <c r="H84" s="361">
        <v>28877</v>
      </c>
      <c r="I84" s="360">
        <v>10299</v>
      </c>
      <c r="J84" s="360">
        <v>18578</v>
      </c>
      <c r="K84" s="360">
        <v>0</v>
      </c>
      <c r="L84" s="360">
        <v>0</v>
      </c>
      <c r="M84" s="360">
        <v>0</v>
      </c>
      <c r="N84" s="361">
        <v>28877</v>
      </c>
      <c r="O84" s="360">
        <v>918632</v>
      </c>
      <c r="P84" s="360">
        <v>878425</v>
      </c>
      <c r="Q84" s="360">
        <v>0</v>
      </c>
      <c r="R84" s="360">
        <v>0</v>
      </c>
      <c r="S84" s="360">
        <v>0</v>
      </c>
      <c r="T84" s="361">
        <v>1797057</v>
      </c>
      <c r="W84" s="712"/>
      <c r="X84" s="648"/>
      <c r="Y84" s="648"/>
      <c r="Z84" s="648"/>
    </row>
    <row r="85" spans="1:26" ht="12.75">
      <c r="A85" s="360">
        <v>75</v>
      </c>
      <c r="B85" s="360" t="s">
        <v>701</v>
      </c>
      <c r="C85" s="360">
        <v>14017</v>
      </c>
      <c r="D85" s="360">
        <v>11138</v>
      </c>
      <c r="E85" s="360">
        <v>0</v>
      </c>
      <c r="F85" s="360">
        <v>0</v>
      </c>
      <c r="G85" s="360">
        <v>0</v>
      </c>
      <c r="H85" s="361">
        <v>25155</v>
      </c>
      <c r="I85" s="360">
        <v>14017</v>
      </c>
      <c r="J85" s="360">
        <v>11138</v>
      </c>
      <c r="K85" s="360">
        <v>0</v>
      </c>
      <c r="L85" s="360">
        <v>0</v>
      </c>
      <c r="M85" s="360">
        <v>0</v>
      </c>
      <c r="N85" s="361">
        <v>25155</v>
      </c>
      <c r="O85" s="360">
        <v>1082516</v>
      </c>
      <c r="P85" s="360">
        <v>410534</v>
      </c>
      <c r="Q85" s="360">
        <v>0</v>
      </c>
      <c r="R85" s="360">
        <v>0</v>
      </c>
      <c r="S85" s="360">
        <v>0</v>
      </c>
      <c r="T85" s="361">
        <v>1493050</v>
      </c>
      <c r="W85" s="712"/>
      <c r="X85" s="648"/>
      <c r="Y85" s="648"/>
      <c r="Z85" s="648"/>
    </row>
    <row r="86" spans="1:26" ht="12.75">
      <c r="A86" s="888" t="s">
        <v>18</v>
      </c>
      <c r="B86" s="890"/>
      <c r="C86" s="361">
        <v>4057255</v>
      </c>
      <c r="D86" s="361">
        <v>1878970</v>
      </c>
      <c r="E86" s="361">
        <v>0</v>
      </c>
      <c r="F86" s="361">
        <v>63720</v>
      </c>
      <c r="G86" s="361">
        <v>0</v>
      </c>
      <c r="H86" s="361">
        <v>5999945</v>
      </c>
      <c r="I86" s="361">
        <v>4057255</v>
      </c>
      <c r="J86" s="361">
        <v>1878970</v>
      </c>
      <c r="K86" s="361">
        <v>0</v>
      </c>
      <c r="L86" s="361">
        <v>63720</v>
      </c>
      <c r="M86" s="361">
        <v>0</v>
      </c>
      <c r="N86" s="361">
        <v>5999945</v>
      </c>
      <c r="O86" s="361">
        <v>344319842</v>
      </c>
      <c r="P86" s="361">
        <v>116275200</v>
      </c>
      <c r="Q86" s="361">
        <v>0</v>
      </c>
      <c r="R86" s="361">
        <v>1867578</v>
      </c>
      <c r="S86" s="361">
        <v>1543570</v>
      </c>
      <c r="T86" s="361">
        <v>464006190</v>
      </c>
      <c r="U86" s="361"/>
      <c r="V86" s="361"/>
      <c r="W86" s="79"/>
      <c r="Z86" s="648"/>
    </row>
    <row r="87" spans="1:26" ht="17.25" customHeight="1">
      <c r="A87" s="140" t="s">
        <v>1144</v>
      </c>
      <c r="Z87" s="648"/>
    </row>
    <row r="92" spans="1:20" ht="12.75">
      <c r="A92" s="88" t="s">
        <v>1000</v>
      </c>
      <c r="R92" s="911" t="s">
        <v>995</v>
      </c>
      <c r="S92" s="911"/>
      <c r="T92" s="911"/>
    </row>
    <row r="93" spans="18:20" ht="12.75">
      <c r="R93" s="911" t="s">
        <v>998</v>
      </c>
      <c r="S93" s="911"/>
      <c r="T93" s="911"/>
    </row>
    <row r="94" spans="18:20" ht="12.75">
      <c r="R94" s="911" t="s">
        <v>997</v>
      </c>
      <c r="S94" s="911"/>
      <c r="T94" s="911"/>
    </row>
  </sheetData>
  <sheetProtection/>
  <mergeCells count="13">
    <mergeCell ref="I8:N8"/>
    <mergeCell ref="O8:T8"/>
    <mergeCell ref="A86:B86"/>
    <mergeCell ref="R94:T94"/>
    <mergeCell ref="Q1:T1"/>
    <mergeCell ref="A5:T5"/>
    <mergeCell ref="A3:T3"/>
    <mergeCell ref="A2:T2"/>
    <mergeCell ref="R92:T92"/>
    <mergeCell ref="R93:T93"/>
    <mergeCell ref="A8:A9"/>
    <mergeCell ref="B8:B9"/>
    <mergeCell ref="C8:H8"/>
  </mergeCells>
  <conditionalFormatting sqref="X11:Z11 X12:Y85 Z12:Z87">
    <cfRule type="cellIs" priority="2" dxfId="0" operator="equal" stopIfTrue="1">
      <formula>1</formula>
    </cfRule>
  </conditionalFormatting>
  <conditionalFormatting sqref="X11:Z11 X12:Y85 Z12:Z87">
    <cfRule type="cellIs" priority="1" dxfId="0" operator="equal" stopIfTrue="1">
      <formula>1</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71" r:id="rId1"/>
</worksheet>
</file>

<file path=xl/worksheets/sheet13.xml><?xml version="1.0" encoding="utf-8"?>
<worksheet xmlns="http://schemas.openxmlformats.org/spreadsheetml/2006/main" xmlns:r="http://schemas.openxmlformats.org/officeDocument/2006/relationships">
  <sheetPr>
    <tabColor rgb="FF00B050"/>
  </sheetPr>
  <dimension ref="A1:J92"/>
  <sheetViews>
    <sheetView view="pageBreakPreview" zoomScale="130" zoomScaleSheetLayoutView="130" zoomScalePageLayoutView="0" workbookViewId="0" topLeftCell="A2">
      <pane xSplit="2" ySplit="9" topLeftCell="F86" activePane="bottomRight" state="frozen"/>
      <selection pane="topLeft" activeCell="H33" sqref="A33:V43"/>
      <selection pane="topRight" activeCell="H33" sqref="A33:V43"/>
      <selection pane="bottomLeft" activeCell="H33" sqref="A33:V43"/>
      <selection pane="bottomRight" activeCell="J87" sqref="J87"/>
    </sheetView>
  </sheetViews>
  <sheetFormatPr defaultColWidth="9.140625" defaultRowHeight="12.75"/>
  <cols>
    <col min="1" max="1" width="4.421875" style="438" customWidth="1"/>
    <col min="2" max="2" width="16.8515625" style="438" customWidth="1"/>
    <col min="3" max="3" width="14.00390625" style="438" customWidth="1"/>
    <col min="4" max="4" width="13.8515625" style="438" customWidth="1"/>
    <col min="5" max="5" width="14.00390625" style="438" customWidth="1"/>
    <col min="6" max="6" width="14.28125" style="438" customWidth="1"/>
    <col min="7" max="7" width="13.421875" style="438" customWidth="1"/>
    <col min="8" max="8" width="15.00390625" style="438" customWidth="1"/>
    <col min="9" max="9" width="12.7109375" style="438" customWidth="1"/>
    <col min="10" max="10" width="16.7109375" style="438" customWidth="1"/>
    <col min="11" max="16384" width="9.140625" style="438" customWidth="1"/>
  </cols>
  <sheetData>
    <row r="1" spans="5:10" s="230" customFormat="1" ht="12.75">
      <c r="E1" s="911"/>
      <c r="F1" s="911"/>
      <c r="G1" s="911"/>
      <c r="H1" s="911"/>
      <c r="I1" s="911"/>
      <c r="J1" s="503" t="s">
        <v>61</v>
      </c>
    </row>
    <row r="2" spans="1:10" s="230" customFormat="1" ht="20.25" customHeight="1">
      <c r="A2" s="964" t="s">
        <v>0</v>
      </c>
      <c r="B2" s="964"/>
      <c r="C2" s="964"/>
      <c r="D2" s="964"/>
      <c r="E2" s="964"/>
      <c r="F2" s="964"/>
      <c r="G2" s="964"/>
      <c r="H2" s="964"/>
      <c r="I2" s="964"/>
      <c r="J2" s="964"/>
    </row>
    <row r="3" spans="1:10" s="230" customFormat="1" ht="17.25" customHeight="1">
      <c r="A3" s="965" t="s">
        <v>388</v>
      </c>
      <c r="B3" s="965"/>
      <c r="C3" s="965"/>
      <c r="D3" s="965"/>
      <c r="E3" s="965"/>
      <c r="F3" s="965"/>
      <c r="G3" s="965"/>
      <c r="H3" s="965"/>
      <c r="I3" s="965"/>
      <c r="J3" s="965"/>
    </row>
    <row r="4" spans="1:10" s="230" customFormat="1" ht="8.25" customHeight="1">
      <c r="A4" s="506"/>
      <c r="B4" s="506"/>
      <c r="C4" s="506"/>
      <c r="D4" s="506"/>
      <c r="E4" s="506"/>
      <c r="F4" s="506"/>
      <c r="G4" s="506"/>
      <c r="H4" s="506"/>
      <c r="I4" s="506"/>
      <c r="J4" s="506"/>
    </row>
    <row r="5" spans="1:10" ht="15.75" customHeight="1">
      <c r="A5" s="966" t="s">
        <v>402</v>
      </c>
      <c r="B5" s="966"/>
      <c r="C5" s="966"/>
      <c r="D5" s="966"/>
      <c r="E5" s="966"/>
      <c r="F5" s="966"/>
      <c r="G5" s="966"/>
      <c r="H5" s="966"/>
      <c r="I5" s="966"/>
      <c r="J5" s="966"/>
    </row>
    <row r="6" spans="1:10" ht="13.5" customHeight="1">
      <c r="A6" s="476"/>
      <c r="B6" s="476"/>
      <c r="C6" s="476"/>
      <c r="D6" s="476"/>
      <c r="E6" s="476"/>
      <c r="F6" s="476"/>
      <c r="G6" s="476"/>
      <c r="H6" s="476"/>
      <c r="I6" s="476"/>
      <c r="J6" s="476"/>
    </row>
    <row r="7" spans="1:10" ht="12.75">
      <c r="A7" s="529" t="s">
        <v>994</v>
      </c>
      <c r="B7" s="529"/>
      <c r="C7" s="507"/>
      <c r="I7" s="466"/>
      <c r="J7" s="466" t="s">
        <v>435</v>
      </c>
    </row>
    <row r="8" spans="1:10" s="525" customFormat="1" ht="15" customHeight="1">
      <c r="A8" s="967" t="s">
        <v>787</v>
      </c>
      <c r="B8" s="969" t="s">
        <v>2</v>
      </c>
      <c r="C8" s="959" t="s">
        <v>403</v>
      </c>
      <c r="D8" s="960"/>
      <c r="E8" s="960"/>
      <c r="F8" s="961"/>
      <c r="G8" s="959" t="s">
        <v>114</v>
      </c>
      <c r="H8" s="960"/>
      <c r="I8" s="960"/>
      <c r="J8" s="961"/>
    </row>
    <row r="9" spans="1:10" s="525" customFormat="1" ht="47.25" customHeight="1">
      <c r="A9" s="968"/>
      <c r="B9" s="969"/>
      <c r="C9" s="524" t="s">
        <v>245</v>
      </c>
      <c r="D9" s="524" t="s">
        <v>16</v>
      </c>
      <c r="E9" s="526" t="s">
        <v>130</v>
      </c>
      <c r="F9" s="526" t="s">
        <v>278</v>
      </c>
      <c r="G9" s="524" t="s">
        <v>245</v>
      </c>
      <c r="H9" s="267" t="s">
        <v>17</v>
      </c>
      <c r="I9" s="268" t="s">
        <v>129</v>
      </c>
      <c r="J9" s="524" t="s">
        <v>279</v>
      </c>
    </row>
    <row r="10" spans="1:10" ht="12.75">
      <c r="A10" s="23">
        <v>1</v>
      </c>
      <c r="B10" s="23">
        <v>2</v>
      </c>
      <c r="C10" s="23">
        <v>3</v>
      </c>
      <c r="D10" s="23">
        <v>4</v>
      </c>
      <c r="E10" s="23">
        <v>5</v>
      </c>
      <c r="F10" s="99">
        <v>6</v>
      </c>
      <c r="G10" s="23">
        <v>7</v>
      </c>
      <c r="H10" s="470">
        <v>8</v>
      </c>
      <c r="I10" s="23">
        <v>9</v>
      </c>
      <c r="J10" s="23">
        <v>10</v>
      </c>
    </row>
    <row r="11" spans="1:10" s="230" customFormat="1" ht="12.75">
      <c r="A11" s="227">
        <v>1</v>
      </c>
      <c r="B11" s="228" t="s">
        <v>627</v>
      </c>
      <c r="C11" s="714">
        <v>1866</v>
      </c>
      <c r="D11" s="442">
        <v>146079</v>
      </c>
      <c r="E11" s="714">
        <v>234</v>
      </c>
      <c r="F11" s="714">
        <v>34182486</v>
      </c>
      <c r="G11" s="442">
        <v>1807</v>
      </c>
      <c r="H11" s="714">
        <v>20674451</v>
      </c>
      <c r="I11" s="442">
        <v>161</v>
      </c>
      <c r="J11" s="511">
        <v>128413</v>
      </c>
    </row>
    <row r="12" spans="1:10" s="230" customFormat="1" ht="12.75">
      <c r="A12" s="227">
        <v>2</v>
      </c>
      <c r="B12" s="228" t="s">
        <v>628</v>
      </c>
      <c r="C12" s="714">
        <v>1790</v>
      </c>
      <c r="D12" s="442">
        <v>113809</v>
      </c>
      <c r="E12" s="714">
        <v>234</v>
      </c>
      <c r="F12" s="714">
        <v>26631306</v>
      </c>
      <c r="G12" s="442">
        <v>1755</v>
      </c>
      <c r="H12" s="714">
        <v>15133277</v>
      </c>
      <c r="I12" s="442">
        <v>164</v>
      </c>
      <c r="J12" s="511">
        <v>92276</v>
      </c>
    </row>
    <row r="13" spans="1:10" s="230" customFormat="1" ht="12.75">
      <c r="A13" s="227">
        <v>3</v>
      </c>
      <c r="B13" s="228" t="s">
        <v>629</v>
      </c>
      <c r="C13" s="714">
        <v>2632</v>
      </c>
      <c r="D13" s="442">
        <v>210949</v>
      </c>
      <c r="E13" s="714">
        <v>234</v>
      </c>
      <c r="F13" s="714">
        <v>49362066</v>
      </c>
      <c r="G13" s="442">
        <v>2499</v>
      </c>
      <c r="H13" s="714">
        <v>28518326</v>
      </c>
      <c r="I13" s="442">
        <v>165</v>
      </c>
      <c r="J13" s="511">
        <v>172838</v>
      </c>
    </row>
    <row r="14" spans="1:10" s="230" customFormat="1" ht="12.75">
      <c r="A14" s="227">
        <v>4</v>
      </c>
      <c r="B14" s="228" t="s">
        <v>630</v>
      </c>
      <c r="C14" s="714">
        <v>1435</v>
      </c>
      <c r="D14" s="442">
        <v>94582</v>
      </c>
      <c r="E14" s="714">
        <v>234</v>
      </c>
      <c r="F14" s="714">
        <v>22132188</v>
      </c>
      <c r="G14" s="442">
        <v>1285</v>
      </c>
      <c r="H14" s="714">
        <v>10344573</v>
      </c>
      <c r="I14" s="442">
        <v>165</v>
      </c>
      <c r="J14" s="511">
        <v>62694</v>
      </c>
    </row>
    <row r="15" spans="1:10" s="230" customFormat="1" ht="12.75">
      <c r="A15" s="227">
        <v>5</v>
      </c>
      <c r="B15" s="228" t="s">
        <v>631</v>
      </c>
      <c r="C15" s="714">
        <v>1055</v>
      </c>
      <c r="D15" s="442">
        <v>55264</v>
      </c>
      <c r="E15" s="714">
        <v>234</v>
      </c>
      <c r="F15" s="714">
        <v>12931776</v>
      </c>
      <c r="G15" s="442">
        <v>1032</v>
      </c>
      <c r="H15" s="714">
        <v>9238145</v>
      </c>
      <c r="I15" s="442">
        <v>159</v>
      </c>
      <c r="J15" s="511">
        <v>58102</v>
      </c>
    </row>
    <row r="16" spans="1:10" s="230" customFormat="1" ht="12.75">
      <c r="A16" s="227">
        <v>6</v>
      </c>
      <c r="B16" s="228" t="s">
        <v>632</v>
      </c>
      <c r="C16" s="714">
        <v>2268</v>
      </c>
      <c r="D16" s="442">
        <v>211144</v>
      </c>
      <c r="E16" s="714">
        <v>234</v>
      </c>
      <c r="F16" s="714">
        <v>49407696</v>
      </c>
      <c r="G16" s="442">
        <v>2270</v>
      </c>
      <c r="H16" s="714">
        <v>28496516</v>
      </c>
      <c r="I16" s="442">
        <v>165</v>
      </c>
      <c r="J16" s="511">
        <v>172706</v>
      </c>
    </row>
    <row r="17" spans="1:10" s="230" customFormat="1" ht="12.75">
      <c r="A17" s="227">
        <v>7</v>
      </c>
      <c r="B17" s="228" t="s">
        <v>633</v>
      </c>
      <c r="C17" s="714">
        <v>1822</v>
      </c>
      <c r="D17" s="442">
        <v>140223</v>
      </c>
      <c r="E17" s="714">
        <v>234</v>
      </c>
      <c r="F17" s="714">
        <v>32812182</v>
      </c>
      <c r="G17" s="442">
        <v>1836</v>
      </c>
      <c r="H17" s="714">
        <v>22754111</v>
      </c>
      <c r="I17" s="442">
        <v>158</v>
      </c>
      <c r="J17" s="511">
        <v>144013</v>
      </c>
    </row>
    <row r="18" spans="1:10" s="230" customFormat="1" ht="12.75">
      <c r="A18" s="227">
        <v>8</v>
      </c>
      <c r="B18" s="228" t="s">
        <v>634</v>
      </c>
      <c r="C18" s="714">
        <v>487</v>
      </c>
      <c r="D18" s="442">
        <v>42967</v>
      </c>
      <c r="E18" s="714">
        <v>234</v>
      </c>
      <c r="F18" s="714">
        <v>10054278</v>
      </c>
      <c r="G18" s="442">
        <v>487</v>
      </c>
      <c r="H18" s="714">
        <v>6306542</v>
      </c>
      <c r="I18" s="442">
        <v>159</v>
      </c>
      <c r="J18" s="511">
        <v>39664</v>
      </c>
    </row>
    <row r="19" spans="1:10" s="230" customFormat="1" ht="12.75">
      <c r="A19" s="227">
        <v>9</v>
      </c>
      <c r="B19" s="228" t="s">
        <v>635</v>
      </c>
      <c r="C19" s="714">
        <v>2475</v>
      </c>
      <c r="D19" s="442">
        <v>184328</v>
      </c>
      <c r="E19" s="714">
        <v>234</v>
      </c>
      <c r="F19" s="714">
        <v>43132752</v>
      </c>
      <c r="G19" s="442">
        <v>2366</v>
      </c>
      <c r="H19" s="714">
        <v>29021926</v>
      </c>
      <c r="I19" s="442">
        <v>161</v>
      </c>
      <c r="J19" s="511">
        <v>180260</v>
      </c>
    </row>
    <row r="20" spans="1:10" s="230" customFormat="1" ht="12.75">
      <c r="A20" s="227">
        <v>10</v>
      </c>
      <c r="B20" s="228" t="s">
        <v>636</v>
      </c>
      <c r="C20" s="714">
        <v>2125</v>
      </c>
      <c r="D20" s="442">
        <v>205861</v>
      </c>
      <c r="E20" s="714">
        <v>234</v>
      </c>
      <c r="F20" s="714">
        <v>48171474</v>
      </c>
      <c r="G20" s="442">
        <v>1872</v>
      </c>
      <c r="H20" s="714">
        <v>28653937</v>
      </c>
      <c r="I20" s="442">
        <v>163</v>
      </c>
      <c r="J20" s="511">
        <v>175791</v>
      </c>
    </row>
    <row r="21" spans="1:10" s="230" customFormat="1" ht="12.75">
      <c r="A21" s="227">
        <v>11</v>
      </c>
      <c r="B21" s="228" t="s">
        <v>637</v>
      </c>
      <c r="C21" s="714">
        <v>1598</v>
      </c>
      <c r="D21" s="442">
        <v>122139</v>
      </c>
      <c r="E21" s="714">
        <v>234</v>
      </c>
      <c r="F21" s="714">
        <v>28580526</v>
      </c>
      <c r="G21" s="442">
        <v>1422</v>
      </c>
      <c r="H21" s="714">
        <v>17242222</v>
      </c>
      <c r="I21" s="442">
        <v>162</v>
      </c>
      <c r="J21" s="511">
        <v>106433</v>
      </c>
    </row>
    <row r="22" spans="1:10" s="230" customFormat="1" ht="12.75">
      <c r="A22" s="227">
        <v>12</v>
      </c>
      <c r="B22" s="228" t="s">
        <v>638</v>
      </c>
      <c r="C22" s="714">
        <v>1398</v>
      </c>
      <c r="D22" s="442">
        <v>128026</v>
      </c>
      <c r="E22" s="714">
        <v>234</v>
      </c>
      <c r="F22" s="714">
        <v>29958084</v>
      </c>
      <c r="G22" s="442">
        <v>1361</v>
      </c>
      <c r="H22" s="714">
        <v>13448854</v>
      </c>
      <c r="I22" s="442">
        <v>163</v>
      </c>
      <c r="J22" s="511">
        <v>82508</v>
      </c>
    </row>
    <row r="23" spans="1:10" s="230" customFormat="1" ht="12.75">
      <c r="A23" s="227">
        <v>13</v>
      </c>
      <c r="B23" s="228" t="s">
        <v>639</v>
      </c>
      <c r="C23" s="714">
        <v>2196</v>
      </c>
      <c r="D23" s="442">
        <v>140376</v>
      </c>
      <c r="E23" s="714">
        <v>234</v>
      </c>
      <c r="F23" s="714">
        <v>32847984</v>
      </c>
      <c r="G23" s="442">
        <v>2157</v>
      </c>
      <c r="H23" s="714">
        <v>20024402</v>
      </c>
      <c r="I23" s="442">
        <v>159</v>
      </c>
      <c r="J23" s="511">
        <v>125940</v>
      </c>
    </row>
    <row r="24" spans="1:10" s="230" customFormat="1" ht="12.75">
      <c r="A24" s="227">
        <v>14</v>
      </c>
      <c r="B24" s="228" t="s">
        <v>640</v>
      </c>
      <c r="C24" s="714">
        <v>2079</v>
      </c>
      <c r="D24" s="442">
        <v>163435</v>
      </c>
      <c r="E24" s="714">
        <v>234</v>
      </c>
      <c r="F24" s="714">
        <v>38243790</v>
      </c>
      <c r="G24" s="442">
        <v>2108</v>
      </c>
      <c r="H24" s="714">
        <v>17393719</v>
      </c>
      <c r="I24" s="442">
        <v>158</v>
      </c>
      <c r="J24" s="511">
        <v>110087</v>
      </c>
    </row>
    <row r="25" spans="1:10" s="230" customFormat="1" ht="12.75">
      <c r="A25" s="227">
        <v>15</v>
      </c>
      <c r="B25" s="228" t="s">
        <v>641</v>
      </c>
      <c r="C25" s="714">
        <v>1753</v>
      </c>
      <c r="D25" s="442">
        <v>118038</v>
      </c>
      <c r="E25" s="714">
        <v>234</v>
      </c>
      <c r="F25" s="714">
        <v>27620892</v>
      </c>
      <c r="G25" s="442">
        <v>1565</v>
      </c>
      <c r="H25" s="714">
        <v>16648088</v>
      </c>
      <c r="I25" s="442">
        <v>166</v>
      </c>
      <c r="J25" s="511">
        <v>100290</v>
      </c>
    </row>
    <row r="26" spans="1:10" s="230" customFormat="1" ht="12.75">
      <c r="A26" s="227">
        <v>16</v>
      </c>
      <c r="B26" s="228" t="s">
        <v>642</v>
      </c>
      <c r="C26" s="714">
        <v>754</v>
      </c>
      <c r="D26" s="442">
        <v>70179</v>
      </c>
      <c r="E26" s="714">
        <v>234</v>
      </c>
      <c r="F26" s="714">
        <v>16421886</v>
      </c>
      <c r="G26" s="442">
        <v>694</v>
      </c>
      <c r="H26" s="714">
        <v>9181548</v>
      </c>
      <c r="I26" s="442">
        <v>161</v>
      </c>
      <c r="J26" s="511">
        <v>57028</v>
      </c>
    </row>
    <row r="27" spans="1:10" s="230" customFormat="1" ht="12.75">
      <c r="A27" s="227">
        <v>17</v>
      </c>
      <c r="B27" s="228" t="s">
        <v>643</v>
      </c>
      <c r="C27" s="714">
        <v>1806</v>
      </c>
      <c r="D27" s="442">
        <v>143012</v>
      </c>
      <c r="E27" s="714">
        <v>234</v>
      </c>
      <c r="F27" s="714">
        <v>33464808</v>
      </c>
      <c r="G27" s="442">
        <v>1782</v>
      </c>
      <c r="H27" s="714">
        <v>19264823</v>
      </c>
      <c r="I27" s="442">
        <v>155</v>
      </c>
      <c r="J27" s="511">
        <v>124289</v>
      </c>
    </row>
    <row r="28" spans="1:10" s="230" customFormat="1" ht="12.75">
      <c r="A28" s="227">
        <v>18</v>
      </c>
      <c r="B28" s="228" t="s">
        <v>644</v>
      </c>
      <c r="C28" s="714">
        <v>1663</v>
      </c>
      <c r="D28" s="442">
        <v>109195</v>
      </c>
      <c r="E28" s="714">
        <v>234</v>
      </c>
      <c r="F28" s="714">
        <v>25551630</v>
      </c>
      <c r="G28" s="442">
        <v>1677</v>
      </c>
      <c r="H28" s="714">
        <v>17301793</v>
      </c>
      <c r="I28" s="442">
        <v>160</v>
      </c>
      <c r="J28" s="511">
        <v>108136</v>
      </c>
    </row>
    <row r="29" spans="1:10" s="230" customFormat="1" ht="12.75">
      <c r="A29" s="227">
        <v>19</v>
      </c>
      <c r="B29" s="228" t="s">
        <v>645</v>
      </c>
      <c r="C29" s="714">
        <v>987</v>
      </c>
      <c r="D29" s="442">
        <v>111100</v>
      </c>
      <c r="E29" s="714">
        <v>234</v>
      </c>
      <c r="F29" s="714">
        <v>25997400</v>
      </c>
      <c r="G29" s="442">
        <v>1003</v>
      </c>
      <c r="H29" s="714">
        <v>15322522</v>
      </c>
      <c r="I29" s="442">
        <v>162</v>
      </c>
      <c r="J29" s="511">
        <v>94583</v>
      </c>
    </row>
    <row r="30" spans="1:10" s="230" customFormat="1" ht="12.75">
      <c r="A30" s="227">
        <v>20</v>
      </c>
      <c r="B30" s="228" t="s">
        <v>646</v>
      </c>
      <c r="C30" s="714">
        <v>994</v>
      </c>
      <c r="D30" s="442">
        <v>74431</v>
      </c>
      <c r="E30" s="714">
        <v>234</v>
      </c>
      <c r="F30" s="714">
        <v>17416854</v>
      </c>
      <c r="G30" s="442">
        <v>993</v>
      </c>
      <c r="H30" s="714">
        <v>10375458</v>
      </c>
      <c r="I30" s="442">
        <v>163</v>
      </c>
      <c r="J30" s="511">
        <v>63653</v>
      </c>
    </row>
    <row r="31" spans="1:10" s="230" customFormat="1" ht="12.75">
      <c r="A31" s="227">
        <v>21</v>
      </c>
      <c r="B31" s="228" t="s">
        <v>647</v>
      </c>
      <c r="C31" s="714">
        <v>1597</v>
      </c>
      <c r="D31" s="442">
        <v>126364</v>
      </c>
      <c r="E31" s="714">
        <v>234</v>
      </c>
      <c r="F31" s="714">
        <v>29569176</v>
      </c>
      <c r="G31" s="442">
        <v>1431</v>
      </c>
      <c r="H31" s="714">
        <v>14231127</v>
      </c>
      <c r="I31" s="442">
        <v>161</v>
      </c>
      <c r="J31" s="511">
        <v>88392</v>
      </c>
    </row>
    <row r="32" spans="1:10" s="230" customFormat="1" ht="12.75">
      <c r="A32" s="227">
        <v>22</v>
      </c>
      <c r="B32" s="228" t="s">
        <v>648</v>
      </c>
      <c r="C32" s="714">
        <v>1920</v>
      </c>
      <c r="D32" s="442">
        <v>166862</v>
      </c>
      <c r="E32" s="714">
        <v>234</v>
      </c>
      <c r="F32" s="714">
        <v>39045708</v>
      </c>
      <c r="G32" s="442">
        <v>1799</v>
      </c>
      <c r="H32" s="714">
        <v>19963180</v>
      </c>
      <c r="I32" s="442">
        <v>157</v>
      </c>
      <c r="J32" s="511">
        <v>127154</v>
      </c>
    </row>
    <row r="33" spans="1:10" s="230" customFormat="1" ht="12.75">
      <c r="A33" s="227">
        <v>23</v>
      </c>
      <c r="B33" s="228" t="s">
        <v>649</v>
      </c>
      <c r="C33" s="714">
        <v>1367</v>
      </c>
      <c r="D33" s="442">
        <v>88792</v>
      </c>
      <c r="E33" s="714">
        <v>234</v>
      </c>
      <c r="F33" s="714">
        <v>20777328</v>
      </c>
      <c r="G33" s="442">
        <v>1296</v>
      </c>
      <c r="H33" s="714">
        <v>12819428</v>
      </c>
      <c r="I33" s="442">
        <v>162</v>
      </c>
      <c r="J33" s="511">
        <v>79132</v>
      </c>
    </row>
    <row r="34" spans="1:10" s="230" customFormat="1" ht="12.75">
      <c r="A34" s="227">
        <v>24</v>
      </c>
      <c r="B34" s="228" t="s">
        <v>650</v>
      </c>
      <c r="C34" s="714">
        <v>1436</v>
      </c>
      <c r="D34" s="442">
        <v>122938</v>
      </c>
      <c r="E34" s="714">
        <v>234</v>
      </c>
      <c r="F34" s="714">
        <v>28767492</v>
      </c>
      <c r="G34" s="442">
        <v>1438</v>
      </c>
      <c r="H34" s="714">
        <v>16314605</v>
      </c>
      <c r="I34" s="442">
        <v>161</v>
      </c>
      <c r="J34" s="511">
        <v>101333</v>
      </c>
    </row>
    <row r="35" spans="1:10" s="230" customFormat="1" ht="12.75">
      <c r="A35" s="227">
        <v>25</v>
      </c>
      <c r="B35" s="228" t="s">
        <v>651</v>
      </c>
      <c r="C35" s="714">
        <v>1302</v>
      </c>
      <c r="D35" s="442">
        <v>88186</v>
      </c>
      <c r="E35" s="714">
        <v>234</v>
      </c>
      <c r="F35" s="714">
        <v>20635524</v>
      </c>
      <c r="G35" s="442">
        <v>1160</v>
      </c>
      <c r="H35" s="714">
        <v>13642759</v>
      </c>
      <c r="I35" s="442">
        <v>165</v>
      </c>
      <c r="J35" s="511">
        <v>82683</v>
      </c>
    </row>
    <row r="36" spans="1:10" s="230" customFormat="1" ht="12.75">
      <c r="A36" s="227">
        <v>26</v>
      </c>
      <c r="B36" s="228" t="s">
        <v>652</v>
      </c>
      <c r="C36" s="714">
        <v>1957</v>
      </c>
      <c r="D36" s="442">
        <v>131474</v>
      </c>
      <c r="E36" s="714">
        <v>234</v>
      </c>
      <c r="F36" s="714">
        <v>30764916</v>
      </c>
      <c r="G36" s="442">
        <v>1944</v>
      </c>
      <c r="H36" s="714">
        <v>17170477</v>
      </c>
      <c r="I36" s="442">
        <v>165</v>
      </c>
      <c r="J36" s="511">
        <v>104063</v>
      </c>
    </row>
    <row r="37" spans="1:10" s="230" customFormat="1" ht="12.75">
      <c r="A37" s="227">
        <v>27</v>
      </c>
      <c r="B37" s="228" t="s">
        <v>653</v>
      </c>
      <c r="C37" s="714">
        <v>1561</v>
      </c>
      <c r="D37" s="442">
        <v>98138</v>
      </c>
      <c r="E37" s="714">
        <v>234</v>
      </c>
      <c r="F37" s="714">
        <v>22964292</v>
      </c>
      <c r="G37" s="442">
        <v>1392</v>
      </c>
      <c r="H37" s="714">
        <v>11394100</v>
      </c>
      <c r="I37" s="442">
        <v>161</v>
      </c>
      <c r="J37" s="511">
        <v>70771</v>
      </c>
    </row>
    <row r="38" spans="1:10" s="230" customFormat="1" ht="12.75">
      <c r="A38" s="227">
        <v>28</v>
      </c>
      <c r="B38" s="228" t="s">
        <v>654</v>
      </c>
      <c r="C38" s="714">
        <v>462</v>
      </c>
      <c r="D38" s="442">
        <v>40777</v>
      </c>
      <c r="E38" s="714">
        <v>234</v>
      </c>
      <c r="F38" s="714">
        <v>9541818</v>
      </c>
      <c r="G38" s="442">
        <v>470</v>
      </c>
      <c r="H38" s="714">
        <v>5762088</v>
      </c>
      <c r="I38" s="442">
        <v>156</v>
      </c>
      <c r="J38" s="511">
        <v>36936</v>
      </c>
    </row>
    <row r="39" spans="1:10" s="230" customFormat="1" ht="12.75">
      <c r="A39" s="227">
        <v>29</v>
      </c>
      <c r="B39" s="228" t="s">
        <v>655</v>
      </c>
      <c r="C39" s="714">
        <v>2028</v>
      </c>
      <c r="D39" s="442">
        <v>228120</v>
      </c>
      <c r="E39" s="714">
        <v>234</v>
      </c>
      <c r="F39" s="714">
        <v>53380080</v>
      </c>
      <c r="G39" s="442">
        <v>1806</v>
      </c>
      <c r="H39" s="714">
        <v>24643303</v>
      </c>
      <c r="I39" s="442">
        <v>158</v>
      </c>
      <c r="J39" s="511">
        <v>155970</v>
      </c>
    </row>
    <row r="40" spans="1:10" s="230" customFormat="1" ht="12.75">
      <c r="A40" s="227">
        <v>30</v>
      </c>
      <c r="B40" s="228" t="s">
        <v>656</v>
      </c>
      <c r="C40" s="714">
        <v>391</v>
      </c>
      <c r="D40" s="442">
        <v>43244</v>
      </c>
      <c r="E40" s="714">
        <v>234</v>
      </c>
      <c r="F40" s="714">
        <v>10119096</v>
      </c>
      <c r="G40" s="442">
        <v>397</v>
      </c>
      <c r="H40" s="714">
        <v>6060745</v>
      </c>
      <c r="I40" s="442">
        <v>159</v>
      </c>
      <c r="J40" s="511">
        <v>38118</v>
      </c>
    </row>
    <row r="41" spans="1:10" s="230" customFormat="1" ht="12.75">
      <c r="A41" s="227">
        <v>31</v>
      </c>
      <c r="B41" s="228" t="s">
        <v>657</v>
      </c>
      <c r="C41" s="714">
        <v>2248</v>
      </c>
      <c r="D41" s="442">
        <v>190037</v>
      </c>
      <c r="E41" s="714">
        <v>234</v>
      </c>
      <c r="F41" s="714">
        <v>44468658</v>
      </c>
      <c r="G41" s="442">
        <v>1883</v>
      </c>
      <c r="H41" s="714">
        <v>24325251</v>
      </c>
      <c r="I41" s="442">
        <v>156</v>
      </c>
      <c r="J41" s="511">
        <v>155931</v>
      </c>
    </row>
    <row r="42" spans="1:10" s="230" customFormat="1" ht="12.75">
      <c r="A42" s="227">
        <v>32</v>
      </c>
      <c r="B42" s="228" t="s">
        <v>658</v>
      </c>
      <c r="C42" s="714">
        <v>2175</v>
      </c>
      <c r="D42" s="442">
        <v>202269</v>
      </c>
      <c r="E42" s="714">
        <v>234</v>
      </c>
      <c r="F42" s="714">
        <v>47330946</v>
      </c>
      <c r="G42" s="442">
        <v>2086</v>
      </c>
      <c r="H42" s="714">
        <v>24570225</v>
      </c>
      <c r="I42" s="442">
        <v>152</v>
      </c>
      <c r="J42" s="511">
        <v>161646</v>
      </c>
    </row>
    <row r="43" spans="1:10" s="230" customFormat="1" ht="12.75">
      <c r="A43" s="227">
        <v>33</v>
      </c>
      <c r="B43" s="228" t="s">
        <v>659</v>
      </c>
      <c r="C43" s="714">
        <v>807</v>
      </c>
      <c r="D43" s="442">
        <v>53726</v>
      </c>
      <c r="E43" s="714">
        <v>234</v>
      </c>
      <c r="F43" s="714">
        <v>12571884</v>
      </c>
      <c r="G43" s="442">
        <v>804</v>
      </c>
      <c r="H43" s="714">
        <v>7026308</v>
      </c>
      <c r="I43" s="442">
        <v>163</v>
      </c>
      <c r="J43" s="511">
        <v>43106</v>
      </c>
    </row>
    <row r="44" spans="1:10" s="230" customFormat="1" ht="12.75">
      <c r="A44" s="227">
        <v>34</v>
      </c>
      <c r="B44" s="228" t="s">
        <v>660</v>
      </c>
      <c r="C44" s="714">
        <v>2863</v>
      </c>
      <c r="D44" s="442">
        <v>250581</v>
      </c>
      <c r="E44" s="714">
        <v>234</v>
      </c>
      <c r="F44" s="714">
        <v>58635954</v>
      </c>
      <c r="G44" s="442">
        <v>2885</v>
      </c>
      <c r="H44" s="714">
        <v>39369938</v>
      </c>
      <c r="I44" s="442">
        <v>163</v>
      </c>
      <c r="J44" s="511">
        <v>241533</v>
      </c>
    </row>
    <row r="45" spans="1:10" s="230" customFormat="1" ht="12.75">
      <c r="A45" s="227">
        <v>35</v>
      </c>
      <c r="B45" s="228" t="s">
        <v>661</v>
      </c>
      <c r="C45" s="714">
        <v>1055</v>
      </c>
      <c r="D45" s="442">
        <v>63141</v>
      </c>
      <c r="E45" s="714">
        <v>234</v>
      </c>
      <c r="F45" s="714">
        <v>14774994</v>
      </c>
      <c r="G45" s="442">
        <v>983</v>
      </c>
      <c r="H45" s="714">
        <v>9549026</v>
      </c>
      <c r="I45" s="442">
        <v>153</v>
      </c>
      <c r="J45" s="511">
        <v>62412</v>
      </c>
    </row>
    <row r="46" spans="1:10" s="230" customFormat="1" ht="12.75">
      <c r="A46" s="227">
        <v>36</v>
      </c>
      <c r="B46" s="228" t="s">
        <v>662</v>
      </c>
      <c r="C46" s="714">
        <v>1240</v>
      </c>
      <c r="D46" s="442">
        <v>56896</v>
      </c>
      <c r="E46" s="714">
        <v>234</v>
      </c>
      <c r="F46" s="714">
        <v>13313664</v>
      </c>
      <c r="G46" s="442">
        <v>1241</v>
      </c>
      <c r="H46" s="714">
        <v>9633734</v>
      </c>
      <c r="I46" s="442">
        <v>160</v>
      </c>
      <c r="J46" s="511">
        <v>60211</v>
      </c>
    </row>
    <row r="47" spans="1:10" s="230" customFormat="1" ht="12.75">
      <c r="A47" s="227">
        <v>37</v>
      </c>
      <c r="B47" s="228" t="s">
        <v>663</v>
      </c>
      <c r="C47" s="714">
        <v>1080</v>
      </c>
      <c r="D47" s="442">
        <v>93300</v>
      </c>
      <c r="E47" s="714">
        <v>234</v>
      </c>
      <c r="F47" s="714">
        <v>21832200</v>
      </c>
      <c r="G47" s="442">
        <v>1078</v>
      </c>
      <c r="H47" s="714">
        <v>9842787</v>
      </c>
      <c r="I47" s="442">
        <v>160</v>
      </c>
      <c r="J47" s="511">
        <v>61517</v>
      </c>
    </row>
    <row r="48" spans="1:10" s="230" customFormat="1" ht="12.75">
      <c r="A48" s="227">
        <v>38</v>
      </c>
      <c r="B48" s="228" t="s">
        <v>664</v>
      </c>
      <c r="C48" s="714">
        <v>1259</v>
      </c>
      <c r="D48" s="442">
        <v>72712</v>
      </c>
      <c r="E48" s="714">
        <v>234</v>
      </c>
      <c r="F48" s="714">
        <v>17014608</v>
      </c>
      <c r="G48" s="442">
        <v>1256</v>
      </c>
      <c r="H48" s="714">
        <v>10115463</v>
      </c>
      <c r="I48" s="442">
        <v>161</v>
      </c>
      <c r="J48" s="511">
        <v>62829</v>
      </c>
    </row>
    <row r="49" spans="1:10" s="230" customFormat="1" ht="12.75">
      <c r="A49" s="227">
        <v>39</v>
      </c>
      <c r="B49" s="228" t="s">
        <v>665</v>
      </c>
      <c r="C49" s="714">
        <v>2453</v>
      </c>
      <c r="D49" s="442">
        <v>263744</v>
      </c>
      <c r="E49" s="714">
        <v>234</v>
      </c>
      <c r="F49" s="714">
        <v>61716096</v>
      </c>
      <c r="G49" s="442">
        <v>2258</v>
      </c>
      <c r="H49" s="714">
        <v>29296111</v>
      </c>
      <c r="I49" s="442">
        <v>159</v>
      </c>
      <c r="J49" s="511">
        <v>184252</v>
      </c>
    </row>
    <row r="50" spans="1:10" s="230" customFormat="1" ht="12.75">
      <c r="A50" s="227">
        <v>40</v>
      </c>
      <c r="B50" s="228" t="s">
        <v>666</v>
      </c>
      <c r="C50" s="714">
        <v>1164</v>
      </c>
      <c r="D50" s="442">
        <v>70841</v>
      </c>
      <c r="E50" s="714">
        <v>234</v>
      </c>
      <c r="F50" s="714">
        <v>16576794</v>
      </c>
      <c r="G50" s="442">
        <v>1163</v>
      </c>
      <c r="H50" s="714">
        <v>10644037</v>
      </c>
      <c r="I50" s="442">
        <v>161</v>
      </c>
      <c r="J50" s="511">
        <v>66112</v>
      </c>
    </row>
    <row r="51" spans="1:10" s="230" customFormat="1" ht="12.75">
      <c r="A51" s="227">
        <v>41</v>
      </c>
      <c r="B51" s="228" t="s">
        <v>667</v>
      </c>
      <c r="C51" s="714">
        <v>1233</v>
      </c>
      <c r="D51" s="442">
        <v>90851</v>
      </c>
      <c r="E51" s="714">
        <v>234</v>
      </c>
      <c r="F51" s="714">
        <v>21259134</v>
      </c>
      <c r="G51" s="442">
        <v>1220</v>
      </c>
      <c r="H51" s="714">
        <v>12041905</v>
      </c>
      <c r="I51" s="442">
        <v>159</v>
      </c>
      <c r="J51" s="511">
        <v>75735</v>
      </c>
    </row>
    <row r="52" spans="1:10" s="230" customFormat="1" ht="12.75">
      <c r="A52" s="227">
        <v>42</v>
      </c>
      <c r="B52" s="228" t="s">
        <v>668</v>
      </c>
      <c r="C52" s="714">
        <v>1607</v>
      </c>
      <c r="D52" s="442">
        <v>89675</v>
      </c>
      <c r="E52" s="714">
        <v>234</v>
      </c>
      <c r="F52" s="714">
        <v>20983950</v>
      </c>
      <c r="G52" s="442">
        <v>1591</v>
      </c>
      <c r="H52" s="714">
        <v>12407655</v>
      </c>
      <c r="I52" s="442">
        <v>165</v>
      </c>
      <c r="J52" s="511">
        <v>75198</v>
      </c>
    </row>
    <row r="53" spans="1:10" s="230" customFormat="1" ht="12.75">
      <c r="A53" s="227">
        <v>43</v>
      </c>
      <c r="B53" s="228" t="s">
        <v>669</v>
      </c>
      <c r="C53" s="714">
        <v>1735</v>
      </c>
      <c r="D53" s="442">
        <v>96697</v>
      </c>
      <c r="E53" s="714">
        <v>234</v>
      </c>
      <c r="F53" s="714">
        <v>22627098</v>
      </c>
      <c r="G53" s="442">
        <v>1706</v>
      </c>
      <c r="H53" s="714">
        <v>14383294</v>
      </c>
      <c r="I53" s="442">
        <v>162</v>
      </c>
      <c r="J53" s="511">
        <v>88786</v>
      </c>
    </row>
    <row r="54" spans="1:10" s="230" customFormat="1" ht="12.75">
      <c r="A54" s="227">
        <v>44</v>
      </c>
      <c r="B54" s="228" t="s">
        <v>670</v>
      </c>
      <c r="C54" s="714">
        <v>998</v>
      </c>
      <c r="D54" s="442">
        <v>72917</v>
      </c>
      <c r="E54" s="714">
        <v>234</v>
      </c>
      <c r="F54" s="714">
        <v>17062578</v>
      </c>
      <c r="G54" s="442">
        <v>931</v>
      </c>
      <c r="H54" s="714">
        <v>12969388</v>
      </c>
      <c r="I54" s="442">
        <v>163</v>
      </c>
      <c r="J54" s="511">
        <v>79567</v>
      </c>
    </row>
    <row r="55" spans="1:10" s="230" customFormat="1" ht="12.75">
      <c r="A55" s="227">
        <v>45</v>
      </c>
      <c r="B55" s="228" t="s">
        <v>671</v>
      </c>
      <c r="C55" s="714">
        <v>945</v>
      </c>
      <c r="D55" s="442">
        <v>86851</v>
      </c>
      <c r="E55" s="714">
        <v>234</v>
      </c>
      <c r="F55" s="714">
        <v>20323134</v>
      </c>
      <c r="G55" s="442">
        <v>885</v>
      </c>
      <c r="H55" s="714">
        <v>10329277</v>
      </c>
      <c r="I55" s="442">
        <v>160</v>
      </c>
      <c r="J55" s="511">
        <v>64558</v>
      </c>
    </row>
    <row r="56" spans="1:10" s="230" customFormat="1" ht="12.75">
      <c r="A56" s="227">
        <v>46</v>
      </c>
      <c r="B56" s="228" t="s">
        <v>672</v>
      </c>
      <c r="C56" s="714">
        <v>2335</v>
      </c>
      <c r="D56" s="442">
        <v>173820</v>
      </c>
      <c r="E56" s="714">
        <v>234</v>
      </c>
      <c r="F56" s="714">
        <v>40673880</v>
      </c>
      <c r="G56" s="442">
        <v>2003</v>
      </c>
      <c r="H56" s="714">
        <v>22483258</v>
      </c>
      <c r="I56" s="442">
        <v>152</v>
      </c>
      <c r="J56" s="511">
        <v>147916</v>
      </c>
    </row>
    <row r="57" spans="1:10" s="230" customFormat="1" ht="12.75">
      <c r="A57" s="227">
        <v>47</v>
      </c>
      <c r="B57" s="228" t="s">
        <v>673</v>
      </c>
      <c r="C57" s="714">
        <v>2785</v>
      </c>
      <c r="D57" s="442">
        <v>246613</v>
      </c>
      <c r="E57" s="714">
        <v>234</v>
      </c>
      <c r="F57" s="714">
        <v>57707442</v>
      </c>
      <c r="G57" s="442">
        <v>2379</v>
      </c>
      <c r="H57" s="714">
        <v>33596687</v>
      </c>
      <c r="I57" s="442">
        <v>158</v>
      </c>
      <c r="J57" s="511">
        <v>212637</v>
      </c>
    </row>
    <row r="58" spans="1:10" s="230" customFormat="1" ht="12.75">
      <c r="A58" s="227">
        <v>48</v>
      </c>
      <c r="B58" s="228" t="s">
        <v>674</v>
      </c>
      <c r="C58" s="714">
        <v>1049</v>
      </c>
      <c r="D58" s="442">
        <v>71205</v>
      </c>
      <c r="E58" s="714">
        <v>234</v>
      </c>
      <c r="F58" s="714">
        <v>16661970</v>
      </c>
      <c r="G58" s="442">
        <v>917</v>
      </c>
      <c r="H58" s="714">
        <v>10897953</v>
      </c>
      <c r="I58" s="442">
        <v>162</v>
      </c>
      <c r="J58" s="511">
        <v>67271</v>
      </c>
    </row>
    <row r="59" spans="1:10" s="230" customFormat="1" ht="12.75">
      <c r="A59" s="227">
        <v>49</v>
      </c>
      <c r="B59" s="228" t="s">
        <v>675</v>
      </c>
      <c r="C59" s="714">
        <v>1408</v>
      </c>
      <c r="D59" s="442">
        <v>122601</v>
      </c>
      <c r="E59" s="714">
        <v>234</v>
      </c>
      <c r="F59" s="714">
        <v>28688634</v>
      </c>
      <c r="G59" s="442">
        <v>1396</v>
      </c>
      <c r="H59" s="714">
        <v>14316757</v>
      </c>
      <c r="I59" s="442">
        <v>156</v>
      </c>
      <c r="J59" s="511">
        <v>91774</v>
      </c>
    </row>
    <row r="60" spans="1:10" s="230" customFormat="1" ht="12.75">
      <c r="A60" s="227">
        <v>50</v>
      </c>
      <c r="B60" s="228" t="s">
        <v>676</v>
      </c>
      <c r="C60" s="714">
        <v>673</v>
      </c>
      <c r="D60" s="442">
        <v>55106</v>
      </c>
      <c r="E60" s="714">
        <v>234</v>
      </c>
      <c r="F60" s="714">
        <v>12894804</v>
      </c>
      <c r="G60" s="442">
        <v>673</v>
      </c>
      <c r="H60" s="714">
        <v>7107811</v>
      </c>
      <c r="I60" s="442">
        <v>166</v>
      </c>
      <c r="J60" s="511">
        <v>42818</v>
      </c>
    </row>
    <row r="61" spans="1:10" s="230" customFormat="1" ht="12.75">
      <c r="A61" s="227">
        <v>51</v>
      </c>
      <c r="B61" s="228" t="s">
        <v>677</v>
      </c>
      <c r="C61" s="714">
        <v>1570</v>
      </c>
      <c r="D61" s="442">
        <v>140616</v>
      </c>
      <c r="E61" s="714">
        <v>234</v>
      </c>
      <c r="F61" s="714">
        <v>32904144</v>
      </c>
      <c r="G61" s="442">
        <v>1328</v>
      </c>
      <c r="H61" s="714">
        <v>17129819</v>
      </c>
      <c r="I61" s="442">
        <v>155</v>
      </c>
      <c r="J61" s="511">
        <v>110515</v>
      </c>
    </row>
    <row r="62" spans="1:10" s="230" customFormat="1" ht="12.75">
      <c r="A62" s="227">
        <v>52</v>
      </c>
      <c r="B62" s="228" t="s">
        <v>678</v>
      </c>
      <c r="C62" s="714">
        <v>1633</v>
      </c>
      <c r="D62" s="442">
        <v>75213</v>
      </c>
      <c r="E62" s="714">
        <v>234</v>
      </c>
      <c r="F62" s="714">
        <v>17599842</v>
      </c>
      <c r="G62" s="442">
        <v>1509</v>
      </c>
      <c r="H62" s="714">
        <v>10446593</v>
      </c>
      <c r="I62" s="442">
        <v>162</v>
      </c>
      <c r="J62" s="511">
        <v>64485</v>
      </c>
    </row>
    <row r="63" spans="1:10" s="230" customFormat="1" ht="12.75">
      <c r="A63" s="227">
        <v>53</v>
      </c>
      <c r="B63" s="228" t="s">
        <v>679</v>
      </c>
      <c r="C63" s="714">
        <v>1340</v>
      </c>
      <c r="D63" s="442">
        <v>96171</v>
      </c>
      <c r="E63" s="714">
        <v>234</v>
      </c>
      <c r="F63" s="714">
        <v>22504014</v>
      </c>
      <c r="G63" s="442">
        <v>1235</v>
      </c>
      <c r="H63" s="714">
        <v>14526416</v>
      </c>
      <c r="I63" s="442">
        <v>161</v>
      </c>
      <c r="J63" s="511">
        <v>90226</v>
      </c>
    </row>
    <row r="64" spans="1:10" s="230" customFormat="1" ht="12.75">
      <c r="A64" s="227">
        <v>54</v>
      </c>
      <c r="B64" s="228" t="s">
        <v>680</v>
      </c>
      <c r="C64" s="714">
        <v>1114</v>
      </c>
      <c r="D64" s="442">
        <v>81658</v>
      </c>
      <c r="E64" s="714">
        <v>234</v>
      </c>
      <c r="F64" s="714">
        <v>19107972</v>
      </c>
      <c r="G64" s="442">
        <v>1108</v>
      </c>
      <c r="H64" s="714">
        <v>12470134</v>
      </c>
      <c r="I64" s="442">
        <v>166</v>
      </c>
      <c r="J64" s="511">
        <v>75121</v>
      </c>
    </row>
    <row r="65" spans="1:10" s="230" customFormat="1" ht="12.75">
      <c r="A65" s="227">
        <v>55</v>
      </c>
      <c r="B65" s="228" t="s">
        <v>681</v>
      </c>
      <c r="C65" s="714">
        <v>930</v>
      </c>
      <c r="D65" s="442">
        <v>81066</v>
      </c>
      <c r="E65" s="714">
        <v>234</v>
      </c>
      <c r="F65" s="714">
        <v>18969444</v>
      </c>
      <c r="G65" s="442">
        <v>915</v>
      </c>
      <c r="H65" s="714">
        <v>9372818</v>
      </c>
      <c r="I65" s="442">
        <v>153</v>
      </c>
      <c r="J65" s="511">
        <v>61260</v>
      </c>
    </row>
    <row r="66" spans="1:10" s="230" customFormat="1" ht="12.75">
      <c r="A66" s="227">
        <v>56</v>
      </c>
      <c r="B66" s="228" t="s">
        <v>682</v>
      </c>
      <c r="C66" s="714">
        <v>1616</v>
      </c>
      <c r="D66" s="442">
        <v>158375</v>
      </c>
      <c r="E66" s="714">
        <v>234</v>
      </c>
      <c r="F66" s="714">
        <v>37059750</v>
      </c>
      <c r="G66" s="442">
        <v>1592</v>
      </c>
      <c r="H66" s="714">
        <v>21578916</v>
      </c>
      <c r="I66" s="442">
        <v>162</v>
      </c>
      <c r="J66" s="511">
        <v>133203</v>
      </c>
    </row>
    <row r="67" spans="1:10" s="230" customFormat="1" ht="12.75">
      <c r="A67" s="227">
        <v>57</v>
      </c>
      <c r="B67" s="228" t="s">
        <v>683</v>
      </c>
      <c r="C67" s="714">
        <v>1183</v>
      </c>
      <c r="D67" s="442">
        <v>118676</v>
      </c>
      <c r="E67" s="714">
        <v>234</v>
      </c>
      <c r="F67" s="714">
        <v>27770184</v>
      </c>
      <c r="G67" s="442">
        <v>1273</v>
      </c>
      <c r="H67" s="714">
        <v>15410022</v>
      </c>
      <c r="I67" s="442">
        <v>160</v>
      </c>
      <c r="J67" s="511">
        <v>96313</v>
      </c>
    </row>
    <row r="68" spans="1:10" s="230" customFormat="1" ht="12.75">
      <c r="A68" s="227">
        <v>58</v>
      </c>
      <c r="B68" s="228" t="s">
        <v>684</v>
      </c>
      <c r="C68" s="714">
        <v>872</v>
      </c>
      <c r="D68" s="442">
        <v>82594</v>
      </c>
      <c r="E68" s="714">
        <v>234</v>
      </c>
      <c r="F68" s="714">
        <v>19326996</v>
      </c>
      <c r="G68" s="442">
        <v>906</v>
      </c>
      <c r="H68" s="714">
        <v>9889761</v>
      </c>
      <c r="I68" s="442">
        <v>153</v>
      </c>
      <c r="J68" s="511">
        <v>64639</v>
      </c>
    </row>
    <row r="69" spans="1:10" s="230" customFormat="1" ht="12.75">
      <c r="A69" s="227">
        <v>59</v>
      </c>
      <c r="B69" s="228" t="s">
        <v>685</v>
      </c>
      <c r="C69" s="714">
        <v>1230</v>
      </c>
      <c r="D69" s="442">
        <v>80442</v>
      </c>
      <c r="E69" s="714">
        <v>234</v>
      </c>
      <c r="F69" s="714">
        <v>18823428</v>
      </c>
      <c r="G69" s="442">
        <v>1230</v>
      </c>
      <c r="H69" s="714">
        <v>10935031</v>
      </c>
      <c r="I69" s="442">
        <v>161</v>
      </c>
      <c r="J69" s="511">
        <v>67919</v>
      </c>
    </row>
    <row r="70" spans="1:10" s="230" customFormat="1" ht="12.75">
      <c r="A70" s="227">
        <v>60</v>
      </c>
      <c r="B70" s="228" t="s">
        <v>686</v>
      </c>
      <c r="C70" s="714">
        <v>2105</v>
      </c>
      <c r="D70" s="442">
        <v>163916</v>
      </c>
      <c r="E70" s="714">
        <v>234</v>
      </c>
      <c r="F70" s="714">
        <v>38356344</v>
      </c>
      <c r="G70" s="442">
        <v>1983</v>
      </c>
      <c r="H70" s="714">
        <v>19658882</v>
      </c>
      <c r="I70" s="442">
        <v>157</v>
      </c>
      <c r="J70" s="511">
        <v>125216</v>
      </c>
    </row>
    <row r="71" spans="1:10" s="230" customFormat="1" ht="12.75">
      <c r="A71" s="227">
        <v>61</v>
      </c>
      <c r="B71" s="228" t="s">
        <v>687</v>
      </c>
      <c r="C71" s="714">
        <v>1885</v>
      </c>
      <c r="D71" s="442">
        <v>121495</v>
      </c>
      <c r="E71" s="714">
        <v>234</v>
      </c>
      <c r="F71" s="714">
        <v>28429830</v>
      </c>
      <c r="G71" s="442">
        <v>1346</v>
      </c>
      <c r="H71" s="714">
        <v>14012340</v>
      </c>
      <c r="I71" s="442">
        <v>157</v>
      </c>
      <c r="J71" s="511">
        <v>89251</v>
      </c>
    </row>
    <row r="72" spans="1:10" s="230" customFormat="1" ht="12.75">
      <c r="A72" s="227">
        <v>62</v>
      </c>
      <c r="B72" s="228" t="s">
        <v>688</v>
      </c>
      <c r="C72" s="714">
        <v>1333</v>
      </c>
      <c r="D72" s="442">
        <v>98769</v>
      </c>
      <c r="E72" s="714">
        <v>234</v>
      </c>
      <c r="F72" s="714">
        <v>23111946</v>
      </c>
      <c r="G72" s="442">
        <v>1383</v>
      </c>
      <c r="H72" s="714">
        <v>13253936</v>
      </c>
      <c r="I72" s="442">
        <v>153</v>
      </c>
      <c r="J72" s="511">
        <v>86627</v>
      </c>
    </row>
    <row r="73" spans="1:10" s="230" customFormat="1" ht="12.75">
      <c r="A73" s="227">
        <v>63</v>
      </c>
      <c r="B73" s="228" t="s">
        <v>689</v>
      </c>
      <c r="C73" s="714">
        <v>1363</v>
      </c>
      <c r="D73" s="442">
        <v>93786</v>
      </c>
      <c r="E73" s="714">
        <v>234</v>
      </c>
      <c r="F73" s="714">
        <v>21945924</v>
      </c>
      <c r="G73" s="442">
        <v>1403</v>
      </c>
      <c r="H73" s="714">
        <v>15001328</v>
      </c>
      <c r="I73" s="442">
        <v>164</v>
      </c>
      <c r="J73" s="511">
        <v>91472</v>
      </c>
    </row>
    <row r="74" spans="1:10" s="230" customFormat="1" ht="12.75">
      <c r="A74" s="227">
        <v>64</v>
      </c>
      <c r="B74" s="228" t="s">
        <v>690</v>
      </c>
      <c r="C74" s="714">
        <v>1089</v>
      </c>
      <c r="D74" s="442">
        <v>88334</v>
      </c>
      <c r="E74" s="714">
        <v>234</v>
      </c>
      <c r="F74" s="714">
        <v>20670156</v>
      </c>
      <c r="G74" s="442">
        <v>1007</v>
      </c>
      <c r="H74" s="714">
        <v>12325276</v>
      </c>
      <c r="I74" s="442">
        <v>161</v>
      </c>
      <c r="J74" s="511">
        <v>76555</v>
      </c>
    </row>
    <row r="75" spans="1:10" s="230" customFormat="1" ht="12.75">
      <c r="A75" s="227">
        <v>65</v>
      </c>
      <c r="B75" s="228" t="s">
        <v>691</v>
      </c>
      <c r="C75" s="714">
        <v>2297</v>
      </c>
      <c r="D75" s="442">
        <v>150233</v>
      </c>
      <c r="E75" s="714">
        <v>234</v>
      </c>
      <c r="F75" s="714">
        <v>35154522</v>
      </c>
      <c r="G75" s="442">
        <v>2284</v>
      </c>
      <c r="H75" s="714">
        <v>21714791</v>
      </c>
      <c r="I75" s="442">
        <v>161</v>
      </c>
      <c r="J75" s="511">
        <v>134874</v>
      </c>
    </row>
    <row r="76" spans="1:10" s="230" customFormat="1" ht="12.75">
      <c r="A76" s="227">
        <v>66</v>
      </c>
      <c r="B76" s="228" t="s">
        <v>692</v>
      </c>
      <c r="C76" s="714">
        <v>888</v>
      </c>
      <c r="D76" s="442">
        <v>56017</v>
      </c>
      <c r="E76" s="714">
        <v>234</v>
      </c>
      <c r="F76" s="714">
        <v>13107978</v>
      </c>
      <c r="G76" s="442">
        <v>886</v>
      </c>
      <c r="H76" s="714">
        <v>6689478</v>
      </c>
      <c r="I76" s="442">
        <v>166</v>
      </c>
      <c r="J76" s="511">
        <v>40298</v>
      </c>
    </row>
    <row r="77" spans="1:10" s="230" customFormat="1" ht="12.75">
      <c r="A77" s="227">
        <v>67</v>
      </c>
      <c r="B77" s="228" t="s">
        <v>693</v>
      </c>
      <c r="C77" s="714">
        <v>1839</v>
      </c>
      <c r="D77" s="442">
        <v>181915</v>
      </c>
      <c r="E77" s="714">
        <v>234</v>
      </c>
      <c r="F77" s="714">
        <v>42568110</v>
      </c>
      <c r="G77" s="442">
        <v>1839</v>
      </c>
      <c r="H77" s="714">
        <v>24322632</v>
      </c>
      <c r="I77" s="442">
        <v>160</v>
      </c>
      <c r="J77" s="511">
        <v>152016</v>
      </c>
    </row>
    <row r="78" spans="1:10" s="230" customFormat="1" ht="12.75">
      <c r="A78" s="227">
        <v>68</v>
      </c>
      <c r="B78" s="228" t="s">
        <v>694</v>
      </c>
      <c r="C78" s="714">
        <v>2974</v>
      </c>
      <c r="D78" s="442">
        <v>293141</v>
      </c>
      <c r="E78" s="714">
        <v>234</v>
      </c>
      <c r="F78" s="714">
        <v>68594994</v>
      </c>
      <c r="G78" s="442">
        <v>2960</v>
      </c>
      <c r="H78" s="714">
        <v>38563289</v>
      </c>
      <c r="I78" s="442">
        <v>155</v>
      </c>
      <c r="J78" s="511">
        <v>248795</v>
      </c>
    </row>
    <row r="79" spans="1:10" s="230" customFormat="1" ht="12.75">
      <c r="A79" s="227">
        <v>69</v>
      </c>
      <c r="B79" s="228" t="s">
        <v>695</v>
      </c>
      <c r="C79" s="714">
        <v>1812</v>
      </c>
      <c r="D79" s="442">
        <v>113985</v>
      </c>
      <c r="E79" s="714">
        <v>234</v>
      </c>
      <c r="F79" s="714">
        <v>26672490</v>
      </c>
      <c r="G79" s="442">
        <v>1802</v>
      </c>
      <c r="H79" s="714">
        <v>14593760</v>
      </c>
      <c r="I79" s="442">
        <v>158</v>
      </c>
      <c r="J79" s="511">
        <v>92366</v>
      </c>
    </row>
    <row r="80" spans="1:10" s="230" customFormat="1" ht="12.75">
      <c r="A80" s="227">
        <v>70</v>
      </c>
      <c r="B80" s="228" t="s">
        <v>696</v>
      </c>
      <c r="C80" s="714">
        <v>1825</v>
      </c>
      <c r="D80" s="442">
        <v>108796</v>
      </c>
      <c r="E80" s="714">
        <v>234</v>
      </c>
      <c r="F80" s="714">
        <v>25458264</v>
      </c>
      <c r="G80" s="442">
        <v>1645</v>
      </c>
      <c r="H80" s="714">
        <v>14917922</v>
      </c>
      <c r="I80" s="442">
        <v>165</v>
      </c>
      <c r="J80" s="511">
        <v>90412</v>
      </c>
    </row>
    <row r="81" spans="1:10" s="230" customFormat="1" ht="12.75">
      <c r="A81" s="227">
        <v>71</v>
      </c>
      <c r="B81" s="228" t="s">
        <v>697</v>
      </c>
      <c r="C81" s="714">
        <v>2337</v>
      </c>
      <c r="D81" s="442">
        <v>126698</v>
      </c>
      <c r="E81" s="714">
        <v>234</v>
      </c>
      <c r="F81" s="714">
        <v>29647332</v>
      </c>
      <c r="G81" s="442">
        <v>2216</v>
      </c>
      <c r="H81" s="714">
        <v>18638980</v>
      </c>
      <c r="I81" s="442">
        <v>165</v>
      </c>
      <c r="J81" s="511">
        <v>112964</v>
      </c>
    </row>
    <row r="82" spans="1:10" s="230" customFormat="1" ht="12.75">
      <c r="A82" s="227">
        <v>72</v>
      </c>
      <c r="B82" s="228" t="s">
        <v>698</v>
      </c>
      <c r="C82" s="714">
        <v>1073</v>
      </c>
      <c r="D82" s="442">
        <v>152638</v>
      </c>
      <c r="E82" s="714">
        <v>234</v>
      </c>
      <c r="F82" s="714">
        <v>35717292</v>
      </c>
      <c r="G82" s="442">
        <v>1022</v>
      </c>
      <c r="H82" s="714">
        <v>16741725</v>
      </c>
      <c r="I82" s="442">
        <v>163</v>
      </c>
      <c r="J82" s="511">
        <v>102710</v>
      </c>
    </row>
    <row r="83" spans="1:10" s="230" customFormat="1" ht="12.75">
      <c r="A83" s="227">
        <v>73</v>
      </c>
      <c r="B83" s="228" t="s">
        <v>699</v>
      </c>
      <c r="C83" s="714">
        <v>1061</v>
      </c>
      <c r="D83" s="442">
        <v>105048</v>
      </c>
      <c r="E83" s="714">
        <v>234</v>
      </c>
      <c r="F83" s="714">
        <v>24581232</v>
      </c>
      <c r="G83" s="442">
        <v>1050</v>
      </c>
      <c r="H83" s="714">
        <v>13781228</v>
      </c>
      <c r="I83" s="442">
        <v>159</v>
      </c>
      <c r="J83" s="511">
        <v>86674</v>
      </c>
    </row>
    <row r="84" spans="1:10" s="230" customFormat="1" ht="12.75">
      <c r="A84" s="227">
        <v>74</v>
      </c>
      <c r="B84" s="228" t="s">
        <v>700</v>
      </c>
      <c r="C84" s="714">
        <v>430</v>
      </c>
      <c r="D84" s="442">
        <v>35380</v>
      </c>
      <c r="E84" s="714">
        <v>234</v>
      </c>
      <c r="F84" s="714">
        <v>8278920</v>
      </c>
      <c r="G84" s="442">
        <v>430</v>
      </c>
      <c r="H84" s="714">
        <v>3631065</v>
      </c>
      <c r="I84" s="442">
        <v>160</v>
      </c>
      <c r="J84" s="511">
        <v>22694</v>
      </c>
    </row>
    <row r="85" spans="1:10" s="230" customFormat="1" ht="12.75">
      <c r="A85" s="227">
        <v>75</v>
      </c>
      <c r="B85" s="228" t="s">
        <v>701</v>
      </c>
      <c r="C85" s="714">
        <v>562</v>
      </c>
      <c r="D85" s="442">
        <v>51423</v>
      </c>
      <c r="E85" s="714">
        <v>234</v>
      </c>
      <c r="F85" s="714">
        <v>12032982</v>
      </c>
      <c r="G85" s="442">
        <v>518</v>
      </c>
      <c r="H85" s="714">
        <v>5054026</v>
      </c>
      <c r="I85" s="442">
        <v>152</v>
      </c>
      <c r="J85" s="511">
        <v>33250</v>
      </c>
    </row>
    <row r="86" spans="1:10" s="515" customFormat="1" ht="21.75" customHeight="1">
      <c r="A86" s="962" t="s">
        <v>18</v>
      </c>
      <c r="B86" s="963"/>
      <c r="C86" s="715">
        <v>114677</v>
      </c>
      <c r="D86" s="270">
        <v>9000000</v>
      </c>
      <c r="E86" s="716">
        <v>234</v>
      </c>
      <c r="F86" s="715">
        <v>2106000000</v>
      </c>
      <c r="G86" s="270">
        <v>109312</v>
      </c>
      <c r="H86" s="715">
        <v>1196914078</v>
      </c>
      <c r="I86" s="270">
        <v>160</v>
      </c>
      <c r="J86" s="270">
        <v>7479920</v>
      </c>
    </row>
    <row r="90" spans="1:10" ht="12.75">
      <c r="A90" s="443" t="s">
        <v>1003</v>
      </c>
      <c r="B90" s="443"/>
      <c r="C90" s="443"/>
      <c r="I90" s="911" t="s">
        <v>995</v>
      </c>
      <c r="J90" s="911"/>
    </row>
    <row r="91" spans="9:10" ht="12.75">
      <c r="I91" s="911" t="s">
        <v>998</v>
      </c>
      <c r="J91" s="911"/>
    </row>
    <row r="92" spans="9:10" ht="12.75">
      <c r="I92" s="911" t="s">
        <v>997</v>
      </c>
      <c r="J92" s="911"/>
    </row>
  </sheetData>
  <sheetProtection/>
  <mergeCells count="12">
    <mergeCell ref="B8:B9"/>
    <mergeCell ref="C8:F8"/>
    <mergeCell ref="G8:J8"/>
    <mergeCell ref="I90:J90"/>
    <mergeCell ref="A86:B86"/>
    <mergeCell ref="I91:J91"/>
    <mergeCell ref="I92:J92"/>
    <mergeCell ref="E1:I1"/>
    <mergeCell ref="A2:J2"/>
    <mergeCell ref="A3:J3"/>
    <mergeCell ref="A5:J5"/>
    <mergeCell ref="A8:A9"/>
  </mergeCells>
  <conditionalFormatting sqref="I90:J92">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00B050"/>
  </sheetPr>
  <dimension ref="A1:J93"/>
  <sheetViews>
    <sheetView view="pageBreakPreview" zoomScaleNormal="115" zoomScaleSheetLayoutView="100" zoomScalePageLayoutView="0" workbookViewId="0" topLeftCell="A1">
      <pane xSplit="2" ySplit="10" topLeftCell="H83" activePane="bottomRight" state="frozen"/>
      <selection pane="topLeft" activeCell="H33" sqref="A33:V43"/>
      <selection pane="topRight" activeCell="H33" sqref="A33:V43"/>
      <selection pane="bottomLeft" activeCell="H33" sqref="A33:V43"/>
      <selection pane="bottomRight" activeCell="J87" sqref="J87"/>
    </sheetView>
  </sheetViews>
  <sheetFormatPr defaultColWidth="9.140625" defaultRowHeight="12.75"/>
  <cols>
    <col min="1" max="1" width="3.8515625" style="438" customWidth="1"/>
    <col min="2" max="2" width="19.421875" style="438" customWidth="1"/>
    <col min="3" max="3" width="13.00390625" style="438" customWidth="1"/>
    <col min="4" max="4" width="12.421875" style="438" customWidth="1"/>
    <col min="5" max="5" width="13.421875" style="438" customWidth="1"/>
    <col min="6" max="6" width="16.140625" style="438" customWidth="1"/>
    <col min="7" max="7" width="12.28125" style="438" customWidth="1"/>
    <col min="8" max="8" width="15.140625" style="438" customWidth="1"/>
    <col min="9" max="9" width="14.140625" style="438" customWidth="1"/>
    <col min="10" max="10" width="18.28125" style="438" customWidth="1"/>
    <col min="11" max="16384" width="9.140625" style="438" customWidth="1"/>
  </cols>
  <sheetData>
    <row r="1" spans="5:10" s="230" customFormat="1" ht="12.75">
      <c r="E1" s="911"/>
      <c r="F1" s="911"/>
      <c r="G1" s="911"/>
      <c r="H1" s="911"/>
      <c r="I1" s="911"/>
      <c r="J1" s="530" t="s">
        <v>92</v>
      </c>
    </row>
    <row r="2" spans="1:10" s="230" customFormat="1" ht="14.25">
      <c r="A2" s="970" t="s">
        <v>0</v>
      </c>
      <c r="B2" s="970"/>
      <c r="C2" s="970"/>
      <c r="D2" s="970"/>
      <c r="E2" s="970"/>
      <c r="F2" s="970"/>
      <c r="G2" s="970"/>
      <c r="H2" s="970"/>
      <c r="I2" s="970"/>
      <c r="J2" s="970"/>
    </row>
    <row r="3" spans="1:10" s="230" customFormat="1" ht="15">
      <c r="A3" s="971" t="s">
        <v>388</v>
      </c>
      <c r="B3" s="971"/>
      <c r="C3" s="971"/>
      <c r="D3" s="971"/>
      <c r="E3" s="971"/>
      <c r="F3" s="971"/>
      <c r="G3" s="971"/>
      <c r="H3" s="971"/>
      <c r="I3" s="971"/>
      <c r="J3" s="971"/>
    </row>
    <row r="4" spans="1:10" s="230" customFormat="1" ht="10.5" customHeight="1">
      <c r="A4" s="506"/>
      <c r="B4" s="506"/>
      <c r="C4" s="506"/>
      <c r="D4" s="506"/>
      <c r="E4" s="506"/>
      <c r="F4" s="506"/>
      <c r="G4" s="506"/>
      <c r="H4" s="506"/>
      <c r="I4" s="506"/>
      <c r="J4" s="506"/>
    </row>
    <row r="5" spans="1:10" ht="16.5" customHeight="1">
      <c r="A5" s="972" t="s">
        <v>404</v>
      </c>
      <c r="B5" s="972"/>
      <c r="C5" s="972"/>
      <c r="D5" s="972"/>
      <c r="E5" s="972"/>
      <c r="F5" s="972"/>
      <c r="G5" s="972"/>
      <c r="H5" s="972"/>
      <c r="I5" s="972"/>
      <c r="J5" s="972"/>
    </row>
    <row r="6" spans="1:10" ht="13.5" customHeight="1">
      <c r="A6" s="476"/>
      <c r="B6" s="476"/>
      <c r="C6" s="476"/>
      <c r="D6" s="476"/>
      <c r="E6" s="476"/>
      <c r="F6" s="476"/>
      <c r="G6" s="476"/>
      <c r="H6" s="476"/>
      <c r="I6" s="476"/>
      <c r="J6" s="476"/>
    </row>
    <row r="7" spans="1:10" ht="12.75">
      <c r="A7" s="528" t="s">
        <v>994</v>
      </c>
      <c r="B7" s="528"/>
      <c r="C7" s="507"/>
      <c r="J7" s="466" t="s">
        <v>436</v>
      </c>
    </row>
    <row r="8" spans="1:10" s="508" customFormat="1" ht="16.5" customHeight="1">
      <c r="A8" s="973" t="s">
        <v>787</v>
      </c>
      <c r="B8" s="973" t="s">
        <v>2</v>
      </c>
      <c r="C8" s="974" t="s">
        <v>403</v>
      </c>
      <c r="D8" s="975"/>
      <c r="E8" s="975"/>
      <c r="F8" s="976"/>
      <c r="G8" s="974" t="s">
        <v>114</v>
      </c>
      <c r="H8" s="975"/>
      <c r="I8" s="975"/>
      <c r="J8" s="976"/>
    </row>
    <row r="9" spans="1:10" s="508" customFormat="1" ht="46.5" customHeight="1">
      <c r="A9" s="973"/>
      <c r="B9" s="973"/>
      <c r="C9" s="275" t="s">
        <v>145</v>
      </c>
      <c r="D9" s="275" t="s">
        <v>16</v>
      </c>
      <c r="E9" s="276" t="s">
        <v>131</v>
      </c>
      <c r="F9" s="276" t="s">
        <v>791</v>
      </c>
      <c r="G9" s="275" t="s">
        <v>145</v>
      </c>
      <c r="H9" s="272" t="s">
        <v>17</v>
      </c>
      <c r="I9" s="273" t="s">
        <v>129</v>
      </c>
      <c r="J9" s="275" t="s">
        <v>279</v>
      </c>
    </row>
    <row r="10" spans="1:10" s="510" customFormat="1" ht="11.25">
      <c r="A10" s="509">
        <v>1</v>
      </c>
      <c r="B10" s="509">
        <v>2</v>
      </c>
      <c r="C10" s="509">
        <v>3</v>
      </c>
      <c r="D10" s="509">
        <v>4</v>
      </c>
      <c r="E10" s="509">
        <v>5</v>
      </c>
      <c r="F10" s="509">
        <v>6</v>
      </c>
      <c r="G10" s="509">
        <v>7</v>
      </c>
      <c r="H10" s="509">
        <v>8</v>
      </c>
      <c r="I10" s="509">
        <v>9</v>
      </c>
      <c r="J10" s="509">
        <v>10</v>
      </c>
    </row>
    <row r="11" spans="1:10" s="230" customFormat="1" ht="12.75">
      <c r="A11" s="227">
        <v>1</v>
      </c>
      <c r="B11" s="228" t="s">
        <v>702</v>
      </c>
      <c r="C11" s="442">
        <v>937</v>
      </c>
      <c r="D11" s="717">
        <v>59021</v>
      </c>
      <c r="E11" s="714">
        <v>234</v>
      </c>
      <c r="F11" s="717">
        <v>13810914</v>
      </c>
      <c r="G11" s="442">
        <v>820</v>
      </c>
      <c r="H11" s="714">
        <v>6217259</v>
      </c>
      <c r="I11" s="442">
        <v>161</v>
      </c>
      <c r="J11" s="511">
        <v>38617</v>
      </c>
    </row>
    <row r="12" spans="1:10" s="230" customFormat="1" ht="12.75">
      <c r="A12" s="227">
        <v>2</v>
      </c>
      <c r="B12" s="228" t="s">
        <v>703</v>
      </c>
      <c r="C12" s="442">
        <v>883</v>
      </c>
      <c r="D12" s="717">
        <v>51755</v>
      </c>
      <c r="E12" s="714">
        <v>234</v>
      </c>
      <c r="F12" s="717">
        <v>12110670</v>
      </c>
      <c r="G12" s="442">
        <v>763</v>
      </c>
      <c r="H12" s="714">
        <v>4800246</v>
      </c>
      <c r="I12" s="442">
        <v>164</v>
      </c>
      <c r="J12" s="511">
        <v>29270</v>
      </c>
    </row>
    <row r="13" spans="1:10" s="230" customFormat="1" ht="12.75">
      <c r="A13" s="227">
        <v>3</v>
      </c>
      <c r="B13" s="228" t="s">
        <v>704</v>
      </c>
      <c r="C13" s="442">
        <v>1301</v>
      </c>
      <c r="D13" s="717">
        <v>98709</v>
      </c>
      <c r="E13" s="714">
        <v>234</v>
      </c>
      <c r="F13" s="717">
        <v>23097906</v>
      </c>
      <c r="G13" s="442">
        <v>1328</v>
      </c>
      <c r="H13" s="714">
        <v>10419842</v>
      </c>
      <c r="I13" s="442">
        <v>165</v>
      </c>
      <c r="J13" s="511">
        <v>63151</v>
      </c>
    </row>
    <row r="14" spans="1:10" s="230" customFormat="1" ht="12.75">
      <c r="A14" s="227">
        <v>4</v>
      </c>
      <c r="B14" s="228" t="s">
        <v>705</v>
      </c>
      <c r="C14" s="442">
        <v>677</v>
      </c>
      <c r="D14" s="717">
        <v>38951</v>
      </c>
      <c r="E14" s="714">
        <v>234</v>
      </c>
      <c r="F14" s="717">
        <v>9114534</v>
      </c>
      <c r="G14" s="442">
        <v>658</v>
      </c>
      <c r="H14" s="714">
        <v>4697598</v>
      </c>
      <c r="I14" s="442">
        <v>165</v>
      </c>
      <c r="J14" s="511">
        <v>28470</v>
      </c>
    </row>
    <row r="15" spans="1:10" s="230" customFormat="1" ht="12.75">
      <c r="A15" s="227">
        <v>5</v>
      </c>
      <c r="B15" s="228" t="s">
        <v>706</v>
      </c>
      <c r="C15" s="442">
        <v>574</v>
      </c>
      <c r="D15" s="717">
        <v>27837</v>
      </c>
      <c r="E15" s="714">
        <v>234</v>
      </c>
      <c r="F15" s="717">
        <v>6513858</v>
      </c>
      <c r="G15" s="442">
        <v>575</v>
      </c>
      <c r="H15" s="714">
        <v>4486801</v>
      </c>
      <c r="I15" s="442">
        <v>159</v>
      </c>
      <c r="J15" s="511">
        <v>28219</v>
      </c>
    </row>
    <row r="16" spans="1:10" s="230" customFormat="1" ht="12.75">
      <c r="A16" s="227">
        <v>6</v>
      </c>
      <c r="B16" s="228" t="s">
        <v>707</v>
      </c>
      <c r="C16" s="442">
        <v>1211</v>
      </c>
      <c r="D16" s="717">
        <v>77269</v>
      </c>
      <c r="E16" s="714">
        <v>234</v>
      </c>
      <c r="F16" s="717">
        <v>18080946</v>
      </c>
      <c r="G16" s="442">
        <v>1201</v>
      </c>
      <c r="H16" s="714">
        <v>12016454</v>
      </c>
      <c r="I16" s="442">
        <v>165</v>
      </c>
      <c r="J16" s="511">
        <v>72827</v>
      </c>
    </row>
    <row r="17" spans="1:10" s="230" customFormat="1" ht="12.75">
      <c r="A17" s="227">
        <v>7</v>
      </c>
      <c r="B17" s="228" t="s">
        <v>708</v>
      </c>
      <c r="C17" s="442">
        <v>733</v>
      </c>
      <c r="D17" s="717">
        <v>37305</v>
      </c>
      <c r="E17" s="714">
        <v>234</v>
      </c>
      <c r="F17" s="717">
        <v>8729370</v>
      </c>
      <c r="G17" s="442">
        <v>698</v>
      </c>
      <c r="H17" s="714">
        <v>6124541</v>
      </c>
      <c r="I17" s="442">
        <v>158</v>
      </c>
      <c r="J17" s="511">
        <v>38763</v>
      </c>
    </row>
    <row r="18" spans="1:10" s="230" customFormat="1" ht="12.75">
      <c r="A18" s="227">
        <v>8</v>
      </c>
      <c r="B18" s="228" t="s">
        <v>709</v>
      </c>
      <c r="C18" s="442">
        <v>266</v>
      </c>
      <c r="D18" s="717">
        <v>17650</v>
      </c>
      <c r="E18" s="714">
        <v>234</v>
      </c>
      <c r="F18" s="717">
        <v>4130100</v>
      </c>
      <c r="G18" s="442">
        <v>270</v>
      </c>
      <c r="H18" s="714">
        <v>3483173</v>
      </c>
      <c r="I18" s="442">
        <v>159</v>
      </c>
      <c r="J18" s="511">
        <v>21907</v>
      </c>
    </row>
    <row r="19" spans="1:10" s="230" customFormat="1" ht="12.75">
      <c r="A19" s="227">
        <v>9</v>
      </c>
      <c r="B19" s="228" t="s">
        <v>710</v>
      </c>
      <c r="C19" s="442">
        <v>1038</v>
      </c>
      <c r="D19" s="717">
        <v>48045</v>
      </c>
      <c r="E19" s="714">
        <v>234</v>
      </c>
      <c r="F19" s="717">
        <v>11242530</v>
      </c>
      <c r="G19" s="442">
        <v>1032</v>
      </c>
      <c r="H19" s="714">
        <v>7482790</v>
      </c>
      <c r="I19" s="442">
        <v>161</v>
      </c>
      <c r="J19" s="511">
        <v>46477</v>
      </c>
    </row>
    <row r="20" spans="1:10" s="230" customFormat="1" ht="12.75">
      <c r="A20" s="227">
        <v>10</v>
      </c>
      <c r="B20" s="228" t="s">
        <v>711</v>
      </c>
      <c r="C20" s="442">
        <v>836</v>
      </c>
      <c r="D20" s="717">
        <v>61343</v>
      </c>
      <c r="E20" s="714">
        <v>234</v>
      </c>
      <c r="F20" s="717">
        <v>14354262</v>
      </c>
      <c r="G20" s="442">
        <v>750</v>
      </c>
      <c r="H20" s="714">
        <v>9414811</v>
      </c>
      <c r="I20" s="442">
        <v>163</v>
      </c>
      <c r="J20" s="511">
        <v>57760</v>
      </c>
    </row>
    <row r="21" spans="1:10" s="230" customFormat="1" ht="12.75">
      <c r="A21" s="227">
        <v>11</v>
      </c>
      <c r="B21" s="228" t="s">
        <v>712</v>
      </c>
      <c r="C21" s="442">
        <v>704</v>
      </c>
      <c r="D21" s="717">
        <v>26371</v>
      </c>
      <c r="E21" s="714">
        <v>234</v>
      </c>
      <c r="F21" s="717">
        <v>6170814</v>
      </c>
      <c r="G21" s="442">
        <v>703</v>
      </c>
      <c r="H21" s="714">
        <v>4486559</v>
      </c>
      <c r="I21" s="442">
        <v>161</v>
      </c>
      <c r="J21" s="511">
        <v>27867</v>
      </c>
    </row>
    <row r="22" spans="1:10" s="230" customFormat="1" ht="12.75">
      <c r="A22" s="227">
        <v>12</v>
      </c>
      <c r="B22" s="228" t="s">
        <v>713</v>
      </c>
      <c r="C22" s="442">
        <v>707</v>
      </c>
      <c r="D22" s="717">
        <v>46090</v>
      </c>
      <c r="E22" s="714">
        <v>234</v>
      </c>
      <c r="F22" s="717">
        <v>10785060</v>
      </c>
      <c r="G22" s="442">
        <v>693</v>
      </c>
      <c r="H22" s="714">
        <v>6213154</v>
      </c>
      <c r="I22" s="442">
        <v>163</v>
      </c>
      <c r="J22" s="511">
        <v>38118</v>
      </c>
    </row>
    <row r="23" spans="1:10" s="230" customFormat="1" ht="12.75">
      <c r="A23" s="227">
        <v>13</v>
      </c>
      <c r="B23" s="228" t="s">
        <v>714</v>
      </c>
      <c r="C23" s="442">
        <v>905</v>
      </c>
      <c r="D23" s="717">
        <v>51837</v>
      </c>
      <c r="E23" s="714">
        <v>234</v>
      </c>
      <c r="F23" s="717">
        <v>12129858</v>
      </c>
      <c r="G23" s="442">
        <v>892</v>
      </c>
      <c r="H23" s="714">
        <v>6820393</v>
      </c>
      <c r="I23" s="442">
        <v>159</v>
      </c>
      <c r="J23" s="511">
        <v>42896</v>
      </c>
    </row>
    <row r="24" spans="1:10" s="230" customFormat="1" ht="12.75">
      <c r="A24" s="227">
        <v>14</v>
      </c>
      <c r="B24" s="228" t="s">
        <v>715</v>
      </c>
      <c r="C24" s="442">
        <v>888</v>
      </c>
      <c r="D24" s="717">
        <v>51014</v>
      </c>
      <c r="E24" s="714">
        <v>234</v>
      </c>
      <c r="F24" s="717">
        <v>11937276</v>
      </c>
      <c r="G24" s="442">
        <v>904</v>
      </c>
      <c r="H24" s="714">
        <v>7739005</v>
      </c>
      <c r="I24" s="442">
        <v>158</v>
      </c>
      <c r="J24" s="511">
        <v>48981</v>
      </c>
    </row>
    <row r="25" spans="1:10" s="230" customFormat="1" ht="12.75">
      <c r="A25" s="227">
        <v>15</v>
      </c>
      <c r="B25" s="228" t="s">
        <v>716</v>
      </c>
      <c r="C25" s="442">
        <v>780</v>
      </c>
      <c r="D25" s="717">
        <v>57136</v>
      </c>
      <c r="E25" s="714">
        <v>234</v>
      </c>
      <c r="F25" s="717">
        <v>13369824</v>
      </c>
      <c r="G25" s="442">
        <v>768</v>
      </c>
      <c r="H25" s="714">
        <v>7659317</v>
      </c>
      <c r="I25" s="442">
        <v>166</v>
      </c>
      <c r="J25" s="511">
        <v>46140</v>
      </c>
    </row>
    <row r="26" spans="1:10" s="230" customFormat="1" ht="12.75">
      <c r="A26" s="227">
        <v>16</v>
      </c>
      <c r="B26" s="228" t="s">
        <v>717</v>
      </c>
      <c r="C26" s="442">
        <v>400</v>
      </c>
      <c r="D26" s="717">
        <v>34557</v>
      </c>
      <c r="E26" s="714">
        <v>234</v>
      </c>
      <c r="F26" s="717">
        <v>8086338</v>
      </c>
      <c r="G26" s="442">
        <v>400</v>
      </c>
      <c r="H26" s="714">
        <v>4067977</v>
      </c>
      <c r="I26" s="442">
        <v>161</v>
      </c>
      <c r="J26" s="511">
        <v>25267</v>
      </c>
    </row>
    <row r="27" spans="1:10" s="230" customFormat="1" ht="12.75">
      <c r="A27" s="227">
        <v>17</v>
      </c>
      <c r="B27" s="228" t="s">
        <v>718</v>
      </c>
      <c r="C27" s="442">
        <v>892</v>
      </c>
      <c r="D27" s="717">
        <v>77402</v>
      </c>
      <c r="E27" s="714">
        <v>234</v>
      </c>
      <c r="F27" s="717">
        <v>18112068</v>
      </c>
      <c r="G27" s="442">
        <v>894</v>
      </c>
      <c r="H27" s="714">
        <v>9848553</v>
      </c>
      <c r="I27" s="442">
        <v>155</v>
      </c>
      <c r="J27" s="511">
        <v>63539</v>
      </c>
    </row>
    <row r="28" spans="1:10" s="230" customFormat="1" ht="12.75">
      <c r="A28" s="227">
        <v>18</v>
      </c>
      <c r="B28" s="228" t="s">
        <v>719</v>
      </c>
      <c r="C28" s="442">
        <v>991</v>
      </c>
      <c r="D28" s="717">
        <v>57177</v>
      </c>
      <c r="E28" s="714">
        <v>234</v>
      </c>
      <c r="F28" s="717">
        <v>13379418</v>
      </c>
      <c r="G28" s="442">
        <v>977</v>
      </c>
      <c r="H28" s="714">
        <v>5931510</v>
      </c>
      <c r="I28" s="442">
        <v>148</v>
      </c>
      <c r="J28" s="511">
        <v>40078</v>
      </c>
    </row>
    <row r="29" spans="1:10" s="230" customFormat="1" ht="12.75">
      <c r="A29" s="227">
        <v>19</v>
      </c>
      <c r="B29" s="228" t="s">
        <v>720</v>
      </c>
      <c r="C29" s="442">
        <v>540</v>
      </c>
      <c r="D29" s="717">
        <v>48394</v>
      </c>
      <c r="E29" s="714">
        <v>234</v>
      </c>
      <c r="F29" s="717">
        <v>11324196</v>
      </c>
      <c r="G29" s="442">
        <v>547</v>
      </c>
      <c r="H29" s="714">
        <v>6964526</v>
      </c>
      <c r="I29" s="442">
        <v>162</v>
      </c>
      <c r="J29" s="511">
        <v>42991</v>
      </c>
    </row>
    <row r="30" spans="1:10" s="230" customFormat="1" ht="12.75">
      <c r="A30" s="227">
        <v>20</v>
      </c>
      <c r="B30" s="228" t="s">
        <v>721</v>
      </c>
      <c r="C30" s="442">
        <v>483</v>
      </c>
      <c r="D30" s="717">
        <v>32187</v>
      </c>
      <c r="E30" s="714">
        <v>234</v>
      </c>
      <c r="F30" s="717">
        <v>7531758</v>
      </c>
      <c r="G30" s="442">
        <v>484</v>
      </c>
      <c r="H30" s="714">
        <v>4495685</v>
      </c>
      <c r="I30" s="442">
        <v>163</v>
      </c>
      <c r="J30" s="511">
        <v>27581</v>
      </c>
    </row>
    <row r="31" spans="1:10" s="230" customFormat="1" ht="12.75">
      <c r="A31" s="227">
        <v>21</v>
      </c>
      <c r="B31" s="228" t="s">
        <v>722</v>
      </c>
      <c r="C31" s="442">
        <v>540</v>
      </c>
      <c r="D31" s="717">
        <v>53765</v>
      </c>
      <c r="E31" s="714">
        <v>234</v>
      </c>
      <c r="F31" s="717">
        <v>12581010</v>
      </c>
      <c r="G31" s="442">
        <v>570</v>
      </c>
      <c r="H31" s="714">
        <v>5823253</v>
      </c>
      <c r="I31" s="442">
        <v>161</v>
      </c>
      <c r="J31" s="511">
        <v>36169</v>
      </c>
    </row>
    <row r="32" spans="1:10" s="230" customFormat="1" ht="12.75">
      <c r="A32" s="227">
        <v>22</v>
      </c>
      <c r="B32" s="228" t="s">
        <v>723</v>
      </c>
      <c r="C32" s="442">
        <v>944</v>
      </c>
      <c r="D32" s="717">
        <v>60372</v>
      </c>
      <c r="E32" s="714">
        <v>234</v>
      </c>
      <c r="F32" s="717">
        <v>14127048</v>
      </c>
      <c r="G32" s="442">
        <v>908</v>
      </c>
      <c r="H32" s="714">
        <v>7874542</v>
      </c>
      <c r="I32" s="442">
        <v>157</v>
      </c>
      <c r="J32" s="511">
        <v>50156</v>
      </c>
    </row>
    <row r="33" spans="1:10" s="230" customFormat="1" ht="12.75">
      <c r="A33" s="227">
        <v>23</v>
      </c>
      <c r="B33" s="228" t="s">
        <v>724</v>
      </c>
      <c r="C33" s="442">
        <v>664</v>
      </c>
      <c r="D33" s="717">
        <v>33341</v>
      </c>
      <c r="E33" s="714">
        <v>234</v>
      </c>
      <c r="F33" s="717">
        <v>7801794</v>
      </c>
      <c r="G33" s="442">
        <v>656</v>
      </c>
      <c r="H33" s="714">
        <v>4461748</v>
      </c>
      <c r="I33" s="442">
        <v>162</v>
      </c>
      <c r="J33" s="511">
        <v>27542</v>
      </c>
    </row>
    <row r="34" spans="1:10" s="230" customFormat="1" ht="12.75">
      <c r="A34" s="227">
        <v>24</v>
      </c>
      <c r="B34" s="228" t="s">
        <v>725</v>
      </c>
      <c r="C34" s="442">
        <v>679</v>
      </c>
      <c r="D34" s="717">
        <v>68252</v>
      </c>
      <c r="E34" s="714">
        <v>234</v>
      </c>
      <c r="F34" s="717">
        <v>15970968</v>
      </c>
      <c r="G34" s="442">
        <v>693</v>
      </c>
      <c r="H34" s="714">
        <v>7096081</v>
      </c>
      <c r="I34" s="442">
        <v>161</v>
      </c>
      <c r="J34" s="511">
        <v>44075</v>
      </c>
    </row>
    <row r="35" spans="1:10" s="230" customFormat="1" ht="12.75">
      <c r="A35" s="227">
        <v>25</v>
      </c>
      <c r="B35" s="228" t="s">
        <v>726</v>
      </c>
      <c r="C35" s="442">
        <v>685</v>
      </c>
      <c r="D35" s="717">
        <v>38388</v>
      </c>
      <c r="E35" s="714">
        <v>234</v>
      </c>
      <c r="F35" s="717">
        <v>8982792</v>
      </c>
      <c r="G35" s="442">
        <v>677</v>
      </c>
      <c r="H35" s="714">
        <v>6527974</v>
      </c>
      <c r="I35" s="442">
        <v>165</v>
      </c>
      <c r="J35" s="511">
        <v>39563</v>
      </c>
    </row>
    <row r="36" spans="1:10" s="230" customFormat="1" ht="12.75">
      <c r="A36" s="227">
        <v>26</v>
      </c>
      <c r="B36" s="228" t="s">
        <v>727</v>
      </c>
      <c r="C36" s="442">
        <v>876</v>
      </c>
      <c r="D36" s="717">
        <v>50866</v>
      </c>
      <c r="E36" s="714">
        <v>234</v>
      </c>
      <c r="F36" s="717">
        <v>11902644</v>
      </c>
      <c r="G36" s="442">
        <v>876</v>
      </c>
      <c r="H36" s="714">
        <v>7268471</v>
      </c>
      <c r="I36" s="442">
        <v>165</v>
      </c>
      <c r="J36" s="511">
        <v>44051</v>
      </c>
    </row>
    <row r="37" spans="1:10" s="230" customFormat="1" ht="12.75">
      <c r="A37" s="227">
        <v>27</v>
      </c>
      <c r="B37" s="228" t="s">
        <v>728</v>
      </c>
      <c r="C37" s="442">
        <v>636</v>
      </c>
      <c r="D37" s="717">
        <v>36929</v>
      </c>
      <c r="E37" s="714">
        <v>234</v>
      </c>
      <c r="F37" s="717">
        <v>8641386</v>
      </c>
      <c r="G37" s="442">
        <v>650</v>
      </c>
      <c r="H37" s="714">
        <v>3864278</v>
      </c>
      <c r="I37" s="442">
        <v>161</v>
      </c>
      <c r="J37" s="511">
        <v>24002</v>
      </c>
    </row>
    <row r="38" spans="1:10" s="230" customFormat="1" ht="12.75">
      <c r="A38" s="227">
        <v>28</v>
      </c>
      <c r="B38" s="228" t="s">
        <v>729</v>
      </c>
      <c r="C38" s="442">
        <v>266</v>
      </c>
      <c r="D38" s="717">
        <v>12759</v>
      </c>
      <c r="E38" s="714">
        <v>234</v>
      </c>
      <c r="F38" s="717">
        <v>2985606</v>
      </c>
      <c r="G38" s="442">
        <v>273</v>
      </c>
      <c r="H38" s="714">
        <v>1886223</v>
      </c>
      <c r="I38" s="442">
        <v>156</v>
      </c>
      <c r="J38" s="511">
        <v>12091</v>
      </c>
    </row>
    <row r="39" spans="1:10" s="230" customFormat="1" ht="12.75">
      <c r="A39" s="227">
        <v>29</v>
      </c>
      <c r="B39" s="228" t="s">
        <v>730</v>
      </c>
      <c r="C39" s="442">
        <v>987</v>
      </c>
      <c r="D39" s="717">
        <v>70023</v>
      </c>
      <c r="E39" s="714">
        <v>234</v>
      </c>
      <c r="F39" s="717">
        <v>16385382</v>
      </c>
      <c r="G39" s="442">
        <v>965</v>
      </c>
      <c r="H39" s="714">
        <v>7874147</v>
      </c>
      <c r="I39" s="442">
        <v>158</v>
      </c>
      <c r="J39" s="511">
        <v>49836</v>
      </c>
    </row>
    <row r="40" spans="1:10" s="230" customFormat="1" ht="12.75">
      <c r="A40" s="227">
        <v>30</v>
      </c>
      <c r="B40" s="228" t="s">
        <v>731</v>
      </c>
      <c r="C40" s="442">
        <v>256</v>
      </c>
      <c r="D40" s="717">
        <v>21546</v>
      </c>
      <c r="E40" s="714">
        <v>234</v>
      </c>
      <c r="F40" s="717">
        <v>5041764</v>
      </c>
      <c r="G40" s="442">
        <v>266</v>
      </c>
      <c r="H40" s="714">
        <v>3562885</v>
      </c>
      <c r="I40" s="442">
        <v>159</v>
      </c>
      <c r="J40" s="511">
        <v>22408</v>
      </c>
    </row>
    <row r="41" spans="1:10" s="230" customFormat="1" ht="12.75">
      <c r="A41" s="227">
        <v>31</v>
      </c>
      <c r="B41" s="228" t="s">
        <v>732</v>
      </c>
      <c r="C41" s="442">
        <v>966</v>
      </c>
      <c r="D41" s="717">
        <v>51567</v>
      </c>
      <c r="E41" s="714">
        <v>234</v>
      </c>
      <c r="F41" s="717">
        <v>12066678</v>
      </c>
      <c r="G41" s="442">
        <v>943</v>
      </c>
      <c r="H41" s="714">
        <v>7676322</v>
      </c>
      <c r="I41" s="442">
        <v>156</v>
      </c>
      <c r="J41" s="511">
        <v>49207</v>
      </c>
    </row>
    <row r="42" spans="1:10" s="230" customFormat="1" ht="12.75">
      <c r="A42" s="227">
        <v>32</v>
      </c>
      <c r="B42" s="228" t="s">
        <v>733</v>
      </c>
      <c r="C42" s="442">
        <v>1042</v>
      </c>
      <c r="D42" s="717">
        <v>60306</v>
      </c>
      <c r="E42" s="714">
        <v>234</v>
      </c>
      <c r="F42" s="717">
        <v>14111604</v>
      </c>
      <c r="G42" s="442">
        <v>1048</v>
      </c>
      <c r="H42" s="714">
        <v>8060815</v>
      </c>
      <c r="I42" s="442">
        <v>152</v>
      </c>
      <c r="J42" s="511">
        <v>53032</v>
      </c>
    </row>
    <row r="43" spans="1:10" s="230" customFormat="1" ht="12.75">
      <c r="A43" s="227">
        <v>33</v>
      </c>
      <c r="B43" s="228" t="s">
        <v>734</v>
      </c>
      <c r="C43" s="442">
        <v>437</v>
      </c>
      <c r="D43" s="717">
        <v>26949</v>
      </c>
      <c r="E43" s="714">
        <v>234</v>
      </c>
      <c r="F43" s="717">
        <v>6306066</v>
      </c>
      <c r="G43" s="442">
        <v>426</v>
      </c>
      <c r="H43" s="714">
        <v>3583789</v>
      </c>
      <c r="I43" s="442">
        <v>163</v>
      </c>
      <c r="J43" s="511">
        <v>21986</v>
      </c>
    </row>
    <row r="44" spans="1:10" s="230" customFormat="1" ht="12.75">
      <c r="A44" s="227">
        <v>34</v>
      </c>
      <c r="B44" s="228" t="s">
        <v>735</v>
      </c>
      <c r="C44" s="442">
        <v>1150</v>
      </c>
      <c r="D44" s="717">
        <v>93091</v>
      </c>
      <c r="E44" s="714">
        <v>234</v>
      </c>
      <c r="F44" s="717">
        <v>21783294</v>
      </c>
      <c r="G44" s="442">
        <v>1150</v>
      </c>
      <c r="H44" s="714">
        <v>15840933</v>
      </c>
      <c r="I44" s="442">
        <v>163</v>
      </c>
      <c r="J44" s="511">
        <v>97184</v>
      </c>
    </row>
    <row r="45" spans="1:10" s="230" customFormat="1" ht="12.75">
      <c r="A45" s="227">
        <v>35</v>
      </c>
      <c r="B45" s="228" t="s">
        <v>736</v>
      </c>
      <c r="C45" s="442">
        <v>531</v>
      </c>
      <c r="D45" s="717">
        <v>26667</v>
      </c>
      <c r="E45" s="714">
        <v>234</v>
      </c>
      <c r="F45" s="717">
        <v>6240078</v>
      </c>
      <c r="G45" s="442">
        <v>525</v>
      </c>
      <c r="H45" s="714">
        <v>3930607</v>
      </c>
      <c r="I45" s="442">
        <v>153</v>
      </c>
      <c r="J45" s="511">
        <v>25690</v>
      </c>
    </row>
    <row r="46" spans="1:10" s="230" customFormat="1" ht="12.75">
      <c r="A46" s="227">
        <v>36</v>
      </c>
      <c r="B46" s="228" t="s">
        <v>737</v>
      </c>
      <c r="C46" s="442">
        <v>648</v>
      </c>
      <c r="D46" s="717">
        <v>34249</v>
      </c>
      <c r="E46" s="714">
        <v>234</v>
      </c>
      <c r="F46" s="717">
        <v>8014266</v>
      </c>
      <c r="G46" s="442">
        <v>645</v>
      </c>
      <c r="H46" s="714">
        <v>5315543</v>
      </c>
      <c r="I46" s="442">
        <v>160</v>
      </c>
      <c r="J46" s="511">
        <v>33222</v>
      </c>
    </row>
    <row r="47" spans="1:10" s="230" customFormat="1" ht="12.75">
      <c r="A47" s="227">
        <v>37</v>
      </c>
      <c r="B47" s="228" t="s">
        <v>738</v>
      </c>
      <c r="C47" s="442">
        <v>541</v>
      </c>
      <c r="D47" s="717">
        <v>29847</v>
      </c>
      <c r="E47" s="714">
        <v>234</v>
      </c>
      <c r="F47" s="717">
        <v>6984198</v>
      </c>
      <c r="G47" s="442">
        <v>539</v>
      </c>
      <c r="H47" s="714">
        <v>3738231</v>
      </c>
      <c r="I47" s="442">
        <v>160</v>
      </c>
      <c r="J47" s="511">
        <v>23364</v>
      </c>
    </row>
    <row r="48" spans="1:10" s="230" customFormat="1" ht="12.75">
      <c r="A48" s="227">
        <v>38</v>
      </c>
      <c r="B48" s="228" t="s">
        <v>739</v>
      </c>
      <c r="C48" s="442">
        <v>666</v>
      </c>
      <c r="D48" s="717">
        <v>35720</v>
      </c>
      <c r="E48" s="714">
        <v>234</v>
      </c>
      <c r="F48" s="717">
        <v>8358480</v>
      </c>
      <c r="G48" s="442">
        <v>662</v>
      </c>
      <c r="H48" s="714">
        <v>5135067</v>
      </c>
      <c r="I48" s="442">
        <v>161</v>
      </c>
      <c r="J48" s="511">
        <v>31895</v>
      </c>
    </row>
    <row r="49" spans="1:10" s="230" customFormat="1" ht="12.75">
      <c r="A49" s="227">
        <v>39</v>
      </c>
      <c r="B49" s="228" t="s">
        <v>740</v>
      </c>
      <c r="C49" s="442">
        <v>1109</v>
      </c>
      <c r="D49" s="717">
        <v>93247</v>
      </c>
      <c r="E49" s="714">
        <v>234</v>
      </c>
      <c r="F49" s="717">
        <v>21819798</v>
      </c>
      <c r="G49" s="442">
        <v>1114</v>
      </c>
      <c r="H49" s="714">
        <v>9547771</v>
      </c>
      <c r="I49" s="442">
        <v>159</v>
      </c>
      <c r="J49" s="511">
        <v>60049</v>
      </c>
    </row>
    <row r="50" spans="1:10" s="230" customFormat="1" ht="12.75">
      <c r="A50" s="227">
        <v>40</v>
      </c>
      <c r="B50" s="228" t="s">
        <v>741</v>
      </c>
      <c r="C50" s="442">
        <v>622</v>
      </c>
      <c r="D50" s="717">
        <v>35456</v>
      </c>
      <c r="E50" s="714">
        <v>234</v>
      </c>
      <c r="F50" s="717">
        <v>8296704</v>
      </c>
      <c r="G50" s="442">
        <v>617</v>
      </c>
      <c r="H50" s="714">
        <v>5250449</v>
      </c>
      <c r="I50" s="442">
        <v>161</v>
      </c>
      <c r="J50" s="511">
        <v>32611</v>
      </c>
    </row>
    <row r="51" spans="1:10" s="230" customFormat="1" ht="12.75">
      <c r="A51" s="227">
        <v>41</v>
      </c>
      <c r="B51" s="228" t="s">
        <v>742</v>
      </c>
      <c r="C51" s="442">
        <v>565</v>
      </c>
      <c r="D51" s="717">
        <v>33060</v>
      </c>
      <c r="E51" s="714">
        <v>234</v>
      </c>
      <c r="F51" s="717">
        <v>7736040</v>
      </c>
      <c r="G51" s="442">
        <v>554</v>
      </c>
      <c r="H51" s="714">
        <v>4910702</v>
      </c>
      <c r="I51" s="442">
        <v>159</v>
      </c>
      <c r="J51" s="511">
        <v>30885</v>
      </c>
    </row>
    <row r="52" spans="1:10" s="230" customFormat="1" ht="12.75">
      <c r="A52" s="227">
        <v>42</v>
      </c>
      <c r="B52" s="228" t="s">
        <v>743</v>
      </c>
      <c r="C52" s="442">
        <v>769</v>
      </c>
      <c r="D52" s="717">
        <v>35572</v>
      </c>
      <c r="E52" s="714">
        <v>234</v>
      </c>
      <c r="F52" s="717">
        <v>8323848</v>
      </c>
      <c r="G52" s="442">
        <v>769</v>
      </c>
      <c r="H52" s="714">
        <v>4889917</v>
      </c>
      <c r="I52" s="442">
        <v>165</v>
      </c>
      <c r="J52" s="511">
        <v>29636</v>
      </c>
    </row>
    <row r="53" spans="1:10" s="230" customFormat="1" ht="12.75">
      <c r="A53" s="227">
        <v>43</v>
      </c>
      <c r="B53" s="228" t="s">
        <v>744</v>
      </c>
      <c r="C53" s="442">
        <v>823</v>
      </c>
      <c r="D53" s="717">
        <v>39552</v>
      </c>
      <c r="E53" s="714">
        <v>234</v>
      </c>
      <c r="F53" s="717">
        <v>9255168</v>
      </c>
      <c r="G53" s="442">
        <v>819</v>
      </c>
      <c r="H53" s="714">
        <v>6248949</v>
      </c>
      <c r="I53" s="442">
        <v>162</v>
      </c>
      <c r="J53" s="511">
        <v>38574</v>
      </c>
    </row>
    <row r="54" spans="1:10" s="230" customFormat="1" ht="12.75">
      <c r="A54" s="227">
        <v>44</v>
      </c>
      <c r="B54" s="228" t="s">
        <v>745</v>
      </c>
      <c r="C54" s="442">
        <v>498</v>
      </c>
      <c r="D54" s="717">
        <v>24257</v>
      </c>
      <c r="E54" s="714">
        <v>234</v>
      </c>
      <c r="F54" s="717">
        <v>5676138</v>
      </c>
      <c r="G54" s="442">
        <v>492</v>
      </c>
      <c r="H54" s="714">
        <v>4126002</v>
      </c>
      <c r="I54" s="442">
        <v>163</v>
      </c>
      <c r="J54" s="511">
        <v>25313</v>
      </c>
    </row>
    <row r="55" spans="1:10" s="230" customFormat="1" ht="12.75">
      <c r="A55" s="227">
        <v>45</v>
      </c>
      <c r="B55" s="228" t="s">
        <v>746</v>
      </c>
      <c r="C55" s="442">
        <v>529</v>
      </c>
      <c r="D55" s="717">
        <v>24075</v>
      </c>
      <c r="E55" s="714">
        <v>234</v>
      </c>
      <c r="F55" s="717">
        <v>5633550</v>
      </c>
      <c r="G55" s="442">
        <v>528</v>
      </c>
      <c r="H55" s="714">
        <v>2811984</v>
      </c>
      <c r="I55" s="442">
        <v>160</v>
      </c>
      <c r="J55" s="511">
        <v>17575</v>
      </c>
    </row>
    <row r="56" spans="1:10" s="230" customFormat="1" ht="12.75">
      <c r="A56" s="227">
        <v>46</v>
      </c>
      <c r="B56" s="228" t="s">
        <v>747</v>
      </c>
      <c r="C56" s="442">
        <v>951</v>
      </c>
      <c r="D56" s="717">
        <v>46736</v>
      </c>
      <c r="E56" s="714">
        <v>234</v>
      </c>
      <c r="F56" s="717">
        <v>10936224</v>
      </c>
      <c r="G56" s="442">
        <v>933</v>
      </c>
      <c r="H56" s="714">
        <v>7369205</v>
      </c>
      <c r="I56" s="442">
        <v>152</v>
      </c>
      <c r="J56" s="511">
        <v>48482</v>
      </c>
    </row>
    <row r="57" spans="1:10" s="230" customFormat="1" ht="12.75">
      <c r="A57" s="227">
        <v>47</v>
      </c>
      <c r="B57" s="228" t="s">
        <v>748</v>
      </c>
      <c r="C57" s="442">
        <v>1210</v>
      </c>
      <c r="D57" s="717">
        <v>80854</v>
      </c>
      <c r="E57" s="714">
        <v>234</v>
      </c>
      <c r="F57" s="717">
        <v>18919836</v>
      </c>
      <c r="G57" s="442">
        <v>1205</v>
      </c>
      <c r="H57" s="714">
        <v>12635702</v>
      </c>
      <c r="I57" s="442">
        <v>158</v>
      </c>
      <c r="J57" s="511">
        <v>79973</v>
      </c>
    </row>
    <row r="58" spans="1:10" s="230" customFormat="1" ht="12.75">
      <c r="A58" s="227">
        <v>48</v>
      </c>
      <c r="B58" s="228" t="s">
        <v>749</v>
      </c>
      <c r="C58" s="442">
        <v>512</v>
      </c>
      <c r="D58" s="717">
        <v>33849</v>
      </c>
      <c r="E58" s="714">
        <v>234</v>
      </c>
      <c r="F58" s="717">
        <v>7920666</v>
      </c>
      <c r="G58" s="442">
        <v>503</v>
      </c>
      <c r="H58" s="714">
        <v>5542807</v>
      </c>
      <c r="I58" s="442">
        <v>162</v>
      </c>
      <c r="J58" s="511">
        <v>34215</v>
      </c>
    </row>
    <row r="59" spans="1:10" s="230" customFormat="1" ht="12.75">
      <c r="A59" s="227">
        <v>49</v>
      </c>
      <c r="B59" s="228" t="s">
        <v>750</v>
      </c>
      <c r="C59" s="442">
        <v>634</v>
      </c>
      <c r="D59" s="717">
        <v>43330</v>
      </c>
      <c r="E59" s="714">
        <v>234</v>
      </c>
      <c r="F59" s="717">
        <v>10139220</v>
      </c>
      <c r="G59" s="442">
        <v>630</v>
      </c>
      <c r="H59" s="714">
        <v>5246800</v>
      </c>
      <c r="I59" s="442">
        <v>156</v>
      </c>
      <c r="J59" s="511">
        <v>33633</v>
      </c>
    </row>
    <row r="60" spans="1:10" s="230" customFormat="1" ht="12.75">
      <c r="A60" s="227">
        <v>50</v>
      </c>
      <c r="B60" s="228" t="s">
        <v>751</v>
      </c>
      <c r="C60" s="442">
        <v>377</v>
      </c>
      <c r="D60" s="717">
        <v>22368</v>
      </c>
      <c r="E60" s="714">
        <v>234</v>
      </c>
      <c r="F60" s="717">
        <v>5234112</v>
      </c>
      <c r="G60" s="442">
        <v>379</v>
      </c>
      <c r="H60" s="714">
        <v>3137843</v>
      </c>
      <c r="I60" s="442">
        <v>166</v>
      </c>
      <c r="J60" s="511">
        <v>18903</v>
      </c>
    </row>
    <row r="61" spans="1:10" s="230" customFormat="1" ht="12.75">
      <c r="A61" s="227">
        <v>51</v>
      </c>
      <c r="B61" s="228" t="s">
        <v>752</v>
      </c>
      <c r="C61" s="442">
        <v>750</v>
      </c>
      <c r="D61" s="717">
        <v>47718</v>
      </c>
      <c r="E61" s="714">
        <v>234</v>
      </c>
      <c r="F61" s="717">
        <v>11166012</v>
      </c>
      <c r="G61" s="442">
        <v>716</v>
      </c>
      <c r="H61" s="714">
        <v>6406234</v>
      </c>
      <c r="I61" s="442">
        <v>155</v>
      </c>
      <c r="J61" s="511">
        <v>41331</v>
      </c>
    </row>
    <row r="62" spans="1:10" s="230" customFormat="1" ht="12.75">
      <c r="A62" s="227">
        <v>52</v>
      </c>
      <c r="B62" s="228" t="s">
        <v>753</v>
      </c>
      <c r="C62" s="442">
        <v>649</v>
      </c>
      <c r="D62" s="717">
        <v>25588</v>
      </c>
      <c r="E62" s="714">
        <v>234</v>
      </c>
      <c r="F62" s="717">
        <v>5987592</v>
      </c>
      <c r="G62" s="442">
        <v>570</v>
      </c>
      <c r="H62" s="714">
        <v>3658326</v>
      </c>
      <c r="I62" s="442">
        <v>162</v>
      </c>
      <c r="J62" s="511">
        <v>22582</v>
      </c>
    </row>
    <row r="63" spans="1:10" s="230" customFormat="1" ht="12.75">
      <c r="A63" s="227">
        <v>53</v>
      </c>
      <c r="B63" s="228" t="s">
        <v>754</v>
      </c>
      <c r="C63" s="442">
        <v>696</v>
      </c>
      <c r="D63" s="717">
        <v>31899</v>
      </c>
      <c r="E63" s="714">
        <v>234</v>
      </c>
      <c r="F63" s="717">
        <v>7464366</v>
      </c>
      <c r="G63" s="442">
        <v>672</v>
      </c>
      <c r="H63" s="714">
        <v>4720272</v>
      </c>
      <c r="I63" s="442">
        <v>161</v>
      </c>
      <c r="J63" s="511">
        <v>29318</v>
      </c>
    </row>
    <row r="64" spans="1:10" s="230" customFormat="1" ht="12.75">
      <c r="A64" s="227">
        <v>54</v>
      </c>
      <c r="B64" s="228" t="s">
        <v>755</v>
      </c>
      <c r="C64" s="442">
        <v>643</v>
      </c>
      <c r="D64" s="717">
        <v>39381</v>
      </c>
      <c r="E64" s="714">
        <v>234</v>
      </c>
      <c r="F64" s="717">
        <v>9215154</v>
      </c>
      <c r="G64" s="442">
        <v>601</v>
      </c>
      <c r="H64" s="714">
        <v>6233964</v>
      </c>
      <c r="I64" s="442">
        <v>166</v>
      </c>
      <c r="J64" s="511">
        <v>37554</v>
      </c>
    </row>
    <row r="65" spans="1:10" s="230" customFormat="1" ht="12.75">
      <c r="A65" s="227">
        <v>55</v>
      </c>
      <c r="B65" s="228" t="s">
        <v>756</v>
      </c>
      <c r="C65" s="442">
        <v>621</v>
      </c>
      <c r="D65" s="717">
        <v>58515</v>
      </c>
      <c r="E65" s="714">
        <v>234</v>
      </c>
      <c r="F65" s="717">
        <v>13692510</v>
      </c>
      <c r="G65" s="442">
        <v>624</v>
      </c>
      <c r="H65" s="714">
        <v>6762005</v>
      </c>
      <c r="I65" s="442">
        <v>153</v>
      </c>
      <c r="J65" s="511">
        <v>44196</v>
      </c>
    </row>
    <row r="66" spans="1:10" s="230" customFormat="1" ht="12.75">
      <c r="A66" s="227">
        <v>56</v>
      </c>
      <c r="B66" s="228" t="s">
        <v>757</v>
      </c>
      <c r="C66" s="442">
        <v>687</v>
      </c>
      <c r="D66" s="717">
        <v>62215</v>
      </c>
      <c r="E66" s="714">
        <v>234</v>
      </c>
      <c r="F66" s="717">
        <v>14558310</v>
      </c>
      <c r="G66" s="442">
        <v>683</v>
      </c>
      <c r="H66" s="714">
        <v>8241296</v>
      </c>
      <c r="I66" s="442">
        <v>162</v>
      </c>
      <c r="J66" s="511">
        <v>50872</v>
      </c>
    </row>
    <row r="67" spans="1:10" s="230" customFormat="1" ht="12.75">
      <c r="A67" s="227">
        <v>57</v>
      </c>
      <c r="B67" s="228" t="s">
        <v>758</v>
      </c>
      <c r="C67" s="442">
        <v>610</v>
      </c>
      <c r="D67" s="717">
        <v>44265</v>
      </c>
      <c r="E67" s="714">
        <v>234</v>
      </c>
      <c r="F67" s="717">
        <v>10358010</v>
      </c>
      <c r="G67" s="442">
        <v>617</v>
      </c>
      <c r="H67" s="714">
        <v>6678273</v>
      </c>
      <c r="I67" s="442">
        <v>160</v>
      </c>
      <c r="J67" s="511">
        <v>41739</v>
      </c>
    </row>
    <row r="68" spans="1:10" s="230" customFormat="1" ht="12.75">
      <c r="A68" s="227">
        <v>58</v>
      </c>
      <c r="B68" s="228" t="s">
        <v>759</v>
      </c>
      <c r="C68" s="442">
        <v>498</v>
      </c>
      <c r="D68" s="717">
        <v>37310</v>
      </c>
      <c r="E68" s="714">
        <v>234</v>
      </c>
      <c r="F68" s="717">
        <v>8730540</v>
      </c>
      <c r="G68" s="442">
        <v>433</v>
      </c>
      <c r="H68" s="714">
        <v>2986841</v>
      </c>
      <c r="I68" s="442">
        <v>153</v>
      </c>
      <c r="J68" s="511">
        <v>19522</v>
      </c>
    </row>
    <row r="69" spans="1:10" s="230" customFormat="1" ht="12.75">
      <c r="A69" s="227">
        <v>59</v>
      </c>
      <c r="B69" s="228" t="s">
        <v>760</v>
      </c>
      <c r="C69" s="442">
        <v>610</v>
      </c>
      <c r="D69" s="717">
        <v>41274</v>
      </c>
      <c r="E69" s="714">
        <v>234</v>
      </c>
      <c r="F69" s="717">
        <v>9658116</v>
      </c>
      <c r="G69" s="442">
        <v>612</v>
      </c>
      <c r="H69" s="714">
        <v>5014708</v>
      </c>
      <c r="I69" s="442">
        <v>161</v>
      </c>
      <c r="J69" s="511">
        <v>31147</v>
      </c>
    </row>
    <row r="70" spans="1:10" s="230" customFormat="1" ht="12.75">
      <c r="A70" s="227">
        <v>60</v>
      </c>
      <c r="B70" s="228" t="s">
        <v>761</v>
      </c>
      <c r="C70" s="442">
        <v>904</v>
      </c>
      <c r="D70" s="717">
        <v>70279</v>
      </c>
      <c r="E70" s="714">
        <v>234</v>
      </c>
      <c r="F70" s="717">
        <v>16445286</v>
      </c>
      <c r="G70" s="442">
        <v>896</v>
      </c>
      <c r="H70" s="714">
        <v>7911345</v>
      </c>
      <c r="I70" s="442">
        <v>157</v>
      </c>
      <c r="J70" s="511">
        <v>50391</v>
      </c>
    </row>
    <row r="71" spans="1:10" s="230" customFormat="1" ht="12.75">
      <c r="A71" s="227">
        <v>61</v>
      </c>
      <c r="B71" s="228" t="s">
        <v>762</v>
      </c>
      <c r="C71" s="442">
        <v>608</v>
      </c>
      <c r="D71" s="717">
        <v>62588</v>
      </c>
      <c r="E71" s="714">
        <v>234</v>
      </c>
      <c r="F71" s="717">
        <v>14645592</v>
      </c>
      <c r="G71" s="442">
        <v>582</v>
      </c>
      <c r="H71" s="714">
        <v>5549208</v>
      </c>
      <c r="I71" s="442">
        <v>157</v>
      </c>
      <c r="J71" s="511">
        <v>35345</v>
      </c>
    </row>
    <row r="72" spans="1:10" s="230" customFormat="1" ht="12.75">
      <c r="A72" s="227">
        <v>62</v>
      </c>
      <c r="B72" s="228" t="s">
        <v>763</v>
      </c>
      <c r="C72" s="442">
        <v>699</v>
      </c>
      <c r="D72" s="717">
        <v>25093</v>
      </c>
      <c r="E72" s="714">
        <v>234</v>
      </c>
      <c r="F72" s="717">
        <v>5871762</v>
      </c>
      <c r="G72" s="442">
        <v>699</v>
      </c>
      <c r="H72" s="714">
        <v>3807416</v>
      </c>
      <c r="I72" s="442">
        <v>153</v>
      </c>
      <c r="J72" s="511">
        <v>24885</v>
      </c>
    </row>
    <row r="73" spans="1:10" s="230" customFormat="1" ht="12.75">
      <c r="A73" s="227">
        <v>63</v>
      </c>
      <c r="B73" s="228" t="s">
        <v>764</v>
      </c>
      <c r="C73" s="442">
        <v>701</v>
      </c>
      <c r="D73" s="717">
        <v>39724</v>
      </c>
      <c r="E73" s="714">
        <v>234</v>
      </c>
      <c r="F73" s="717">
        <v>9295416</v>
      </c>
      <c r="G73" s="442">
        <v>701</v>
      </c>
      <c r="H73" s="714">
        <v>7409309</v>
      </c>
      <c r="I73" s="442">
        <v>164</v>
      </c>
      <c r="J73" s="511">
        <v>45179</v>
      </c>
    </row>
    <row r="74" spans="1:10" s="230" customFormat="1" ht="12.75">
      <c r="A74" s="227">
        <v>64</v>
      </c>
      <c r="B74" s="228" t="s">
        <v>765</v>
      </c>
      <c r="C74" s="442">
        <v>523</v>
      </c>
      <c r="D74" s="717">
        <v>30876</v>
      </c>
      <c r="E74" s="714">
        <v>234</v>
      </c>
      <c r="F74" s="717">
        <v>7224984</v>
      </c>
      <c r="G74" s="442">
        <v>520</v>
      </c>
      <c r="H74" s="714">
        <v>4576267</v>
      </c>
      <c r="I74" s="442">
        <v>161</v>
      </c>
      <c r="J74" s="511">
        <v>28424</v>
      </c>
    </row>
    <row r="75" spans="1:10" s="230" customFormat="1" ht="12.75">
      <c r="A75" s="227">
        <v>65</v>
      </c>
      <c r="B75" s="228" t="s">
        <v>766</v>
      </c>
      <c r="C75" s="442">
        <v>978</v>
      </c>
      <c r="D75" s="717">
        <v>62416</v>
      </c>
      <c r="E75" s="714">
        <v>234</v>
      </c>
      <c r="F75" s="717">
        <v>14605344</v>
      </c>
      <c r="G75" s="442">
        <v>976</v>
      </c>
      <c r="H75" s="714">
        <v>8874714</v>
      </c>
      <c r="I75" s="442">
        <v>161</v>
      </c>
      <c r="J75" s="511">
        <v>55122</v>
      </c>
    </row>
    <row r="76" spans="1:10" s="230" customFormat="1" ht="12.75">
      <c r="A76" s="227">
        <v>66</v>
      </c>
      <c r="B76" s="228" t="s">
        <v>767</v>
      </c>
      <c r="C76" s="442">
        <v>407</v>
      </c>
      <c r="D76" s="717">
        <v>16235</v>
      </c>
      <c r="E76" s="714">
        <v>234</v>
      </c>
      <c r="F76" s="717">
        <v>3798990</v>
      </c>
      <c r="G76" s="442">
        <v>405</v>
      </c>
      <c r="H76" s="714">
        <v>1902959</v>
      </c>
      <c r="I76" s="442">
        <v>166</v>
      </c>
      <c r="J76" s="511">
        <v>11464</v>
      </c>
    </row>
    <row r="77" spans="1:10" s="230" customFormat="1" ht="12.75">
      <c r="A77" s="227">
        <v>67</v>
      </c>
      <c r="B77" s="228" t="s">
        <v>768</v>
      </c>
      <c r="C77" s="442">
        <v>809</v>
      </c>
      <c r="D77" s="717">
        <v>40922</v>
      </c>
      <c r="E77" s="714">
        <v>234</v>
      </c>
      <c r="F77" s="717">
        <v>9575748</v>
      </c>
      <c r="G77" s="442">
        <v>808</v>
      </c>
      <c r="H77" s="714">
        <v>7193359</v>
      </c>
      <c r="I77" s="442">
        <v>160</v>
      </c>
      <c r="J77" s="511">
        <v>44958</v>
      </c>
    </row>
    <row r="78" spans="1:10" s="230" customFormat="1" ht="12.75">
      <c r="A78" s="227">
        <v>68</v>
      </c>
      <c r="B78" s="228" t="s">
        <v>769</v>
      </c>
      <c r="C78" s="442">
        <v>1282</v>
      </c>
      <c r="D78" s="717">
        <v>97652</v>
      </c>
      <c r="E78" s="714">
        <v>234</v>
      </c>
      <c r="F78" s="717">
        <v>22850568</v>
      </c>
      <c r="G78" s="442">
        <v>1270</v>
      </c>
      <c r="H78" s="714">
        <v>14631297</v>
      </c>
      <c r="I78" s="442">
        <v>155</v>
      </c>
      <c r="J78" s="511">
        <v>94395</v>
      </c>
    </row>
    <row r="79" spans="1:10" s="230" customFormat="1" ht="12.75">
      <c r="A79" s="227">
        <v>69</v>
      </c>
      <c r="B79" s="228" t="s">
        <v>770</v>
      </c>
      <c r="C79" s="442">
        <v>677</v>
      </c>
      <c r="D79" s="717">
        <v>37911</v>
      </c>
      <c r="E79" s="714">
        <v>234</v>
      </c>
      <c r="F79" s="717">
        <v>8871174</v>
      </c>
      <c r="G79" s="442">
        <v>677</v>
      </c>
      <c r="H79" s="714">
        <v>5102273</v>
      </c>
      <c r="I79" s="442">
        <v>158</v>
      </c>
      <c r="J79" s="511">
        <v>32293</v>
      </c>
    </row>
    <row r="80" spans="1:10" s="230" customFormat="1" ht="12.75">
      <c r="A80" s="227">
        <v>70</v>
      </c>
      <c r="B80" s="228" t="s">
        <v>771</v>
      </c>
      <c r="C80" s="442">
        <v>719</v>
      </c>
      <c r="D80" s="717">
        <v>42898</v>
      </c>
      <c r="E80" s="714">
        <v>234</v>
      </c>
      <c r="F80" s="717">
        <v>10038132</v>
      </c>
      <c r="G80" s="442">
        <v>711</v>
      </c>
      <c r="H80" s="714">
        <v>5508406</v>
      </c>
      <c r="I80" s="442">
        <v>165</v>
      </c>
      <c r="J80" s="511">
        <v>33384</v>
      </c>
    </row>
    <row r="81" spans="1:10" s="230" customFormat="1" ht="12.75">
      <c r="A81" s="227">
        <v>71</v>
      </c>
      <c r="B81" s="228" t="s">
        <v>772</v>
      </c>
      <c r="C81" s="442">
        <v>937</v>
      </c>
      <c r="D81" s="717">
        <v>45682</v>
      </c>
      <c r="E81" s="714">
        <v>234</v>
      </c>
      <c r="F81" s="717">
        <v>10689588</v>
      </c>
      <c r="G81" s="442">
        <v>916</v>
      </c>
      <c r="H81" s="714">
        <v>7162702</v>
      </c>
      <c r="I81" s="442">
        <v>165</v>
      </c>
      <c r="J81" s="511">
        <v>43410</v>
      </c>
    </row>
    <row r="82" spans="1:10" s="230" customFormat="1" ht="12.75">
      <c r="A82" s="227">
        <v>72</v>
      </c>
      <c r="B82" s="228" t="s">
        <v>773</v>
      </c>
      <c r="C82" s="442">
        <v>541</v>
      </c>
      <c r="D82" s="717">
        <v>68134</v>
      </c>
      <c r="E82" s="714">
        <v>234</v>
      </c>
      <c r="F82" s="717">
        <v>15943356</v>
      </c>
      <c r="G82" s="442">
        <v>538</v>
      </c>
      <c r="H82" s="714">
        <v>9350424</v>
      </c>
      <c r="I82" s="442">
        <v>163</v>
      </c>
      <c r="J82" s="511">
        <v>57365</v>
      </c>
    </row>
    <row r="83" spans="1:10" s="230" customFormat="1" ht="16.5" customHeight="1">
      <c r="A83" s="227">
        <v>73</v>
      </c>
      <c r="B83" s="228" t="s">
        <v>788</v>
      </c>
      <c r="C83" s="442">
        <v>539</v>
      </c>
      <c r="D83" s="717">
        <v>26235</v>
      </c>
      <c r="E83" s="714">
        <v>234</v>
      </c>
      <c r="F83" s="717">
        <v>6138990</v>
      </c>
      <c r="G83" s="442">
        <v>529</v>
      </c>
      <c r="H83" s="714">
        <v>4881681</v>
      </c>
      <c r="I83" s="442">
        <v>159</v>
      </c>
      <c r="J83" s="511">
        <v>30702</v>
      </c>
    </row>
    <row r="84" spans="1:10" s="230" customFormat="1" ht="12.75">
      <c r="A84" s="227">
        <v>74</v>
      </c>
      <c r="B84" s="228" t="s">
        <v>789</v>
      </c>
      <c r="C84" s="442">
        <v>273</v>
      </c>
      <c r="D84" s="717">
        <v>17627</v>
      </c>
      <c r="E84" s="714">
        <v>234</v>
      </c>
      <c r="F84" s="717">
        <v>4124718</v>
      </c>
      <c r="G84" s="442">
        <v>273</v>
      </c>
      <c r="H84" s="714">
        <v>1797057</v>
      </c>
      <c r="I84" s="442">
        <v>160</v>
      </c>
      <c r="J84" s="511">
        <v>11232</v>
      </c>
    </row>
    <row r="85" spans="1:10" s="230" customFormat="1" ht="12.75">
      <c r="A85" s="227">
        <v>75</v>
      </c>
      <c r="B85" s="228" t="s">
        <v>790</v>
      </c>
      <c r="C85" s="442">
        <v>279</v>
      </c>
      <c r="D85" s="717">
        <v>10520</v>
      </c>
      <c r="E85" s="714">
        <v>234</v>
      </c>
      <c r="F85" s="717">
        <v>2461680</v>
      </c>
      <c r="G85" s="442">
        <v>220</v>
      </c>
      <c r="H85" s="714">
        <v>1493050</v>
      </c>
      <c r="I85" s="442">
        <v>152</v>
      </c>
      <c r="J85" s="511">
        <v>9823</v>
      </c>
    </row>
    <row r="86" spans="1:10" s="515" customFormat="1" ht="18.75" customHeight="1">
      <c r="A86" s="962" t="s">
        <v>18</v>
      </c>
      <c r="B86" s="963"/>
      <c r="C86" s="270">
        <v>53499</v>
      </c>
      <c r="D86" s="718">
        <v>3400000</v>
      </c>
      <c r="E86" s="716">
        <v>234</v>
      </c>
      <c r="F86" s="718">
        <v>795600000</v>
      </c>
      <c r="G86" s="270">
        <v>52621</v>
      </c>
      <c r="H86" s="715">
        <v>462462620</v>
      </c>
      <c r="I86" s="270">
        <v>160</v>
      </c>
      <c r="J86" s="832">
        <v>2890874</v>
      </c>
    </row>
    <row r="87" spans="1:10" ht="12.75">
      <c r="A87" s="519"/>
      <c r="B87" s="519"/>
      <c r="C87" s="519"/>
      <c r="D87" s="519"/>
      <c r="E87" s="519"/>
      <c r="F87" s="519"/>
      <c r="G87" s="519"/>
      <c r="H87" s="519"/>
      <c r="I87" s="519"/>
      <c r="J87" s="833"/>
    </row>
    <row r="91" spans="1:10" ht="12.75">
      <c r="A91" s="443" t="s">
        <v>999</v>
      </c>
      <c r="I91" s="911" t="s">
        <v>995</v>
      </c>
      <c r="J91" s="911"/>
    </row>
    <row r="92" spans="9:10" ht="12.75">
      <c r="I92" s="911" t="s">
        <v>998</v>
      </c>
      <c r="J92" s="911"/>
    </row>
    <row r="93" spans="9:10" ht="12.75">
      <c r="I93" s="911" t="s">
        <v>997</v>
      </c>
      <c r="J93" s="911"/>
    </row>
  </sheetData>
  <sheetProtection/>
  <mergeCells count="12">
    <mergeCell ref="C8:F8"/>
    <mergeCell ref="G8:J8"/>
    <mergeCell ref="I92:J92"/>
    <mergeCell ref="I93:J93"/>
    <mergeCell ref="I91:J91"/>
    <mergeCell ref="A86:B86"/>
    <mergeCell ref="E1:I1"/>
    <mergeCell ref="A2:J2"/>
    <mergeCell ref="A3:J3"/>
    <mergeCell ref="A5:J5"/>
    <mergeCell ref="A8:A9"/>
    <mergeCell ref="B8:B9"/>
  </mergeCells>
  <conditionalFormatting sqref="I91:J93">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00B050"/>
  </sheetPr>
  <dimension ref="A1:J94"/>
  <sheetViews>
    <sheetView view="pageBreakPreview" zoomScaleNormal="115" zoomScaleSheetLayoutView="100" zoomScalePageLayoutView="0" workbookViewId="0" topLeftCell="A1">
      <pane xSplit="2" ySplit="10" topLeftCell="C83" activePane="bottomRight" state="frozen"/>
      <selection pane="topLeft" activeCell="S1" sqref="S1:S24"/>
      <selection pane="topRight" activeCell="S1" sqref="S1:S24"/>
      <selection pane="bottomLeft" activeCell="S1" sqref="S1:S24"/>
      <selection pane="bottomRight" activeCell="J87" sqref="J87"/>
    </sheetView>
  </sheetViews>
  <sheetFormatPr defaultColWidth="9.140625" defaultRowHeight="12.75"/>
  <cols>
    <col min="1" max="1" width="3.8515625" style="438" customWidth="1"/>
    <col min="2" max="2" width="19.421875" style="438" customWidth="1"/>
    <col min="3" max="3" width="13.00390625" style="438" customWidth="1"/>
    <col min="4" max="4" width="12.421875" style="438" customWidth="1"/>
    <col min="5" max="5" width="13.421875" style="438" customWidth="1"/>
    <col min="6" max="6" width="16.140625" style="438" customWidth="1"/>
    <col min="7" max="7" width="12.28125" style="438" customWidth="1"/>
    <col min="8" max="8" width="15.140625" style="438" customWidth="1"/>
    <col min="9" max="9" width="14.140625" style="438" customWidth="1"/>
    <col min="10" max="10" width="18.28125" style="438" customWidth="1"/>
    <col min="11" max="16384" width="9.140625" style="438" customWidth="1"/>
  </cols>
  <sheetData>
    <row r="1" spans="5:10" s="230" customFormat="1" ht="12.75">
      <c r="E1" s="911"/>
      <c r="F1" s="911"/>
      <c r="G1" s="911"/>
      <c r="H1" s="911"/>
      <c r="I1" s="911"/>
      <c r="J1" s="530" t="s">
        <v>1158</v>
      </c>
    </row>
    <row r="2" spans="1:10" s="230" customFormat="1" ht="14.25">
      <c r="A2" s="970" t="s">
        <v>0</v>
      </c>
      <c r="B2" s="970"/>
      <c r="C2" s="970"/>
      <c r="D2" s="970"/>
      <c r="E2" s="970"/>
      <c r="F2" s="970"/>
      <c r="G2" s="970"/>
      <c r="H2" s="970"/>
      <c r="I2" s="970"/>
      <c r="J2" s="970"/>
    </row>
    <row r="3" spans="1:10" s="230" customFormat="1" ht="15">
      <c r="A3" s="971" t="s">
        <v>388</v>
      </c>
      <c r="B3" s="971"/>
      <c r="C3" s="971"/>
      <c r="D3" s="971"/>
      <c r="E3" s="971"/>
      <c r="F3" s="971"/>
      <c r="G3" s="971"/>
      <c r="H3" s="971"/>
      <c r="I3" s="971"/>
      <c r="J3" s="971"/>
    </row>
    <row r="4" spans="1:10" s="230" customFormat="1" ht="10.5" customHeight="1">
      <c r="A4" s="506"/>
      <c r="B4" s="506"/>
      <c r="C4" s="506"/>
      <c r="D4" s="506"/>
      <c r="E4" s="506"/>
      <c r="F4" s="506"/>
      <c r="G4" s="506"/>
      <c r="H4" s="506"/>
      <c r="I4" s="506"/>
      <c r="J4" s="506"/>
    </row>
    <row r="5" spans="1:10" ht="16.5" customHeight="1">
      <c r="A5" s="972" t="s">
        <v>1159</v>
      </c>
      <c r="B5" s="972"/>
      <c r="C5" s="972"/>
      <c r="D5" s="972"/>
      <c r="E5" s="972"/>
      <c r="F5" s="972"/>
      <c r="G5" s="972"/>
      <c r="H5" s="972"/>
      <c r="I5" s="972"/>
      <c r="J5" s="972"/>
    </row>
    <row r="6" spans="1:10" ht="13.5" customHeight="1">
      <c r="A6" s="476"/>
      <c r="B6" s="476"/>
      <c r="C6" s="476"/>
      <c r="D6" s="476"/>
      <c r="E6" s="476"/>
      <c r="F6" s="476"/>
      <c r="G6" s="476"/>
      <c r="H6" s="476"/>
      <c r="I6" s="476"/>
      <c r="J6" s="476"/>
    </row>
    <row r="7" spans="1:10" ht="12.75">
      <c r="A7" s="528" t="s">
        <v>994</v>
      </c>
      <c r="B7" s="528"/>
      <c r="C7" s="507"/>
      <c r="J7" s="466" t="s">
        <v>436</v>
      </c>
    </row>
    <row r="8" spans="1:10" s="508" customFormat="1" ht="16.5" customHeight="1">
      <c r="A8" s="973" t="s">
        <v>787</v>
      </c>
      <c r="B8" s="973" t="s">
        <v>2</v>
      </c>
      <c r="C8" s="974" t="s">
        <v>403</v>
      </c>
      <c r="D8" s="975"/>
      <c r="E8" s="975"/>
      <c r="F8" s="976"/>
      <c r="G8" s="974" t="s">
        <v>114</v>
      </c>
      <c r="H8" s="975"/>
      <c r="I8" s="975"/>
      <c r="J8" s="976"/>
    </row>
    <row r="9" spans="1:10" s="508" customFormat="1" ht="46.5" customHeight="1">
      <c r="A9" s="973"/>
      <c r="B9" s="973"/>
      <c r="C9" s="275" t="s">
        <v>145</v>
      </c>
      <c r="D9" s="275" t="s">
        <v>16</v>
      </c>
      <c r="E9" s="276" t="s">
        <v>131</v>
      </c>
      <c r="F9" s="276" t="s">
        <v>791</v>
      </c>
      <c r="G9" s="275" t="s">
        <v>145</v>
      </c>
      <c r="H9" s="272" t="s">
        <v>17</v>
      </c>
      <c r="I9" s="273" t="s">
        <v>129</v>
      </c>
      <c r="J9" s="275" t="s">
        <v>279</v>
      </c>
    </row>
    <row r="10" spans="1:10" s="510" customFormat="1" ht="11.25">
      <c r="A10" s="509">
        <v>1</v>
      </c>
      <c r="B10" s="509">
        <v>2</v>
      </c>
      <c r="C10" s="509">
        <v>3</v>
      </c>
      <c r="D10" s="509">
        <v>4</v>
      </c>
      <c r="E10" s="509">
        <v>5</v>
      </c>
      <c r="F10" s="509">
        <v>6</v>
      </c>
      <c r="G10" s="509">
        <v>7</v>
      </c>
      <c r="H10" s="509">
        <v>8</v>
      </c>
      <c r="I10" s="509">
        <v>9</v>
      </c>
      <c r="J10" s="509">
        <v>10</v>
      </c>
    </row>
    <row r="11" spans="1:10" s="230" customFormat="1" ht="12.75">
      <c r="A11" s="227">
        <v>1</v>
      </c>
      <c r="B11" s="228" t="s">
        <v>702</v>
      </c>
      <c r="C11" s="714">
        <v>40</v>
      </c>
      <c r="D11" s="717">
        <v>1286</v>
      </c>
      <c r="E11" s="714">
        <v>312</v>
      </c>
      <c r="F11" s="717">
        <v>401232</v>
      </c>
      <c r="G11" s="714">
        <v>0</v>
      </c>
      <c r="H11" s="714">
        <v>0</v>
      </c>
      <c r="I11" s="714">
        <v>0</v>
      </c>
      <c r="J11" s="719">
        <v>0</v>
      </c>
    </row>
    <row r="12" spans="1:10" s="230" customFormat="1" ht="12.75">
      <c r="A12" s="227">
        <v>2</v>
      </c>
      <c r="B12" s="228" t="s">
        <v>703</v>
      </c>
      <c r="C12" s="714">
        <v>62</v>
      </c>
      <c r="D12" s="717">
        <v>1448</v>
      </c>
      <c r="E12" s="714">
        <v>312</v>
      </c>
      <c r="F12" s="717">
        <v>451776</v>
      </c>
      <c r="G12" s="714">
        <v>62</v>
      </c>
      <c r="H12" s="714">
        <v>35277</v>
      </c>
      <c r="I12" s="714">
        <v>37</v>
      </c>
      <c r="J12" s="719">
        <v>953</v>
      </c>
    </row>
    <row r="13" spans="1:10" s="230" customFormat="1" ht="12.75">
      <c r="A13" s="227">
        <v>3</v>
      </c>
      <c r="B13" s="228" t="s">
        <v>704</v>
      </c>
      <c r="C13" s="714">
        <v>33</v>
      </c>
      <c r="D13" s="717">
        <v>1651</v>
      </c>
      <c r="E13" s="714">
        <v>312</v>
      </c>
      <c r="F13" s="717">
        <v>515112</v>
      </c>
      <c r="G13" s="714">
        <v>38</v>
      </c>
      <c r="H13" s="714">
        <v>0</v>
      </c>
      <c r="I13" s="714">
        <v>0</v>
      </c>
      <c r="J13" s="719">
        <v>0</v>
      </c>
    </row>
    <row r="14" spans="1:10" s="230" customFormat="1" ht="12.75">
      <c r="A14" s="227">
        <v>4</v>
      </c>
      <c r="B14" s="228" t="s">
        <v>705</v>
      </c>
      <c r="C14" s="714">
        <v>0</v>
      </c>
      <c r="D14" s="717">
        <v>0</v>
      </c>
      <c r="E14" s="714">
        <v>312</v>
      </c>
      <c r="F14" s="717">
        <v>0</v>
      </c>
      <c r="G14" s="714">
        <v>0</v>
      </c>
      <c r="H14" s="714">
        <v>0</v>
      </c>
      <c r="I14" s="714">
        <v>0</v>
      </c>
      <c r="J14" s="719">
        <v>0</v>
      </c>
    </row>
    <row r="15" spans="1:10" s="230" customFormat="1" ht="12.75">
      <c r="A15" s="227">
        <v>5</v>
      </c>
      <c r="B15" s="228" t="s">
        <v>706</v>
      </c>
      <c r="C15" s="714">
        <v>0</v>
      </c>
      <c r="D15" s="717">
        <v>0</v>
      </c>
      <c r="E15" s="714">
        <v>312</v>
      </c>
      <c r="F15" s="717">
        <v>0</v>
      </c>
      <c r="G15" s="714">
        <v>0</v>
      </c>
      <c r="H15" s="714">
        <v>0</v>
      </c>
      <c r="I15" s="714">
        <v>0</v>
      </c>
      <c r="J15" s="719">
        <v>0</v>
      </c>
    </row>
    <row r="16" spans="1:10" s="230" customFormat="1" ht="12.75">
      <c r="A16" s="227">
        <v>6</v>
      </c>
      <c r="B16" s="228" t="s">
        <v>707</v>
      </c>
      <c r="C16" s="714">
        <v>22</v>
      </c>
      <c r="D16" s="717">
        <v>0</v>
      </c>
      <c r="E16" s="714">
        <v>312</v>
      </c>
      <c r="F16" s="717">
        <v>0</v>
      </c>
      <c r="G16" s="714">
        <v>22</v>
      </c>
      <c r="H16" s="714">
        <v>31170</v>
      </c>
      <c r="I16" s="714">
        <v>82</v>
      </c>
      <c r="J16" s="719">
        <v>380</v>
      </c>
    </row>
    <row r="17" spans="1:10" s="230" customFormat="1" ht="12.75">
      <c r="A17" s="227">
        <v>7</v>
      </c>
      <c r="B17" s="228" t="s">
        <v>708</v>
      </c>
      <c r="C17" s="714">
        <v>57</v>
      </c>
      <c r="D17" s="717">
        <v>1228</v>
      </c>
      <c r="E17" s="714">
        <v>312</v>
      </c>
      <c r="F17" s="717">
        <v>383136</v>
      </c>
      <c r="G17" s="714">
        <v>39</v>
      </c>
      <c r="H17" s="714">
        <v>152983</v>
      </c>
      <c r="I17" s="714">
        <v>193</v>
      </c>
      <c r="J17" s="719">
        <v>793</v>
      </c>
    </row>
    <row r="18" spans="1:10" s="230" customFormat="1" ht="12.75">
      <c r="A18" s="227">
        <v>8</v>
      </c>
      <c r="B18" s="228" t="s">
        <v>709</v>
      </c>
      <c r="C18" s="714">
        <v>0</v>
      </c>
      <c r="D18" s="717">
        <v>0</v>
      </c>
      <c r="E18" s="714">
        <v>312</v>
      </c>
      <c r="F18" s="717">
        <v>0</v>
      </c>
      <c r="G18" s="714">
        <v>0</v>
      </c>
      <c r="H18" s="714">
        <v>0</v>
      </c>
      <c r="I18" s="714">
        <v>0</v>
      </c>
      <c r="J18" s="719">
        <v>0</v>
      </c>
    </row>
    <row r="19" spans="1:10" s="230" customFormat="1" ht="12.75">
      <c r="A19" s="227">
        <v>9</v>
      </c>
      <c r="B19" s="228" t="s">
        <v>710</v>
      </c>
      <c r="C19" s="714">
        <v>0</v>
      </c>
      <c r="D19" s="717">
        <v>0</v>
      </c>
      <c r="E19" s="714">
        <v>312</v>
      </c>
      <c r="F19" s="717">
        <v>0</v>
      </c>
      <c r="G19" s="714">
        <v>0</v>
      </c>
      <c r="H19" s="714">
        <v>0</v>
      </c>
      <c r="I19" s="714">
        <v>0</v>
      </c>
      <c r="J19" s="719">
        <v>0</v>
      </c>
    </row>
    <row r="20" spans="1:10" s="230" customFormat="1" ht="12.75">
      <c r="A20" s="227">
        <v>10</v>
      </c>
      <c r="B20" s="228" t="s">
        <v>711</v>
      </c>
      <c r="C20" s="714">
        <v>0</v>
      </c>
      <c r="D20" s="717">
        <v>0</v>
      </c>
      <c r="E20" s="714">
        <v>312</v>
      </c>
      <c r="F20" s="717">
        <v>0</v>
      </c>
      <c r="G20" s="714">
        <v>0</v>
      </c>
      <c r="H20" s="714">
        <v>0</v>
      </c>
      <c r="I20" s="714">
        <v>0</v>
      </c>
      <c r="J20" s="719">
        <v>0</v>
      </c>
    </row>
    <row r="21" spans="1:10" s="230" customFormat="1" ht="12.75">
      <c r="A21" s="227">
        <v>11</v>
      </c>
      <c r="B21" s="228" t="s">
        <v>712</v>
      </c>
      <c r="C21" s="714">
        <v>21</v>
      </c>
      <c r="D21" s="717">
        <v>454</v>
      </c>
      <c r="E21" s="714">
        <v>312</v>
      </c>
      <c r="F21" s="717">
        <v>141648</v>
      </c>
      <c r="G21" s="714">
        <v>22</v>
      </c>
      <c r="H21" s="714">
        <v>105128</v>
      </c>
      <c r="I21" s="714">
        <v>190</v>
      </c>
      <c r="J21" s="719">
        <v>553</v>
      </c>
    </row>
    <row r="22" spans="1:10" s="230" customFormat="1" ht="12.75">
      <c r="A22" s="227">
        <v>12</v>
      </c>
      <c r="B22" s="228" t="s">
        <v>713</v>
      </c>
      <c r="C22" s="714">
        <v>0</v>
      </c>
      <c r="D22" s="717">
        <v>0</v>
      </c>
      <c r="E22" s="714">
        <v>312</v>
      </c>
      <c r="F22" s="717">
        <v>0</v>
      </c>
      <c r="G22" s="714">
        <v>0</v>
      </c>
      <c r="H22" s="714">
        <v>0</v>
      </c>
      <c r="I22" s="714">
        <v>0</v>
      </c>
      <c r="J22" s="719">
        <v>0</v>
      </c>
    </row>
    <row r="23" spans="1:10" s="230" customFormat="1" ht="12.75">
      <c r="A23" s="227">
        <v>13</v>
      </c>
      <c r="B23" s="228" t="s">
        <v>714</v>
      </c>
      <c r="C23" s="714">
        <v>14</v>
      </c>
      <c r="D23" s="717">
        <v>73</v>
      </c>
      <c r="E23" s="714">
        <v>312</v>
      </c>
      <c r="F23" s="717">
        <v>22776</v>
      </c>
      <c r="G23" s="714">
        <v>0</v>
      </c>
      <c r="H23" s="714">
        <v>0</v>
      </c>
      <c r="I23" s="714">
        <v>0</v>
      </c>
      <c r="J23" s="719">
        <v>0</v>
      </c>
    </row>
    <row r="24" spans="1:10" s="230" customFormat="1" ht="12.75">
      <c r="A24" s="227">
        <v>14</v>
      </c>
      <c r="B24" s="228" t="s">
        <v>715</v>
      </c>
      <c r="C24" s="714">
        <v>62</v>
      </c>
      <c r="D24" s="717">
        <v>3100</v>
      </c>
      <c r="E24" s="714">
        <v>312</v>
      </c>
      <c r="F24" s="717">
        <v>967200</v>
      </c>
      <c r="G24" s="714">
        <v>0</v>
      </c>
      <c r="H24" s="714">
        <v>0</v>
      </c>
      <c r="I24" s="714">
        <v>0</v>
      </c>
      <c r="J24" s="719">
        <v>0</v>
      </c>
    </row>
    <row r="25" spans="1:10" s="230" customFormat="1" ht="12.75">
      <c r="A25" s="227">
        <v>15</v>
      </c>
      <c r="B25" s="228" t="s">
        <v>716</v>
      </c>
      <c r="C25" s="714">
        <v>0</v>
      </c>
      <c r="D25" s="717">
        <v>0</v>
      </c>
      <c r="E25" s="714">
        <v>312</v>
      </c>
      <c r="F25" s="717">
        <v>0</v>
      </c>
      <c r="G25" s="714">
        <v>0</v>
      </c>
      <c r="H25" s="714">
        <v>0</v>
      </c>
      <c r="I25" s="714">
        <v>0</v>
      </c>
      <c r="J25" s="719">
        <v>0</v>
      </c>
    </row>
    <row r="26" spans="1:10" s="230" customFormat="1" ht="12.75">
      <c r="A26" s="227">
        <v>16</v>
      </c>
      <c r="B26" s="228" t="s">
        <v>717</v>
      </c>
      <c r="C26" s="714">
        <v>75</v>
      </c>
      <c r="D26" s="717">
        <v>1065</v>
      </c>
      <c r="E26" s="714">
        <v>312</v>
      </c>
      <c r="F26" s="717">
        <v>332280</v>
      </c>
      <c r="G26" s="714">
        <v>35</v>
      </c>
      <c r="H26" s="714">
        <v>170221</v>
      </c>
      <c r="I26" s="714">
        <v>183</v>
      </c>
      <c r="J26" s="719">
        <v>930</v>
      </c>
    </row>
    <row r="27" spans="1:10" s="230" customFormat="1" ht="12.75">
      <c r="A27" s="227">
        <v>17</v>
      </c>
      <c r="B27" s="228" t="s">
        <v>718</v>
      </c>
      <c r="C27" s="714">
        <v>48</v>
      </c>
      <c r="D27" s="717">
        <v>2054</v>
      </c>
      <c r="E27" s="714">
        <v>312</v>
      </c>
      <c r="F27" s="717">
        <v>640848</v>
      </c>
      <c r="G27" s="714">
        <v>0</v>
      </c>
      <c r="H27" s="714">
        <v>53064</v>
      </c>
      <c r="I27" s="714">
        <v>38</v>
      </c>
      <c r="J27" s="719">
        <v>1396</v>
      </c>
    </row>
    <row r="28" spans="1:10" s="230" customFormat="1" ht="12.75">
      <c r="A28" s="227">
        <v>18</v>
      </c>
      <c r="B28" s="228" t="s">
        <v>719</v>
      </c>
      <c r="C28" s="714">
        <v>40</v>
      </c>
      <c r="D28" s="717">
        <v>1552</v>
      </c>
      <c r="E28" s="714">
        <v>312</v>
      </c>
      <c r="F28" s="717">
        <v>484224</v>
      </c>
      <c r="G28" s="714">
        <v>40</v>
      </c>
      <c r="H28" s="714">
        <v>277108</v>
      </c>
      <c r="I28" s="714">
        <v>188</v>
      </c>
      <c r="J28" s="719">
        <v>1474</v>
      </c>
    </row>
    <row r="29" spans="1:10" s="230" customFormat="1" ht="12.75">
      <c r="A29" s="227">
        <v>19</v>
      </c>
      <c r="B29" s="228" t="s">
        <v>720</v>
      </c>
      <c r="C29" s="714">
        <v>0</v>
      </c>
      <c r="D29" s="717">
        <v>0</v>
      </c>
      <c r="E29" s="714">
        <v>312</v>
      </c>
      <c r="F29" s="717">
        <v>0</v>
      </c>
      <c r="G29" s="714">
        <v>0</v>
      </c>
      <c r="H29" s="714">
        <v>0</v>
      </c>
      <c r="I29" s="714">
        <v>0</v>
      </c>
      <c r="J29" s="719">
        <v>0</v>
      </c>
    </row>
    <row r="30" spans="1:10" s="230" customFormat="1" ht="12.75">
      <c r="A30" s="227">
        <v>20</v>
      </c>
      <c r="B30" s="228" t="s">
        <v>721</v>
      </c>
      <c r="C30" s="714">
        <v>0</v>
      </c>
      <c r="D30" s="717">
        <v>0</v>
      </c>
      <c r="E30" s="714">
        <v>312</v>
      </c>
      <c r="F30" s="717">
        <v>0</v>
      </c>
      <c r="G30" s="714">
        <v>0</v>
      </c>
      <c r="H30" s="714">
        <v>0</v>
      </c>
      <c r="I30" s="714">
        <v>0</v>
      </c>
      <c r="J30" s="719">
        <v>0</v>
      </c>
    </row>
    <row r="31" spans="1:10" s="230" customFormat="1" ht="12.75">
      <c r="A31" s="227">
        <v>21</v>
      </c>
      <c r="B31" s="228" t="s">
        <v>722</v>
      </c>
      <c r="C31" s="714">
        <v>23</v>
      </c>
      <c r="D31" s="717">
        <v>2062</v>
      </c>
      <c r="E31" s="714">
        <v>312</v>
      </c>
      <c r="F31" s="717">
        <v>643344</v>
      </c>
      <c r="G31" s="714">
        <v>0</v>
      </c>
      <c r="H31" s="714">
        <v>0</v>
      </c>
      <c r="I31" s="714">
        <v>0</v>
      </c>
      <c r="J31" s="719">
        <v>0</v>
      </c>
    </row>
    <row r="32" spans="1:10" s="230" customFormat="1" ht="12.75">
      <c r="A32" s="227">
        <v>22</v>
      </c>
      <c r="B32" s="228" t="s">
        <v>723</v>
      </c>
      <c r="C32" s="714">
        <v>0</v>
      </c>
      <c r="D32" s="717">
        <v>0</v>
      </c>
      <c r="E32" s="714">
        <v>312</v>
      </c>
      <c r="F32" s="717">
        <v>0</v>
      </c>
      <c r="G32" s="714">
        <v>0</v>
      </c>
      <c r="H32" s="714">
        <v>0</v>
      </c>
      <c r="I32" s="714">
        <v>0</v>
      </c>
      <c r="J32" s="719">
        <v>0</v>
      </c>
    </row>
    <row r="33" spans="1:10" s="230" customFormat="1" ht="12.75">
      <c r="A33" s="227">
        <v>23</v>
      </c>
      <c r="B33" s="228" t="s">
        <v>724</v>
      </c>
      <c r="C33" s="714">
        <v>79</v>
      </c>
      <c r="D33" s="717">
        <v>2470</v>
      </c>
      <c r="E33" s="714">
        <v>312</v>
      </c>
      <c r="F33" s="717">
        <v>770640</v>
      </c>
      <c r="G33" s="714">
        <v>79</v>
      </c>
      <c r="H33" s="714">
        <v>398752</v>
      </c>
      <c r="I33" s="714">
        <v>181</v>
      </c>
      <c r="J33" s="719">
        <v>2203</v>
      </c>
    </row>
    <row r="34" spans="1:10" s="230" customFormat="1" ht="12.75">
      <c r="A34" s="227">
        <v>24</v>
      </c>
      <c r="B34" s="228" t="s">
        <v>725</v>
      </c>
      <c r="C34" s="714">
        <v>0</v>
      </c>
      <c r="D34" s="717">
        <v>0</v>
      </c>
      <c r="E34" s="714">
        <v>312</v>
      </c>
      <c r="F34" s="717">
        <v>0</v>
      </c>
      <c r="G34" s="714">
        <v>0</v>
      </c>
      <c r="H34" s="714">
        <v>0</v>
      </c>
      <c r="I34" s="714">
        <v>0</v>
      </c>
      <c r="J34" s="719">
        <v>0</v>
      </c>
    </row>
    <row r="35" spans="1:10" s="230" customFormat="1" ht="12.75">
      <c r="A35" s="227">
        <v>25</v>
      </c>
      <c r="B35" s="228" t="s">
        <v>726</v>
      </c>
      <c r="C35" s="714">
        <v>0</v>
      </c>
      <c r="D35" s="717">
        <v>0</v>
      </c>
      <c r="E35" s="714">
        <v>312</v>
      </c>
      <c r="F35" s="717">
        <v>0</v>
      </c>
      <c r="G35" s="714">
        <v>0</v>
      </c>
      <c r="H35" s="714">
        <v>0</v>
      </c>
      <c r="I35" s="714">
        <v>0</v>
      </c>
      <c r="J35" s="719">
        <v>0</v>
      </c>
    </row>
    <row r="36" spans="1:10" s="230" customFormat="1" ht="12.75">
      <c r="A36" s="227">
        <v>26</v>
      </c>
      <c r="B36" s="228" t="s">
        <v>727</v>
      </c>
      <c r="C36" s="714">
        <v>39</v>
      </c>
      <c r="D36" s="717">
        <v>0</v>
      </c>
      <c r="E36" s="714">
        <v>312</v>
      </c>
      <c r="F36" s="717">
        <v>0</v>
      </c>
      <c r="G36" s="714">
        <v>38</v>
      </c>
      <c r="H36" s="714">
        <v>23835</v>
      </c>
      <c r="I36" s="714">
        <v>39</v>
      </c>
      <c r="J36" s="719">
        <v>611</v>
      </c>
    </row>
    <row r="37" spans="1:10" s="230" customFormat="1" ht="12.75">
      <c r="A37" s="227">
        <v>27</v>
      </c>
      <c r="B37" s="228" t="s">
        <v>728</v>
      </c>
      <c r="C37" s="714">
        <v>114</v>
      </c>
      <c r="D37" s="717">
        <v>0</v>
      </c>
      <c r="E37" s="714">
        <v>312</v>
      </c>
      <c r="F37" s="717">
        <v>0</v>
      </c>
      <c r="G37" s="714">
        <v>0</v>
      </c>
      <c r="H37" s="714">
        <v>0</v>
      </c>
      <c r="I37" s="714">
        <v>0</v>
      </c>
      <c r="J37" s="719">
        <v>0</v>
      </c>
    </row>
    <row r="38" spans="1:10" s="230" customFormat="1" ht="12.75">
      <c r="A38" s="227">
        <v>28</v>
      </c>
      <c r="B38" s="228" t="s">
        <v>729</v>
      </c>
      <c r="C38" s="714">
        <v>0</v>
      </c>
      <c r="D38" s="717">
        <v>0</v>
      </c>
      <c r="E38" s="714">
        <v>312</v>
      </c>
      <c r="F38" s="717">
        <v>0</v>
      </c>
      <c r="G38" s="714">
        <v>0</v>
      </c>
      <c r="H38" s="714">
        <v>0</v>
      </c>
      <c r="I38" s="714">
        <v>0</v>
      </c>
      <c r="J38" s="719">
        <v>0</v>
      </c>
    </row>
    <row r="39" spans="1:10" s="230" customFormat="1" ht="12.75">
      <c r="A39" s="227">
        <v>29</v>
      </c>
      <c r="B39" s="228" t="s">
        <v>730</v>
      </c>
      <c r="C39" s="714">
        <v>0</v>
      </c>
      <c r="D39" s="717">
        <v>0</v>
      </c>
      <c r="E39" s="714">
        <v>312</v>
      </c>
      <c r="F39" s="717">
        <v>0</v>
      </c>
      <c r="G39" s="714">
        <v>0</v>
      </c>
      <c r="H39" s="714">
        <v>0</v>
      </c>
      <c r="I39" s="714">
        <v>0</v>
      </c>
      <c r="J39" s="719">
        <v>0</v>
      </c>
    </row>
    <row r="40" spans="1:10" s="230" customFormat="1" ht="12.75">
      <c r="A40" s="227">
        <v>30</v>
      </c>
      <c r="B40" s="228" t="s">
        <v>731</v>
      </c>
      <c r="C40" s="714">
        <v>37</v>
      </c>
      <c r="D40" s="717">
        <v>1040</v>
      </c>
      <c r="E40" s="714">
        <v>312</v>
      </c>
      <c r="F40" s="717">
        <v>324480</v>
      </c>
      <c r="G40" s="714">
        <v>0</v>
      </c>
      <c r="H40" s="714">
        <v>39454</v>
      </c>
      <c r="I40" s="714">
        <v>101</v>
      </c>
      <c r="J40" s="719">
        <v>391</v>
      </c>
    </row>
    <row r="41" spans="1:10" s="230" customFormat="1" ht="12.75">
      <c r="A41" s="227">
        <v>31</v>
      </c>
      <c r="B41" s="228" t="s">
        <v>732</v>
      </c>
      <c r="C41" s="714">
        <v>0</v>
      </c>
      <c r="D41" s="717">
        <v>0</v>
      </c>
      <c r="E41" s="714">
        <v>312</v>
      </c>
      <c r="F41" s="717">
        <v>0</v>
      </c>
      <c r="G41" s="714">
        <v>0</v>
      </c>
      <c r="H41" s="714">
        <v>0</v>
      </c>
      <c r="I41" s="714">
        <v>0</v>
      </c>
      <c r="J41" s="719">
        <v>0</v>
      </c>
    </row>
    <row r="42" spans="1:10" s="230" customFormat="1" ht="12.75">
      <c r="A42" s="227">
        <v>32</v>
      </c>
      <c r="B42" s="228" t="s">
        <v>733</v>
      </c>
      <c r="C42" s="714">
        <v>16</v>
      </c>
      <c r="D42" s="717">
        <v>0</v>
      </c>
      <c r="E42" s="714">
        <v>312</v>
      </c>
      <c r="F42" s="717">
        <v>0</v>
      </c>
      <c r="G42" s="714">
        <v>0</v>
      </c>
      <c r="H42" s="714">
        <v>0</v>
      </c>
      <c r="I42" s="714">
        <v>0</v>
      </c>
      <c r="J42" s="719">
        <v>0</v>
      </c>
    </row>
    <row r="43" spans="1:10" s="230" customFormat="1" ht="12.75">
      <c r="A43" s="227">
        <v>33</v>
      </c>
      <c r="B43" s="228" t="s">
        <v>734</v>
      </c>
      <c r="C43" s="714">
        <v>0</v>
      </c>
      <c r="D43" s="717">
        <v>0</v>
      </c>
      <c r="E43" s="714">
        <v>312</v>
      </c>
      <c r="F43" s="717">
        <v>0</v>
      </c>
      <c r="G43" s="714">
        <v>0</v>
      </c>
      <c r="H43" s="714">
        <v>0</v>
      </c>
      <c r="I43" s="714">
        <v>0</v>
      </c>
      <c r="J43" s="719">
        <v>0</v>
      </c>
    </row>
    <row r="44" spans="1:10" s="230" customFormat="1" ht="12.75">
      <c r="A44" s="227">
        <v>34</v>
      </c>
      <c r="B44" s="228" t="s">
        <v>735</v>
      </c>
      <c r="C44" s="714">
        <v>24</v>
      </c>
      <c r="D44" s="717">
        <v>724</v>
      </c>
      <c r="E44" s="714">
        <v>312</v>
      </c>
      <c r="F44" s="717">
        <v>225888</v>
      </c>
      <c r="G44" s="714">
        <v>24</v>
      </c>
      <c r="H44" s="714">
        <v>106902</v>
      </c>
      <c r="I44" s="714">
        <v>163</v>
      </c>
      <c r="J44" s="719">
        <v>656</v>
      </c>
    </row>
    <row r="45" spans="1:10" s="230" customFormat="1" ht="12.75">
      <c r="A45" s="227">
        <v>35</v>
      </c>
      <c r="B45" s="228" t="s">
        <v>736</v>
      </c>
      <c r="C45" s="714">
        <v>0</v>
      </c>
      <c r="D45" s="717">
        <v>0</v>
      </c>
      <c r="E45" s="714">
        <v>312</v>
      </c>
      <c r="F45" s="717">
        <v>0</v>
      </c>
      <c r="G45" s="714">
        <v>0</v>
      </c>
      <c r="H45" s="714">
        <v>0</v>
      </c>
      <c r="I45" s="714">
        <v>0</v>
      </c>
      <c r="J45" s="719">
        <v>0</v>
      </c>
    </row>
    <row r="46" spans="1:10" s="230" customFormat="1" ht="12.75">
      <c r="A46" s="227">
        <v>36</v>
      </c>
      <c r="B46" s="228" t="s">
        <v>737</v>
      </c>
      <c r="C46" s="714">
        <v>32</v>
      </c>
      <c r="D46" s="717">
        <v>1600</v>
      </c>
      <c r="E46" s="714">
        <v>312</v>
      </c>
      <c r="F46" s="717">
        <v>499200</v>
      </c>
      <c r="G46" s="714">
        <v>0</v>
      </c>
      <c r="H46" s="714">
        <v>0</v>
      </c>
      <c r="I46" s="714">
        <v>0</v>
      </c>
      <c r="J46" s="719">
        <v>0</v>
      </c>
    </row>
    <row r="47" spans="1:10" s="230" customFormat="1" ht="12.75">
      <c r="A47" s="227">
        <v>37</v>
      </c>
      <c r="B47" s="228" t="s">
        <v>738</v>
      </c>
      <c r="C47" s="714">
        <v>0</v>
      </c>
      <c r="D47" s="717">
        <v>0</v>
      </c>
      <c r="E47" s="714">
        <v>312</v>
      </c>
      <c r="F47" s="717">
        <v>0</v>
      </c>
      <c r="G47" s="714">
        <v>0</v>
      </c>
      <c r="H47" s="714">
        <v>0</v>
      </c>
      <c r="I47" s="714">
        <v>0</v>
      </c>
      <c r="J47" s="719">
        <v>0</v>
      </c>
    </row>
    <row r="48" spans="1:10" s="230" customFormat="1" ht="12.75">
      <c r="A48" s="227">
        <v>38</v>
      </c>
      <c r="B48" s="228" t="s">
        <v>739</v>
      </c>
      <c r="C48" s="714">
        <v>0</v>
      </c>
      <c r="D48" s="717">
        <v>0</v>
      </c>
      <c r="E48" s="714">
        <v>312</v>
      </c>
      <c r="F48" s="717">
        <v>0</v>
      </c>
      <c r="G48" s="714">
        <v>0</v>
      </c>
      <c r="H48" s="714">
        <v>0</v>
      </c>
      <c r="I48" s="714">
        <v>0</v>
      </c>
      <c r="J48" s="719">
        <v>0</v>
      </c>
    </row>
    <row r="49" spans="1:10" s="230" customFormat="1" ht="12.75">
      <c r="A49" s="227">
        <v>39</v>
      </c>
      <c r="B49" s="228" t="s">
        <v>740</v>
      </c>
      <c r="C49" s="714">
        <v>33</v>
      </c>
      <c r="D49" s="717">
        <v>1416</v>
      </c>
      <c r="E49" s="714">
        <v>312</v>
      </c>
      <c r="F49" s="717">
        <v>441792</v>
      </c>
      <c r="G49" s="714">
        <v>6</v>
      </c>
      <c r="H49" s="714">
        <v>38781</v>
      </c>
      <c r="I49" s="714">
        <v>159</v>
      </c>
      <c r="J49" s="719">
        <v>244</v>
      </c>
    </row>
    <row r="50" spans="1:10" s="230" customFormat="1" ht="12.75">
      <c r="A50" s="227">
        <v>40</v>
      </c>
      <c r="B50" s="228" t="s">
        <v>741</v>
      </c>
      <c r="C50" s="714">
        <v>0</v>
      </c>
      <c r="D50" s="717">
        <v>0</v>
      </c>
      <c r="E50" s="714">
        <v>312</v>
      </c>
      <c r="F50" s="717">
        <v>0</v>
      </c>
      <c r="G50" s="714">
        <v>0</v>
      </c>
      <c r="H50" s="714">
        <v>0</v>
      </c>
      <c r="I50" s="714">
        <v>0</v>
      </c>
      <c r="J50" s="719">
        <v>0</v>
      </c>
    </row>
    <row r="51" spans="1:10" s="230" customFormat="1" ht="12.75">
      <c r="A51" s="227">
        <v>41</v>
      </c>
      <c r="B51" s="228" t="s">
        <v>742</v>
      </c>
      <c r="C51" s="714">
        <v>0</v>
      </c>
      <c r="D51" s="717">
        <v>0</v>
      </c>
      <c r="E51" s="714">
        <v>312</v>
      </c>
      <c r="F51" s="717">
        <v>0</v>
      </c>
      <c r="G51" s="714">
        <v>0</v>
      </c>
      <c r="H51" s="714">
        <v>0</v>
      </c>
      <c r="I51" s="714">
        <v>0</v>
      </c>
      <c r="J51" s="719">
        <v>0</v>
      </c>
    </row>
    <row r="52" spans="1:10" s="230" customFormat="1" ht="12.75">
      <c r="A52" s="227">
        <v>42</v>
      </c>
      <c r="B52" s="228" t="s">
        <v>743</v>
      </c>
      <c r="C52" s="714">
        <v>0</v>
      </c>
      <c r="D52" s="717">
        <v>0</v>
      </c>
      <c r="E52" s="714">
        <v>312</v>
      </c>
      <c r="F52" s="717">
        <v>0</v>
      </c>
      <c r="G52" s="714">
        <v>0</v>
      </c>
      <c r="H52" s="714">
        <v>0</v>
      </c>
      <c r="I52" s="714">
        <v>0</v>
      </c>
      <c r="J52" s="719">
        <v>0</v>
      </c>
    </row>
    <row r="53" spans="1:10" s="230" customFormat="1" ht="12.75">
      <c r="A53" s="227">
        <v>43</v>
      </c>
      <c r="B53" s="228" t="s">
        <v>744</v>
      </c>
      <c r="C53" s="714">
        <v>45</v>
      </c>
      <c r="D53" s="717">
        <v>1388</v>
      </c>
      <c r="E53" s="714">
        <v>312</v>
      </c>
      <c r="F53" s="717">
        <v>433056</v>
      </c>
      <c r="G53" s="714">
        <v>38</v>
      </c>
      <c r="H53" s="714">
        <v>185703</v>
      </c>
      <c r="I53" s="714">
        <v>167</v>
      </c>
      <c r="J53" s="719">
        <v>1112</v>
      </c>
    </row>
    <row r="54" spans="1:10" s="230" customFormat="1" ht="12.75">
      <c r="A54" s="227">
        <v>44</v>
      </c>
      <c r="B54" s="228" t="s">
        <v>745</v>
      </c>
      <c r="C54" s="714">
        <v>0</v>
      </c>
      <c r="D54" s="717">
        <v>0</v>
      </c>
      <c r="E54" s="714">
        <v>312</v>
      </c>
      <c r="F54" s="717">
        <v>0</v>
      </c>
      <c r="G54" s="714">
        <v>0</v>
      </c>
      <c r="H54" s="714">
        <v>0</v>
      </c>
      <c r="I54" s="714">
        <v>0</v>
      </c>
      <c r="J54" s="719">
        <v>0</v>
      </c>
    </row>
    <row r="55" spans="1:10" s="230" customFormat="1" ht="12.75">
      <c r="A55" s="227">
        <v>45</v>
      </c>
      <c r="B55" s="228" t="s">
        <v>746</v>
      </c>
      <c r="C55" s="714">
        <v>46</v>
      </c>
      <c r="D55" s="717">
        <v>1068</v>
      </c>
      <c r="E55" s="714">
        <v>312</v>
      </c>
      <c r="F55" s="717">
        <v>333216</v>
      </c>
      <c r="G55" s="714">
        <v>0</v>
      </c>
      <c r="H55" s="714">
        <v>0</v>
      </c>
      <c r="I55" s="714">
        <v>0</v>
      </c>
      <c r="J55" s="719">
        <v>0</v>
      </c>
    </row>
    <row r="56" spans="1:10" s="230" customFormat="1" ht="12.75">
      <c r="A56" s="227">
        <v>46</v>
      </c>
      <c r="B56" s="228" t="s">
        <v>747</v>
      </c>
      <c r="C56" s="714">
        <v>31</v>
      </c>
      <c r="D56" s="717">
        <v>0</v>
      </c>
      <c r="E56" s="714">
        <v>312</v>
      </c>
      <c r="F56" s="717">
        <v>0</v>
      </c>
      <c r="G56" s="714">
        <v>31</v>
      </c>
      <c r="H56" s="714">
        <v>49286</v>
      </c>
      <c r="I56" s="714">
        <v>152</v>
      </c>
      <c r="J56" s="719">
        <v>324</v>
      </c>
    </row>
    <row r="57" spans="1:10" s="230" customFormat="1" ht="12.75">
      <c r="A57" s="227">
        <v>47</v>
      </c>
      <c r="B57" s="228" t="s">
        <v>748</v>
      </c>
      <c r="C57" s="714">
        <v>0</v>
      </c>
      <c r="D57" s="717">
        <v>0</v>
      </c>
      <c r="E57" s="714">
        <v>312</v>
      </c>
      <c r="F57" s="717">
        <v>0</v>
      </c>
      <c r="G57" s="714">
        <v>0</v>
      </c>
      <c r="H57" s="714">
        <v>0</v>
      </c>
      <c r="I57" s="714">
        <v>0</v>
      </c>
      <c r="J57" s="719">
        <v>0</v>
      </c>
    </row>
    <row r="58" spans="1:10" s="230" customFormat="1" ht="12.75">
      <c r="A58" s="227">
        <v>48</v>
      </c>
      <c r="B58" s="228" t="s">
        <v>749</v>
      </c>
      <c r="C58" s="714">
        <v>0</v>
      </c>
      <c r="D58" s="717">
        <v>0</v>
      </c>
      <c r="E58" s="714">
        <v>312</v>
      </c>
      <c r="F58" s="717">
        <v>0</v>
      </c>
      <c r="G58" s="714">
        <v>0</v>
      </c>
      <c r="H58" s="714">
        <v>0</v>
      </c>
      <c r="I58" s="714">
        <v>0</v>
      </c>
      <c r="J58" s="719">
        <v>0</v>
      </c>
    </row>
    <row r="59" spans="1:10" s="230" customFormat="1" ht="12.75">
      <c r="A59" s="227">
        <v>49</v>
      </c>
      <c r="B59" s="228" t="s">
        <v>750</v>
      </c>
      <c r="C59" s="714">
        <v>46</v>
      </c>
      <c r="D59" s="717">
        <v>1976</v>
      </c>
      <c r="E59" s="714">
        <v>312</v>
      </c>
      <c r="F59" s="717">
        <v>616512</v>
      </c>
      <c r="G59" s="714">
        <v>0</v>
      </c>
      <c r="H59" s="714">
        <v>0</v>
      </c>
      <c r="I59" s="714">
        <v>0</v>
      </c>
      <c r="J59" s="719">
        <v>0</v>
      </c>
    </row>
    <row r="60" spans="1:10" s="230" customFormat="1" ht="12.75">
      <c r="A60" s="227">
        <v>50</v>
      </c>
      <c r="B60" s="228" t="s">
        <v>751</v>
      </c>
      <c r="C60" s="714">
        <v>0</v>
      </c>
      <c r="D60" s="717">
        <v>0</v>
      </c>
      <c r="E60" s="714">
        <v>312</v>
      </c>
      <c r="F60" s="717">
        <v>0</v>
      </c>
      <c r="G60" s="714">
        <v>0</v>
      </c>
      <c r="H60" s="714">
        <v>0</v>
      </c>
      <c r="I60" s="714">
        <v>0</v>
      </c>
      <c r="J60" s="719">
        <v>0</v>
      </c>
    </row>
    <row r="61" spans="1:10" s="230" customFormat="1" ht="12.75">
      <c r="A61" s="227">
        <v>51</v>
      </c>
      <c r="B61" s="228" t="s">
        <v>752</v>
      </c>
      <c r="C61" s="714">
        <v>0</v>
      </c>
      <c r="D61" s="717">
        <v>0</v>
      </c>
      <c r="E61" s="714">
        <v>312</v>
      </c>
      <c r="F61" s="717">
        <v>0</v>
      </c>
      <c r="G61" s="714">
        <v>0</v>
      </c>
      <c r="H61" s="714">
        <v>0</v>
      </c>
      <c r="I61" s="714">
        <v>0</v>
      </c>
      <c r="J61" s="719">
        <v>0</v>
      </c>
    </row>
    <row r="62" spans="1:10" s="230" customFormat="1" ht="12.75">
      <c r="A62" s="227">
        <v>52</v>
      </c>
      <c r="B62" s="228" t="s">
        <v>753</v>
      </c>
      <c r="C62" s="714">
        <v>0</v>
      </c>
      <c r="D62" s="717">
        <v>0</v>
      </c>
      <c r="E62" s="714">
        <v>312</v>
      </c>
      <c r="F62" s="717">
        <v>0</v>
      </c>
      <c r="G62" s="714">
        <v>0</v>
      </c>
      <c r="H62" s="714">
        <v>0</v>
      </c>
      <c r="I62" s="714">
        <v>0</v>
      </c>
      <c r="J62" s="719">
        <v>0</v>
      </c>
    </row>
    <row r="63" spans="1:10" s="230" customFormat="1" ht="12.75">
      <c r="A63" s="227">
        <v>53</v>
      </c>
      <c r="B63" s="228" t="s">
        <v>754</v>
      </c>
      <c r="C63" s="714">
        <v>32</v>
      </c>
      <c r="D63" s="717">
        <v>923.82</v>
      </c>
      <c r="E63" s="714">
        <v>312</v>
      </c>
      <c r="F63" s="717">
        <v>288231.84</v>
      </c>
      <c r="G63" s="714">
        <v>0</v>
      </c>
      <c r="H63" s="714">
        <v>0</v>
      </c>
      <c r="I63" s="714">
        <v>0</v>
      </c>
      <c r="J63" s="719">
        <v>0</v>
      </c>
    </row>
    <row r="64" spans="1:10" s="230" customFormat="1" ht="12.75">
      <c r="A64" s="227">
        <v>54</v>
      </c>
      <c r="B64" s="228" t="s">
        <v>755</v>
      </c>
      <c r="C64" s="714">
        <v>0</v>
      </c>
      <c r="D64" s="717">
        <v>0</v>
      </c>
      <c r="E64" s="714">
        <v>312</v>
      </c>
      <c r="F64" s="717">
        <v>0</v>
      </c>
      <c r="G64" s="714">
        <v>0</v>
      </c>
      <c r="H64" s="714">
        <v>0</v>
      </c>
      <c r="I64" s="714">
        <v>0</v>
      </c>
      <c r="J64" s="719">
        <v>0</v>
      </c>
    </row>
    <row r="65" spans="1:10" s="230" customFormat="1" ht="12.75">
      <c r="A65" s="227">
        <v>55</v>
      </c>
      <c r="B65" s="228" t="s">
        <v>756</v>
      </c>
      <c r="C65" s="714">
        <v>0</v>
      </c>
      <c r="D65" s="717">
        <v>489.1481481</v>
      </c>
      <c r="E65" s="714">
        <v>312</v>
      </c>
      <c r="F65" s="717">
        <v>152614.22220720001</v>
      </c>
      <c r="G65" s="714">
        <v>0</v>
      </c>
      <c r="H65" s="714">
        <v>0</v>
      </c>
      <c r="I65" s="714">
        <v>0</v>
      </c>
      <c r="J65" s="719">
        <v>0</v>
      </c>
    </row>
    <row r="66" spans="1:10" s="230" customFormat="1" ht="12.75">
      <c r="A66" s="227">
        <v>56</v>
      </c>
      <c r="B66" s="228" t="s">
        <v>757</v>
      </c>
      <c r="C66" s="714">
        <v>0</v>
      </c>
      <c r="D66" s="717">
        <v>0</v>
      </c>
      <c r="E66" s="714">
        <v>312</v>
      </c>
      <c r="F66" s="717">
        <v>0</v>
      </c>
      <c r="G66" s="714">
        <v>0</v>
      </c>
      <c r="H66" s="714">
        <v>0</v>
      </c>
      <c r="I66" s="714">
        <v>0</v>
      </c>
      <c r="J66" s="719">
        <v>0</v>
      </c>
    </row>
    <row r="67" spans="1:10" s="230" customFormat="1" ht="12.75">
      <c r="A67" s="227">
        <v>57</v>
      </c>
      <c r="B67" s="228" t="s">
        <v>758</v>
      </c>
      <c r="C67" s="714">
        <v>90</v>
      </c>
      <c r="D67" s="717">
        <v>3005</v>
      </c>
      <c r="E67" s="714">
        <v>312</v>
      </c>
      <c r="F67" s="717">
        <v>937560</v>
      </c>
      <c r="G67" s="714">
        <v>90</v>
      </c>
      <c r="H67" s="714">
        <v>0</v>
      </c>
      <c r="I67" s="714">
        <v>0</v>
      </c>
      <c r="J67" s="719">
        <v>0</v>
      </c>
    </row>
    <row r="68" spans="1:10" s="230" customFormat="1" ht="12.75">
      <c r="A68" s="227">
        <v>58</v>
      </c>
      <c r="B68" s="228" t="s">
        <v>759</v>
      </c>
      <c r="C68" s="714">
        <v>0</v>
      </c>
      <c r="D68" s="717">
        <v>0</v>
      </c>
      <c r="E68" s="714">
        <v>312</v>
      </c>
      <c r="F68" s="717">
        <v>0</v>
      </c>
      <c r="G68" s="714">
        <v>0</v>
      </c>
      <c r="H68" s="714">
        <v>0</v>
      </c>
      <c r="I68" s="714">
        <v>0</v>
      </c>
      <c r="J68" s="719">
        <v>0</v>
      </c>
    </row>
    <row r="69" spans="1:10" s="230" customFormat="1" ht="12.75">
      <c r="A69" s="227">
        <v>59</v>
      </c>
      <c r="B69" s="228" t="s">
        <v>760</v>
      </c>
      <c r="C69" s="714">
        <v>0</v>
      </c>
      <c r="D69" s="717">
        <v>0</v>
      </c>
      <c r="E69" s="714">
        <v>312</v>
      </c>
      <c r="F69" s="717">
        <v>0</v>
      </c>
      <c r="G69" s="714">
        <v>0</v>
      </c>
      <c r="H69" s="714">
        <v>0</v>
      </c>
      <c r="I69" s="714">
        <v>0</v>
      </c>
      <c r="J69" s="719">
        <v>0</v>
      </c>
    </row>
    <row r="70" spans="1:10" s="230" customFormat="1" ht="12.75">
      <c r="A70" s="227">
        <v>60</v>
      </c>
      <c r="B70" s="228" t="s">
        <v>761</v>
      </c>
      <c r="C70" s="714">
        <v>0</v>
      </c>
      <c r="D70" s="717">
        <v>0</v>
      </c>
      <c r="E70" s="714">
        <v>312</v>
      </c>
      <c r="F70" s="717">
        <v>0</v>
      </c>
      <c r="G70" s="714">
        <v>0</v>
      </c>
      <c r="H70" s="714">
        <v>0</v>
      </c>
      <c r="I70" s="714">
        <v>0</v>
      </c>
      <c r="J70" s="719">
        <v>0</v>
      </c>
    </row>
    <row r="71" spans="1:10" s="230" customFormat="1" ht="12.75">
      <c r="A71" s="227">
        <v>61</v>
      </c>
      <c r="B71" s="228" t="s">
        <v>762</v>
      </c>
      <c r="C71" s="714">
        <v>0</v>
      </c>
      <c r="D71" s="717">
        <v>373</v>
      </c>
      <c r="E71" s="714">
        <v>312</v>
      </c>
      <c r="F71" s="717">
        <v>116376</v>
      </c>
      <c r="G71" s="714">
        <v>0</v>
      </c>
      <c r="H71" s="714">
        <v>0</v>
      </c>
      <c r="I71" s="714">
        <v>0</v>
      </c>
      <c r="J71" s="719">
        <v>0</v>
      </c>
    </row>
    <row r="72" spans="1:10" s="230" customFormat="1" ht="12.75">
      <c r="A72" s="227">
        <v>62</v>
      </c>
      <c r="B72" s="228" t="s">
        <v>763</v>
      </c>
      <c r="C72" s="714">
        <v>67</v>
      </c>
      <c r="D72" s="717">
        <v>2648</v>
      </c>
      <c r="E72" s="714">
        <v>312</v>
      </c>
      <c r="F72" s="717">
        <v>826176</v>
      </c>
      <c r="G72" s="714">
        <v>67</v>
      </c>
      <c r="H72" s="714">
        <v>377497</v>
      </c>
      <c r="I72" s="714">
        <v>153</v>
      </c>
      <c r="J72" s="719">
        <v>2467</v>
      </c>
    </row>
    <row r="73" spans="1:10" s="230" customFormat="1" ht="12.75">
      <c r="A73" s="227">
        <v>63</v>
      </c>
      <c r="B73" s="228" t="s">
        <v>764</v>
      </c>
      <c r="C73" s="714">
        <v>40</v>
      </c>
      <c r="D73" s="717">
        <v>1632</v>
      </c>
      <c r="E73" s="714">
        <v>312</v>
      </c>
      <c r="F73" s="717">
        <v>509184</v>
      </c>
      <c r="G73" s="714">
        <v>40</v>
      </c>
      <c r="H73" s="714">
        <v>206599</v>
      </c>
      <c r="I73" s="714">
        <v>189</v>
      </c>
      <c r="J73" s="719">
        <v>1093</v>
      </c>
    </row>
    <row r="74" spans="1:10" s="230" customFormat="1" ht="12.75">
      <c r="A74" s="227">
        <v>64</v>
      </c>
      <c r="B74" s="228" t="s">
        <v>765</v>
      </c>
      <c r="C74" s="714">
        <v>0</v>
      </c>
      <c r="D74" s="717">
        <v>0</v>
      </c>
      <c r="E74" s="714">
        <v>312</v>
      </c>
      <c r="F74" s="717">
        <v>0</v>
      </c>
      <c r="G74" s="714">
        <v>0</v>
      </c>
      <c r="H74" s="714">
        <v>0</v>
      </c>
      <c r="I74" s="714">
        <v>0</v>
      </c>
      <c r="J74" s="719">
        <v>0</v>
      </c>
    </row>
    <row r="75" spans="1:10" s="230" customFormat="1" ht="12.75">
      <c r="A75" s="227">
        <v>65</v>
      </c>
      <c r="B75" s="228" t="s">
        <v>766</v>
      </c>
      <c r="C75" s="714">
        <v>69</v>
      </c>
      <c r="D75" s="717">
        <v>2741</v>
      </c>
      <c r="E75" s="714">
        <v>312</v>
      </c>
      <c r="F75" s="717">
        <v>855192</v>
      </c>
      <c r="G75" s="714">
        <v>0</v>
      </c>
      <c r="H75" s="714">
        <v>0</v>
      </c>
      <c r="I75" s="714">
        <v>0</v>
      </c>
      <c r="J75" s="719">
        <v>0</v>
      </c>
    </row>
    <row r="76" spans="1:10" s="230" customFormat="1" ht="12.75">
      <c r="A76" s="227">
        <v>66</v>
      </c>
      <c r="B76" s="228" t="s">
        <v>767</v>
      </c>
      <c r="C76" s="714">
        <v>0</v>
      </c>
      <c r="D76" s="717">
        <v>0</v>
      </c>
      <c r="E76" s="714">
        <v>312</v>
      </c>
      <c r="F76" s="717">
        <v>0</v>
      </c>
      <c r="G76" s="714">
        <v>0</v>
      </c>
      <c r="H76" s="714">
        <v>0</v>
      </c>
      <c r="I76" s="714">
        <v>0</v>
      </c>
      <c r="J76" s="719">
        <v>0</v>
      </c>
    </row>
    <row r="77" spans="1:10" s="230" customFormat="1" ht="12.75">
      <c r="A77" s="227">
        <v>67</v>
      </c>
      <c r="B77" s="228" t="s">
        <v>768</v>
      </c>
      <c r="C77" s="714">
        <v>0</v>
      </c>
      <c r="D77" s="717">
        <v>0</v>
      </c>
      <c r="E77" s="714">
        <v>312</v>
      </c>
      <c r="F77" s="717">
        <v>0</v>
      </c>
      <c r="G77" s="714">
        <v>0</v>
      </c>
      <c r="H77" s="714">
        <v>0</v>
      </c>
      <c r="I77" s="714">
        <v>0</v>
      </c>
      <c r="J77" s="719">
        <v>0</v>
      </c>
    </row>
    <row r="78" spans="1:10" s="230" customFormat="1" ht="12.75">
      <c r="A78" s="227">
        <v>68</v>
      </c>
      <c r="B78" s="228" t="s">
        <v>769</v>
      </c>
      <c r="C78" s="714">
        <v>0</v>
      </c>
      <c r="D78" s="717">
        <v>0</v>
      </c>
      <c r="E78" s="714">
        <v>312</v>
      </c>
      <c r="F78" s="717">
        <v>0</v>
      </c>
      <c r="G78" s="714">
        <v>0</v>
      </c>
      <c r="H78" s="714">
        <v>0</v>
      </c>
      <c r="I78" s="714">
        <v>0</v>
      </c>
      <c r="J78" s="719">
        <v>0</v>
      </c>
    </row>
    <row r="79" spans="1:10" s="230" customFormat="1" ht="12.75">
      <c r="A79" s="227">
        <v>69</v>
      </c>
      <c r="B79" s="228" t="s">
        <v>770</v>
      </c>
      <c r="C79" s="714">
        <v>0</v>
      </c>
      <c r="D79" s="717">
        <v>0</v>
      </c>
      <c r="E79" s="714">
        <v>312</v>
      </c>
      <c r="F79" s="717">
        <v>0</v>
      </c>
      <c r="G79" s="714">
        <v>0</v>
      </c>
      <c r="H79" s="714">
        <v>0</v>
      </c>
      <c r="I79" s="714">
        <v>0</v>
      </c>
      <c r="J79" s="719">
        <v>0</v>
      </c>
    </row>
    <row r="80" spans="1:10" s="230" customFormat="1" ht="12.75">
      <c r="A80" s="227">
        <v>70</v>
      </c>
      <c r="B80" s="228" t="s">
        <v>771</v>
      </c>
      <c r="C80" s="714">
        <v>24</v>
      </c>
      <c r="D80" s="717">
        <v>974</v>
      </c>
      <c r="E80" s="714">
        <v>312</v>
      </c>
      <c r="F80" s="717">
        <v>303888</v>
      </c>
      <c r="G80" s="714">
        <v>24</v>
      </c>
      <c r="H80" s="714">
        <v>122212</v>
      </c>
      <c r="I80" s="714">
        <v>183</v>
      </c>
      <c r="J80" s="719">
        <v>668</v>
      </c>
    </row>
    <row r="81" spans="1:10" s="230" customFormat="1" ht="12.75">
      <c r="A81" s="227">
        <v>71</v>
      </c>
      <c r="B81" s="228" t="s">
        <v>772</v>
      </c>
      <c r="C81" s="714">
        <v>26</v>
      </c>
      <c r="D81" s="717"/>
      <c r="E81" s="714">
        <v>312</v>
      </c>
      <c r="F81" s="717">
        <v>0</v>
      </c>
      <c r="G81" s="714">
        <v>23</v>
      </c>
      <c r="H81" s="714">
        <v>122233</v>
      </c>
      <c r="I81" s="714">
        <v>185</v>
      </c>
      <c r="J81" s="719">
        <v>661</v>
      </c>
    </row>
    <row r="82" spans="1:10" s="230" customFormat="1" ht="12.75">
      <c r="A82" s="227">
        <v>72</v>
      </c>
      <c r="B82" s="228" t="s">
        <v>773</v>
      </c>
      <c r="C82" s="714">
        <v>27</v>
      </c>
      <c r="D82" s="717">
        <v>1614</v>
      </c>
      <c r="E82" s="714">
        <v>312</v>
      </c>
      <c r="F82" s="717">
        <v>503568</v>
      </c>
      <c r="G82" s="714">
        <v>0</v>
      </c>
      <c r="H82" s="714">
        <v>0</v>
      </c>
      <c r="I82" s="714">
        <v>0</v>
      </c>
      <c r="J82" s="719">
        <v>0</v>
      </c>
    </row>
    <row r="83" spans="1:10" s="230" customFormat="1" ht="16.5" customHeight="1">
      <c r="A83" s="227">
        <v>73</v>
      </c>
      <c r="B83" s="228" t="s">
        <v>788</v>
      </c>
      <c r="C83" s="714">
        <v>3</v>
      </c>
      <c r="D83" s="717">
        <v>100</v>
      </c>
      <c r="E83" s="714">
        <v>312</v>
      </c>
      <c r="F83" s="717">
        <v>31200</v>
      </c>
      <c r="G83" s="714">
        <v>3</v>
      </c>
      <c r="H83" s="714">
        <v>0</v>
      </c>
      <c r="I83" s="714">
        <v>0</v>
      </c>
      <c r="J83" s="719">
        <v>0</v>
      </c>
    </row>
    <row r="84" spans="1:10" s="230" customFormat="1" ht="12.75">
      <c r="A84" s="227">
        <v>74</v>
      </c>
      <c r="B84" s="228" t="s">
        <v>789</v>
      </c>
      <c r="C84" s="714">
        <v>13</v>
      </c>
      <c r="D84" s="717">
        <v>364</v>
      </c>
      <c r="E84" s="714">
        <v>312</v>
      </c>
      <c r="F84" s="717">
        <v>113568</v>
      </c>
      <c r="G84" s="714">
        <v>0</v>
      </c>
      <c r="H84" s="714">
        <v>16217</v>
      </c>
      <c r="I84" s="714">
        <v>55</v>
      </c>
      <c r="J84" s="719">
        <v>295</v>
      </c>
    </row>
    <row r="85" spans="1:10" s="230" customFormat="1" ht="12.75">
      <c r="A85" s="227">
        <v>75</v>
      </c>
      <c r="B85" s="228" t="s">
        <v>790</v>
      </c>
      <c r="C85" s="714">
        <v>0</v>
      </c>
      <c r="D85" s="717">
        <v>0</v>
      </c>
      <c r="E85" s="714">
        <v>312</v>
      </c>
      <c r="F85" s="717">
        <v>0</v>
      </c>
      <c r="G85" s="714">
        <v>0</v>
      </c>
      <c r="H85" s="714">
        <v>0</v>
      </c>
      <c r="I85" s="714">
        <v>0</v>
      </c>
      <c r="J85" s="719">
        <v>0</v>
      </c>
    </row>
    <row r="86" spans="1:10" s="515" customFormat="1" ht="18.75" customHeight="1">
      <c r="A86" s="962" t="s">
        <v>18</v>
      </c>
      <c r="B86" s="963"/>
      <c r="C86" s="715">
        <v>1430</v>
      </c>
      <c r="D86" s="718">
        <v>42518.9681481</v>
      </c>
      <c r="E86" s="716">
        <v>312</v>
      </c>
      <c r="F86" s="718">
        <v>13265918.0622072</v>
      </c>
      <c r="G86" s="715">
        <v>721</v>
      </c>
      <c r="H86" s="715">
        <v>2512422</v>
      </c>
      <c r="I86" s="715">
        <v>167</v>
      </c>
      <c r="J86" s="720">
        <f>SUM(J11:J85)</f>
        <v>17204</v>
      </c>
    </row>
    <row r="87" ht="12.75">
      <c r="F87" s="721"/>
    </row>
    <row r="88" spans="1:10" ht="12.75">
      <c r="A88" s="519"/>
      <c r="B88" s="519"/>
      <c r="C88" s="519"/>
      <c r="D88" s="519"/>
      <c r="E88" s="519"/>
      <c r="F88" s="519"/>
      <c r="G88" s="519"/>
      <c r="H88" s="519"/>
      <c r="I88" s="519"/>
      <c r="J88" s="519"/>
    </row>
    <row r="92" spans="1:10" ht="12.75">
      <c r="A92" s="443" t="s">
        <v>999</v>
      </c>
      <c r="I92" s="911" t="s">
        <v>995</v>
      </c>
      <c r="J92" s="911"/>
    </row>
    <row r="93" spans="9:10" ht="12.75">
      <c r="I93" s="911" t="s">
        <v>998</v>
      </c>
      <c r="J93" s="911"/>
    </row>
    <row r="94" spans="9:10" ht="12.75">
      <c r="I94" s="911" t="s">
        <v>997</v>
      </c>
      <c r="J94" s="911"/>
    </row>
  </sheetData>
  <sheetProtection/>
  <mergeCells count="12">
    <mergeCell ref="E1:I1"/>
    <mergeCell ref="A2:J2"/>
    <mergeCell ref="A3:J3"/>
    <mergeCell ref="A5:J5"/>
    <mergeCell ref="A8:A9"/>
    <mergeCell ref="B8:B9"/>
    <mergeCell ref="C8:F8"/>
    <mergeCell ref="G8:J8"/>
    <mergeCell ref="A86:B86"/>
    <mergeCell ref="I92:J92"/>
    <mergeCell ref="I93:J93"/>
    <mergeCell ref="I94:J94"/>
  </mergeCells>
  <conditionalFormatting sqref="I92:J94">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00B050"/>
  </sheetPr>
  <dimension ref="A1:L95"/>
  <sheetViews>
    <sheetView view="pageBreakPreview" zoomScale="90" zoomScaleSheetLayoutView="90" zoomScalePageLayoutView="0" workbookViewId="0" topLeftCell="A1">
      <pane xSplit="2" ySplit="11" topLeftCell="G85" activePane="bottomRight" state="frozen"/>
      <selection pane="topLeft" activeCell="H33" sqref="A33:V43"/>
      <selection pane="topRight" activeCell="H33" sqref="A33:V43"/>
      <selection pane="bottomLeft" activeCell="H33" sqref="A33:V43"/>
      <selection pane="bottomRight" activeCell="J87" sqref="J87"/>
    </sheetView>
  </sheetViews>
  <sheetFormatPr defaultColWidth="9.140625" defaultRowHeight="12.75"/>
  <cols>
    <col min="1" max="1" width="4.421875" style="438" customWidth="1"/>
    <col min="2" max="2" width="17.28125" style="438" customWidth="1"/>
    <col min="3" max="3" width="12.7109375" style="438" customWidth="1"/>
    <col min="4" max="4" width="11.7109375" style="438" customWidth="1"/>
    <col min="5" max="5" width="10.7109375" style="438" customWidth="1"/>
    <col min="6" max="6" width="12.7109375" style="438" customWidth="1"/>
    <col min="7" max="7" width="11.8515625" style="443" customWidth="1"/>
    <col min="8" max="8" width="11.8515625" style="438" customWidth="1"/>
    <col min="9" max="9" width="11.140625" style="438" customWidth="1"/>
    <col min="10" max="10" width="10.28125" style="438" customWidth="1"/>
    <col min="11" max="11" width="14.00390625" style="438" customWidth="1"/>
    <col min="12" max="12" width="12.28125" style="443" customWidth="1"/>
    <col min="13" max="16384" width="9.140625" style="438" customWidth="1"/>
  </cols>
  <sheetData>
    <row r="1" spans="4:12" s="230" customFormat="1" ht="12.75">
      <c r="D1" s="496"/>
      <c r="E1" s="496"/>
      <c r="F1" s="496"/>
      <c r="G1" s="496"/>
      <c r="H1" s="496"/>
      <c r="I1" s="496"/>
      <c r="J1" s="496"/>
      <c r="K1" s="496"/>
      <c r="L1" s="530" t="s">
        <v>62</v>
      </c>
    </row>
    <row r="2" spans="1:12" s="230" customFormat="1" ht="14.25">
      <c r="A2" s="964" t="s">
        <v>0</v>
      </c>
      <c r="B2" s="964"/>
      <c r="C2" s="964"/>
      <c r="D2" s="964"/>
      <c r="E2" s="964"/>
      <c r="F2" s="964"/>
      <c r="G2" s="964"/>
      <c r="H2" s="964"/>
      <c r="I2" s="964"/>
      <c r="J2" s="964"/>
      <c r="K2" s="964"/>
      <c r="L2" s="964"/>
    </row>
    <row r="3" spans="1:12" s="230" customFormat="1" ht="15.75">
      <c r="A3" s="977" t="s">
        <v>388</v>
      </c>
      <c r="B3" s="977"/>
      <c r="C3" s="977"/>
      <c r="D3" s="977"/>
      <c r="E3" s="977"/>
      <c r="F3" s="977"/>
      <c r="G3" s="977"/>
      <c r="H3" s="977"/>
      <c r="I3" s="977"/>
      <c r="J3" s="977"/>
      <c r="K3" s="977"/>
      <c r="L3" s="977"/>
    </row>
    <row r="4" spans="1:12" s="230" customFormat="1" ht="10.5" customHeight="1">
      <c r="A4" s="531"/>
      <c r="B4" s="531"/>
      <c r="C4" s="531"/>
      <c r="D4" s="531"/>
      <c r="E4" s="531"/>
      <c r="F4" s="531"/>
      <c r="G4" s="532"/>
      <c r="H4" s="531"/>
      <c r="I4" s="531"/>
      <c r="J4" s="531"/>
      <c r="K4" s="531"/>
      <c r="L4" s="532"/>
    </row>
    <row r="5" spans="1:12" ht="17.25" customHeight="1">
      <c r="A5" s="978" t="s">
        <v>405</v>
      </c>
      <c r="B5" s="978"/>
      <c r="C5" s="978"/>
      <c r="D5" s="978"/>
      <c r="E5" s="978"/>
      <c r="F5" s="978"/>
      <c r="G5" s="978"/>
      <c r="H5" s="978"/>
      <c r="I5" s="978"/>
      <c r="J5" s="978"/>
      <c r="K5" s="978"/>
      <c r="L5" s="978"/>
    </row>
    <row r="6" spans="1:12" ht="10.5" customHeight="1">
      <c r="A6" s="504"/>
      <c r="B6" s="504"/>
      <c r="C6" s="504"/>
      <c r="D6" s="504"/>
      <c r="E6" s="504"/>
      <c r="F6" s="504"/>
      <c r="G6" s="505"/>
      <c r="H6" s="504"/>
      <c r="I6" s="504"/>
      <c r="J6" s="504"/>
      <c r="K6" s="504"/>
      <c r="L6" s="505"/>
    </row>
    <row r="7" spans="1:12" ht="15">
      <c r="A7" s="507" t="s">
        <v>994</v>
      </c>
      <c r="B7" s="507"/>
      <c r="C7" s="506"/>
      <c r="D7" s="506"/>
      <c r="E7" s="506"/>
      <c r="F7" s="979" t="s">
        <v>19</v>
      </c>
      <c r="G7" s="979"/>
      <c r="H7" s="979"/>
      <c r="I7" s="979"/>
      <c r="J7" s="979"/>
      <c r="K7" s="979"/>
      <c r="L7" s="979"/>
    </row>
    <row r="8" spans="1:12" ht="12.75">
      <c r="A8" s="443"/>
      <c r="F8" s="533"/>
      <c r="G8" s="527"/>
      <c r="H8" s="527"/>
      <c r="J8" s="527"/>
      <c r="K8" s="527"/>
      <c r="L8" s="466" t="s">
        <v>436</v>
      </c>
    </row>
    <row r="9" spans="1:12" s="515" customFormat="1" ht="15.75" customHeight="1">
      <c r="A9" s="973" t="s">
        <v>787</v>
      </c>
      <c r="B9" s="973" t="s">
        <v>2</v>
      </c>
      <c r="C9" s="980" t="s">
        <v>20</v>
      </c>
      <c r="D9" s="981"/>
      <c r="E9" s="981"/>
      <c r="F9" s="981"/>
      <c r="G9" s="981"/>
      <c r="H9" s="973" t="s">
        <v>41</v>
      </c>
      <c r="I9" s="973"/>
      <c r="J9" s="973"/>
      <c r="K9" s="973"/>
      <c r="L9" s="973"/>
    </row>
    <row r="10" spans="1:12" s="515" customFormat="1" ht="59.25" customHeight="1">
      <c r="A10" s="973"/>
      <c r="B10" s="973"/>
      <c r="C10" s="275" t="s">
        <v>406</v>
      </c>
      <c r="D10" s="275" t="s">
        <v>439</v>
      </c>
      <c r="E10" s="722" t="s">
        <v>71</v>
      </c>
      <c r="F10" s="275" t="s">
        <v>72</v>
      </c>
      <c r="G10" s="275" t="s">
        <v>169</v>
      </c>
      <c r="H10" s="275" t="s">
        <v>406</v>
      </c>
      <c r="I10" s="275" t="s">
        <v>439</v>
      </c>
      <c r="J10" s="722" t="s">
        <v>71</v>
      </c>
      <c r="K10" s="275" t="s">
        <v>72</v>
      </c>
      <c r="L10" s="275" t="s">
        <v>170</v>
      </c>
    </row>
    <row r="11" spans="1:12" s="443" customFormat="1" ht="12.75">
      <c r="A11" s="509">
        <v>1</v>
      </c>
      <c r="B11" s="509">
        <v>2</v>
      </c>
      <c r="C11" s="509">
        <v>3</v>
      </c>
      <c r="D11" s="509">
        <v>4</v>
      </c>
      <c r="E11" s="723">
        <v>5</v>
      </c>
      <c r="F11" s="509">
        <v>6</v>
      </c>
      <c r="G11" s="509">
        <v>7</v>
      </c>
      <c r="H11" s="509">
        <v>8</v>
      </c>
      <c r="I11" s="509">
        <v>9</v>
      </c>
      <c r="J11" s="723">
        <v>10</v>
      </c>
      <c r="K11" s="509">
        <v>11</v>
      </c>
      <c r="L11" s="509">
        <v>12</v>
      </c>
    </row>
    <row r="12" spans="1:12" s="230" customFormat="1" ht="12.75">
      <c r="A12" s="227">
        <v>1</v>
      </c>
      <c r="B12" s="228" t="s">
        <v>627</v>
      </c>
      <c r="C12" s="229">
        <v>2278.8324000000002</v>
      </c>
      <c r="D12" s="229">
        <v>-127.949</v>
      </c>
      <c r="E12" s="706">
        <v>1756.86</v>
      </c>
      <c r="F12" s="229">
        <v>1378.3</v>
      </c>
      <c r="G12" s="534">
        <v>250.61099999999988</v>
      </c>
      <c r="H12" s="229">
        <v>1139.4162000000001</v>
      </c>
      <c r="I12" s="229">
        <v>-5.782</v>
      </c>
      <c r="J12" s="706">
        <v>756.44</v>
      </c>
      <c r="K12" s="229">
        <v>689.15</v>
      </c>
      <c r="L12" s="534">
        <v>61.50800000000004</v>
      </c>
    </row>
    <row r="13" spans="1:12" s="230" customFormat="1" ht="12.75">
      <c r="A13" s="227">
        <v>2</v>
      </c>
      <c r="B13" s="228" t="s">
        <v>628</v>
      </c>
      <c r="C13" s="229">
        <v>1775.4204</v>
      </c>
      <c r="D13" s="229">
        <v>-136.867</v>
      </c>
      <c r="E13" s="706">
        <v>1250.23</v>
      </c>
      <c r="F13" s="229">
        <v>1011.237</v>
      </c>
      <c r="G13" s="534">
        <v>102.12600000000009</v>
      </c>
      <c r="H13" s="229">
        <v>887.7102</v>
      </c>
      <c r="I13" s="229">
        <v>-150.121</v>
      </c>
      <c r="J13" s="706">
        <v>694.14</v>
      </c>
      <c r="K13" s="229">
        <v>505.617</v>
      </c>
      <c r="L13" s="534">
        <v>38.40199999999999</v>
      </c>
    </row>
    <row r="14" spans="1:12" s="230" customFormat="1" ht="12.75">
      <c r="A14" s="227">
        <v>3</v>
      </c>
      <c r="B14" s="228" t="s">
        <v>629</v>
      </c>
      <c r="C14" s="229">
        <v>3290.8044000000004</v>
      </c>
      <c r="D14" s="229">
        <v>-572.034</v>
      </c>
      <c r="E14" s="706">
        <v>2612.85</v>
      </c>
      <c r="F14" s="229">
        <v>1901.17</v>
      </c>
      <c r="G14" s="534">
        <v>139.64599999999973</v>
      </c>
      <c r="H14" s="229">
        <v>1645.4022000000002</v>
      </c>
      <c r="I14" s="229">
        <v>-24.741</v>
      </c>
      <c r="J14" s="706">
        <v>1138.44</v>
      </c>
      <c r="K14" s="229">
        <v>950.585</v>
      </c>
      <c r="L14" s="534">
        <v>163.11400000000003</v>
      </c>
    </row>
    <row r="15" spans="1:12" s="230" customFormat="1" ht="12.75">
      <c r="A15" s="227">
        <v>4</v>
      </c>
      <c r="B15" s="228" t="s">
        <v>630</v>
      </c>
      <c r="C15" s="229">
        <v>1475.4792</v>
      </c>
      <c r="D15" s="229">
        <v>1818.481</v>
      </c>
      <c r="E15" s="706">
        <v>813.65</v>
      </c>
      <c r="F15" s="229">
        <v>689.64</v>
      </c>
      <c r="G15" s="534">
        <v>1942.491</v>
      </c>
      <c r="H15" s="229">
        <v>737.7396</v>
      </c>
      <c r="I15" s="229">
        <v>1092.301</v>
      </c>
      <c r="J15" s="706">
        <v>411.12</v>
      </c>
      <c r="K15" s="229">
        <v>344.82</v>
      </c>
      <c r="L15" s="534">
        <v>1158.6009999999999</v>
      </c>
    </row>
    <row r="16" spans="1:12" s="230" customFormat="1" ht="12.75">
      <c r="A16" s="227">
        <v>5</v>
      </c>
      <c r="B16" s="228" t="s">
        <v>631</v>
      </c>
      <c r="C16" s="229">
        <v>862.1184</v>
      </c>
      <c r="D16" s="229">
        <v>-136.43</v>
      </c>
      <c r="E16" s="706">
        <v>764.55</v>
      </c>
      <c r="F16" s="229">
        <v>608.425</v>
      </c>
      <c r="G16" s="534">
        <v>19.694999999999936</v>
      </c>
      <c r="H16" s="229">
        <v>431.0592</v>
      </c>
      <c r="I16" s="229">
        <v>-13.29</v>
      </c>
      <c r="J16" s="706">
        <v>325.21</v>
      </c>
      <c r="K16" s="229">
        <v>315.386</v>
      </c>
      <c r="L16" s="534">
        <v>-3.466000000000065</v>
      </c>
    </row>
    <row r="17" spans="1:12" s="230" customFormat="1" ht="12.75">
      <c r="A17" s="227">
        <v>6</v>
      </c>
      <c r="B17" s="228" t="s">
        <v>632</v>
      </c>
      <c r="C17" s="229">
        <v>3293.8464000000004</v>
      </c>
      <c r="D17" s="229">
        <v>-123.378</v>
      </c>
      <c r="E17" s="706">
        <v>2242.34</v>
      </c>
      <c r="F17" s="229">
        <v>2003.102</v>
      </c>
      <c r="G17" s="534">
        <v>115.8599999999999</v>
      </c>
      <c r="H17" s="229">
        <v>1646.9232000000002</v>
      </c>
      <c r="I17" s="229">
        <v>175.588</v>
      </c>
      <c r="J17" s="706">
        <v>1130.73</v>
      </c>
      <c r="K17" s="229">
        <v>849.667</v>
      </c>
      <c r="L17" s="534">
        <v>456.65099999999995</v>
      </c>
    </row>
    <row r="18" spans="1:12" s="230" customFormat="1" ht="12.75">
      <c r="A18" s="227">
        <v>7</v>
      </c>
      <c r="B18" s="228" t="s">
        <v>633</v>
      </c>
      <c r="C18" s="229">
        <v>2187.4788000000003</v>
      </c>
      <c r="D18" s="229">
        <v>118.29</v>
      </c>
      <c r="E18" s="706">
        <v>1479.63</v>
      </c>
      <c r="F18" s="229">
        <v>1518.45</v>
      </c>
      <c r="G18" s="534">
        <v>79.47000000000003</v>
      </c>
      <c r="H18" s="229">
        <v>1093.7394000000002</v>
      </c>
      <c r="I18" s="229">
        <v>-54.88</v>
      </c>
      <c r="J18" s="706">
        <v>808</v>
      </c>
      <c r="K18" s="229">
        <v>759.19</v>
      </c>
      <c r="L18" s="534">
        <v>-6.07000000000005</v>
      </c>
    </row>
    <row r="19" spans="1:12" s="230" customFormat="1" ht="12.75">
      <c r="A19" s="227">
        <v>8</v>
      </c>
      <c r="B19" s="228" t="s">
        <v>634</v>
      </c>
      <c r="C19" s="229">
        <v>670.2852</v>
      </c>
      <c r="D19" s="229">
        <v>15.99</v>
      </c>
      <c r="E19" s="706">
        <v>459.86</v>
      </c>
      <c r="F19" s="229">
        <v>420.36</v>
      </c>
      <c r="G19" s="534">
        <v>55.49000000000001</v>
      </c>
      <c r="H19" s="229">
        <v>335.1426</v>
      </c>
      <c r="I19" s="229">
        <v>-19.37</v>
      </c>
      <c r="J19" s="706">
        <v>232.2</v>
      </c>
      <c r="K19" s="229">
        <v>210.17</v>
      </c>
      <c r="L19" s="534">
        <v>2.6599999999999966</v>
      </c>
    </row>
    <row r="20" spans="1:12" s="230" customFormat="1" ht="12.75">
      <c r="A20" s="227">
        <v>9</v>
      </c>
      <c r="B20" s="228" t="s">
        <v>635</v>
      </c>
      <c r="C20" s="229">
        <v>2875.5168</v>
      </c>
      <c r="D20" s="229">
        <v>-304.24</v>
      </c>
      <c r="E20" s="706">
        <v>2372.04</v>
      </c>
      <c r="F20" s="229">
        <v>1934.8</v>
      </c>
      <c r="G20" s="534">
        <v>133.00000000000023</v>
      </c>
      <c r="H20" s="229">
        <v>1437.7584</v>
      </c>
      <c r="I20" s="229">
        <v>-126.33</v>
      </c>
      <c r="J20" s="706">
        <v>1120.82</v>
      </c>
      <c r="K20" s="229">
        <v>967.4</v>
      </c>
      <c r="L20" s="534">
        <v>27.089999999999918</v>
      </c>
    </row>
    <row r="21" spans="1:12" s="230" customFormat="1" ht="12.75">
      <c r="A21" s="227">
        <v>10</v>
      </c>
      <c r="B21" s="228" t="s">
        <v>636</v>
      </c>
      <c r="C21" s="229">
        <v>3211.4316</v>
      </c>
      <c r="D21" s="229">
        <v>-67.43</v>
      </c>
      <c r="E21" s="706">
        <v>2301.39</v>
      </c>
      <c r="F21" s="229">
        <v>1909.4</v>
      </c>
      <c r="G21" s="534">
        <v>324.55999999999995</v>
      </c>
      <c r="H21" s="229">
        <v>1605.7158</v>
      </c>
      <c r="I21" s="229">
        <v>-90.48</v>
      </c>
      <c r="J21" s="706">
        <v>1073.48</v>
      </c>
      <c r="K21" s="229">
        <v>954.7</v>
      </c>
      <c r="L21" s="534">
        <v>28.299999999999955</v>
      </c>
    </row>
    <row r="22" spans="1:12" s="230" customFormat="1" ht="12.75">
      <c r="A22" s="227">
        <v>11</v>
      </c>
      <c r="B22" s="228" t="s">
        <v>637</v>
      </c>
      <c r="C22" s="229">
        <v>1905.3684</v>
      </c>
      <c r="D22" s="229">
        <v>-28.8</v>
      </c>
      <c r="E22" s="706">
        <v>1307.21</v>
      </c>
      <c r="F22" s="229">
        <v>1156.5</v>
      </c>
      <c r="G22" s="534">
        <v>121.91000000000008</v>
      </c>
      <c r="H22" s="229">
        <v>952.6842</v>
      </c>
      <c r="I22" s="229">
        <v>-36.02</v>
      </c>
      <c r="J22" s="706">
        <v>659.15</v>
      </c>
      <c r="K22" s="229">
        <v>578.24</v>
      </c>
      <c r="L22" s="534">
        <v>44.889999999999986</v>
      </c>
    </row>
    <row r="23" spans="1:12" s="230" customFormat="1" ht="12.75">
      <c r="A23" s="227">
        <v>12</v>
      </c>
      <c r="B23" s="228" t="s">
        <v>638</v>
      </c>
      <c r="C23" s="229">
        <v>1997.2056000000002</v>
      </c>
      <c r="D23" s="229">
        <v>984.54</v>
      </c>
      <c r="E23" s="706">
        <v>1101.36</v>
      </c>
      <c r="F23" s="229">
        <v>896.592</v>
      </c>
      <c r="G23" s="534">
        <v>1189.3079999999995</v>
      </c>
      <c r="H23" s="229">
        <v>998.6028000000001</v>
      </c>
      <c r="I23" s="229">
        <v>2900.41</v>
      </c>
      <c r="J23" s="706">
        <v>556.5</v>
      </c>
      <c r="K23" s="229">
        <v>448.294</v>
      </c>
      <c r="L23" s="534">
        <v>3008.616</v>
      </c>
    </row>
    <row r="24" spans="1:12" s="230" customFormat="1" ht="12.75">
      <c r="A24" s="227">
        <v>13</v>
      </c>
      <c r="B24" s="228" t="s">
        <v>639</v>
      </c>
      <c r="C24" s="229">
        <v>2189.8656</v>
      </c>
      <c r="D24" s="229">
        <v>24.69</v>
      </c>
      <c r="E24" s="706">
        <v>1486.62</v>
      </c>
      <c r="F24" s="229">
        <v>1334.96</v>
      </c>
      <c r="G24" s="534">
        <v>176.3499999999999</v>
      </c>
      <c r="H24" s="229">
        <v>1094.9328</v>
      </c>
      <c r="I24" s="229">
        <v>22.7</v>
      </c>
      <c r="J24" s="706">
        <v>749.68</v>
      </c>
      <c r="K24" s="229">
        <v>667.48</v>
      </c>
      <c r="L24" s="534">
        <v>104.89999999999998</v>
      </c>
    </row>
    <row r="25" spans="1:12" s="230" customFormat="1" ht="12.75">
      <c r="A25" s="227">
        <v>14</v>
      </c>
      <c r="B25" s="228" t="s">
        <v>640</v>
      </c>
      <c r="C25" s="229">
        <v>2549.5860000000002</v>
      </c>
      <c r="D25" s="229">
        <v>502.74</v>
      </c>
      <c r="E25" s="706">
        <v>1405.985</v>
      </c>
      <c r="F25" s="229">
        <v>1237.861</v>
      </c>
      <c r="G25" s="534">
        <v>670.8639999999998</v>
      </c>
      <c r="H25" s="229">
        <v>1274.7930000000001</v>
      </c>
      <c r="I25" s="229">
        <v>595.72</v>
      </c>
      <c r="J25" s="706">
        <v>710.41</v>
      </c>
      <c r="K25" s="229">
        <v>609.94</v>
      </c>
      <c r="L25" s="534">
        <v>696.19</v>
      </c>
    </row>
    <row r="26" spans="1:12" s="230" customFormat="1" ht="12.75">
      <c r="A26" s="227">
        <v>15</v>
      </c>
      <c r="B26" s="228" t="s">
        <v>641</v>
      </c>
      <c r="C26" s="229">
        <v>1841.3928000000003</v>
      </c>
      <c r="D26" s="229">
        <v>-177.28</v>
      </c>
      <c r="E26" s="706">
        <v>1381.7</v>
      </c>
      <c r="F26" s="229">
        <v>1109.87</v>
      </c>
      <c r="G26" s="534">
        <v>94.55000000000018</v>
      </c>
      <c r="H26" s="229">
        <v>920.6964000000002</v>
      </c>
      <c r="I26" s="229">
        <v>-49.52</v>
      </c>
      <c r="J26" s="706">
        <v>644.09</v>
      </c>
      <c r="K26" s="229">
        <v>554.9</v>
      </c>
      <c r="L26" s="534">
        <v>39.67000000000007</v>
      </c>
    </row>
    <row r="27" spans="1:12" s="230" customFormat="1" ht="12.75">
      <c r="A27" s="227">
        <v>16</v>
      </c>
      <c r="B27" s="228" t="s">
        <v>642</v>
      </c>
      <c r="C27" s="229">
        <v>1094.7924</v>
      </c>
      <c r="D27" s="229">
        <v>-97.64</v>
      </c>
      <c r="E27" s="706">
        <v>759.74</v>
      </c>
      <c r="F27" s="229">
        <v>609.55</v>
      </c>
      <c r="G27" s="534">
        <v>52.55000000000007</v>
      </c>
      <c r="H27" s="229">
        <v>547.3962</v>
      </c>
      <c r="I27" s="229">
        <v>-9.12</v>
      </c>
      <c r="J27" s="706">
        <v>378.75</v>
      </c>
      <c r="K27" s="229">
        <v>308.59</v>
      </c>
      <c r="L27" s="534">
        <v>61.04000000000002</v>
      </c>
    </row>
    <row r="28" spans="1:12" s="230" customFormat="1" ht="12.75">
      <c r="A28" s="227">
        <v>17</v>
      </c>
      <c r="B28" s="228" t="s">
        <v>643</v>
      </c>
      <c r="C28" s="229">
        <v>2230.9872</v>
      </c>
      <c r="D28" s="229">
        <v>-93.853</v>
      </c>
      <c r="E28" s="706">
        <v>1532.19</v>
      </c>
      <c r="F28" s="229">
        <v>1284.306</v>
      </c>
      <c r="G28" s="534">
        <v>154.03099999999995</v>
      </c>
      <c r="H28" s="229">
        <v>1115.4936</v>
      </c>
      <c r="I28" s="229">
        <v>-54.99</v>
      </c>
      <c r="J28" s="706">
        <v>773.79</v>
      </c>
      <c r="K28" s="229">
        <v>642.153</v>
      </c>
      <c r="L28" s="534">
        <v>76.64699999999993</v>
      </c>
    </row>
    <row r="29" spans="1:12" s="230" customFormat="1" ht="13.5" customHeight="1">
      <c r="A29" s="227">
        <v>18</v>
      </c>
      <c r="B29" s="228" t="s">
        <v>644</v>
      </c>
      <c r="C29" s="229">
        <v>1703.442</v>
      </c>
      <c r="D29" s="229">
        <v>-38.66</v>
      </c>
      <c r="E29" s="706">
        <v>1224.41</v>
      </c>
      <c r="F29" s="229">
        <v>1171.93</v>
      </c>
      <c r="G29" s="534">
        <v>13.819999999999936</v>
      </c>
      <c r="H29" s="229">
        <v>851.721</v>
      </c>
      <c r="I29" s="229">
        <v>-160.9</v>
      </c>
      <c r="J29" s="706">
        <v>731.37</v>
      </c>
      <c r="K29" s="229">
        <v>585.96</v>
      </c>
      <c r="L29" s="534">
        <v>-15.490000000000009</v>
      </c>
    </row>
    <row r="30" spans="1:12" s="230" customFormat="1" ht="12.75">
      <c r="A30" s="227">
        <v>19</v>
      </c>
      <c r="B30" s="228" t="s">
        <v>645</v>
      </c>
      <c r="C30" s="229">
        <v>1733.16</v>
      </c>
      <c r="D30" s="229">
        <v>-169.51</v>
      </c>
      <c r="E30" s="706">
        <v>1316.671</v>
      </c>
      <c r="F30" s="229">
        <v>1021.498</v>
      </c>
      <c r="G30" s="534">
        <v>125.66300000000001</v>
      </c>
      <c r="H30" s="229">
        <v>866.58</v>
      </c>
      <c r="I30" s="229">
        <v>-130.774</v>
      </c>
      <c r="J30" s="706">
        <v>685.62</v>
      </c>
      <c r="K30" s="229">
        <v>510.749</v>
      </c>
      <c r="L30" s="534">
        <v>44.09699999999998</v>
      </c>
    </row>
    <row r="31" spans="1:12" s="230" customFormat="1" ht="12.75">
      <c r="A31" s="227">
        <v>20</v>
      </c>
      <c r="B31" s="228" t="s">
        <v>646</v>
      </c>
      <c r="C31" s="229">
        <v>1161.1236000000001</v>
      </c>
      <c r="D31" s="229">
        <v>93.873</v>
      </c>
      <c r="E31" s="706">
        <v>735.819</v>
      </c>
      <c r="F31" s="229">
        <v>691.7</v>
      </c>
      <c r="G31" s="534">
        <v>137.99199999999996</v>
      </c>
      <c r="H31" s="229">
        <v>580.5618000000001</v>
      </c>
      <c r="I31" s="229">
        <v>88.59</v>
      </c>
      <c r="J31" s="706">
        <v>371.28</v>
      </c>
      <c r="K31" s="229">
        <v>345.847</v>
      </c>
      <c r="L31" s="534">
        <v>114.02300000000002</v>
      </c>
    </row>
    <row r="32" spans="1:12" s="230" customFormat="1" ht="12.75">
      <c r="A32" s="227">
        <v>21</v>
      </c>
      <c r="B32" s="228" t="s">
        <v>647</v>
      </c>
      <c r="C32" s="229">
        <v>1971.2784000000001</v>
      </c>
      <c r="D32" s="229">
        <v>182.83</v>
      </c>
      <c r="E32" s="706">
        <v>1281.969</v>
      </c>
      <c r="F32" s="229">
        <v>945.74</v>
      </c>
      <c r="G32" s="534">
        <v>519.059</v>
      </c>
      <c r="H32" s="229">
        <v>985.6392000000001</v>
      </c>
      <c r="I32" s="229">
        <v>28.6</v>
      </c>
      <c r="J32" s="706">
        <v>646.71</v>
      </c>
      <c r="K32" s="229">
        <v>477.43</v>
      </c>
      <c r="L32" s="534">
        <v>197.88000000000005</v>
      </c>
    </row>
    <row r="33" spans="1:12" s="230" customFormat="1" ht="12.75">
      <c r="A33" s="227">
        <v>22</v>
      </c>
      <c r="B33" s="228" t="s">
        <v>648</v>
      </c>
      <c r="C33" s="229">
        <v>2603.0472</v>
      </c>
      <c r="D33" s="229">
        <v>682.91</v>
      </c>
      <c r="E33" s="706">
        <v>1581.73</v>
      </c>
      <c r="F33" s="229">
        <v>1330.89</v>
      </c>
      <c r="G33" s="534">
        <v>933.7499999999998</v>
      </c>
      <c r="H33" s="229">
        <v>1301.5236</v>
      </c>
      <c r="I33" s="229">
        <v>274.95</v>
      </c>
      <c r="J33" s="706">
        <v>798.44</v>
      </c>
      <c r="K33" s="229">
        <v>665.43</v>
      </c>
      <c r="L33" s="534">
        <v>407.96000000000015</v>
      </c>
    </row>
    <row r="34" spans="1:12" s="230" customFormat="1" ht="12.75">
      <c r="A34" s="227">
        <v>23</v>
      </c>
      <c r="B34" s="228" t="s">
        <v>649</v>
      </c>
      <c r="C34" s="229">
        <v>1385.1552000000001</v>
      </c>
      <c r="D34" s="229">
        <v>95.859</v>
      </c>
      <c r="E34" s="706">
        <v>950.31</v>
      </c>
      <c r="F34" s="229">
        <v>854.629</v>
      </c>
      <c r="G34" s="534">
        <v>191.53999999999985</v>
      </c>
      <c r="H34" s="229">
        <v>692.5776000000001</v>
      </c>
      <c r="I34" s="229">
        <v>-205.573</v>
      </c>
      <c r="J34" s="706">
        <v>638.85</v>
      </c>
      <c r="K34" s="229">
        <v>427.314</v>
      </c>
      <c r="L34" s="534">
        <v>5.963000000000022</v>
      </c>
    </row>
    <row r="35" spans="1:12" s="230" customFormat="1" ht="12.75">
      <c r="A35" s="227">
        <v>24</v>
      </c>
      <c r="B35" s="228" t="s">
        <v>650</v>
      </c>
      <c r="C35" s="229">
        <v>1917.8328000000001</v>
      </c>
      <c r="D35" s="229">
        <v>300.733</v>
      </c>
      <c r="E35" s="706">
        <v>1310.532</v>
      </c>
      <c r="F35" s="229">
        <v>1076.759</v>
      </c>
      <c r="G35" s="534">
        <v>534.5059999999999</v>
      </c>
      <c r="H35" s="229">
        <v>958.9164000000001</v>
      </c>
      <c r="I35" s="229">
        <v>-285.013</v>
      </c>
      <c r="J35" s="704">
        <v>839.1700000000001</v>
      </c>
      <c r="K35" s="229">
        <v>554.692</v>
      </c>
      <c r="L35" s="534">
        <v>-0.5349999999998545</v>
      </c>
    </row>
    <row r="36" spans="1:12" s="230" customFormat="1" ht="12.75">
      <c r="A36" s="227">
        <v>25</v>
      </c>
      <c r="B36" s="228" t="s">
        <v>651</v>
      </c>
      <c r="C36" s="229">
        <v>1375.7016</v>
      </c>
      <c r="D36" s="229">
        <v>26.92</v>
      </c>
      <c r="E36" s="706">
        <v>940.89</v>
      </c>
      <c r="F36" s="229">
        <v>909.42</v>
      </c>
      <c r="G36" s="534">
        <v>58.389999999999986</v>
      </c>
      <c r="H36" s="229">
        <v>687.8508</v>
      </c>
      <c r="I36" s="229">
        <v>-18.09</v>
      </c>
      <c r="J36" s="706">
        <v>478.14</v>
      </c>
      <c r="K36" s="229">
        <v>454.75</v>
      </c>
      <c r="L36" s="534">
        <v>5.300000000000011</v>
      </c>
    </row>
    <row r="37" spans="1:12" s="230" customFormat="1" ht="12.75">
      <c r="A37" s="227">
        <v>26</v>
      </c>
      <c r="B37" s="228" t="s">
        <v>652</v>
      </c>
      <c r="C37" s="229">
        <v>2050.9944</v>
      </c>
      <c r="D37" s="229">
        <v>-88.99</v>
      </c>
      <c r="E37" s="706">
        <v>1407.13</v>
      </c>
      <c r="F37" s="229">
        <v>1146.29</v>
      </c>
      <c r="G37" s="534">
        <v>171.85000000000014</v>
      </c>
      <c r="H37" s="229">
        <v>1025.4972</v>
      </c>
      <c r="I37" s="229">
        <v>-79.92</v>
      </c>
      <c r="J37" s="706">
        <v>709.53</v>
      </c>
      <c r="K37" s="229">
        <v>573.15</v>
      </c>
      <c r="L37" s="534">
        <v>56.460000000000036</v>
      </c>
    </row>
    <row r="38" spans="1:12" s="230" customFormat="1" ht="12.75">
      <c r="A38" s="227">
        <v>27</v>
      </c>
      <c r="B38" s="228" t="s">
        <v>653</v>
      </c>
      <c r="C38" s="229">
        <v>1530.9528</v>
      </c>
      <c r="D38" s="229">
        <v>20.55</v>
      </c>
      <c r="E38" s="706">
        <v>1050.35</v>
      </c>
      <c r="F38" s="229">
        <v>759.56</v>
      </c>
      <c r="G38" s="534">
        <v>311.3399999999999</v>
      </c>
      <c r="H38" s="229">
        <v>765.4764</v>
      </c>
      <c r="I38" s="229">
        <v>-26.85</v>
      </c>
      <c r="J38" s="706">
        <v>529.63</v>
      </c>
      <c r="K38" s="229">
        <v>379.93</v>
      </c>
      <c r="L38" s="534">
        <v>122.84999999999997</v>
      </c>
    </row>
    <row r="39" spans="1:12" s="230" customFormat="1" ht="12.75">
      <c r="A39" s="227">
        <v>28</v>
      </c>
      <c r="B39" s="228" t="s">
        <v>654</v>
      </c>
      <c r="C39" s="229">
        <v>636.1212</v>
      </c>
      <c r="D39" s="229">
        <v>30.66</v>
      </c>
      <c r="E39" s="706">
        <v>426.18</v>
      </c>
      <c r="F39" s="229">
        <v>383.61</v>
      </c>
      <c r="G39" s="534">
        <v>73.23000000000002</v>
      </c>
      <c r="H39" s="229">
        <v>318.0606</v>
      </c>
      <c r="I39" s="229">
        <v>0.07</v>
      </c>
      <c r="J39" s="706">
        <v>214.94</v>
      </c>
      <c r="K39" s="229">
        <v>192.07</v>
      </c>
      <c r="L39" s="534">
        <v>22.939999999999998</v>
      </c>
    </row>
    <row r="40" spans="1:12" s="230" customFormat="1" ht="12.75">
      <c r="A40" s="227">
        <v>29</v>
      </c>
      <c r="B40" s="228" t="s">
        <v>655</v>
      </c>
      <c r="C40" s="229">
        <v>3558.672</v>
      </c>
      <c r="D40" s="229">
        <v>-244.816</v>
      </c>
      <c r="E40" s="706">
        <v>2441.5</v>
      </c>
      <c r="F40" s="229">
        <v>1642.883</v>
      </c>
      <c r="G40" s="534">
        <v>553.8010000000002</v>
      </c>
      <c r="H40" s="229">
        <v>1779.336</v>
      </c>
      <c r="I40" s="229">
        <v>167.742</v>
      </c>
      <c r="J40" s="706">
        <v>1144.246</v>
      </c>
      <c r="K40" s="229">
        <v>821.44</v>
      </c>
      <c r="L40" s="534">
        <v>490.548</v>
      </c>
    </row>
    <row r="41" spans="1:12" s="230" customFormat="1" ht="12.75">
      <c r="A41" s="227">
        <v>30</v>
      </c>
      <c r="B41" s="228" t="s">
        <v>656</v>
      </c>
      <c r="C41" s="229">
        <v>674.6064</v>
      </c>
      <c r="D41" s="229">
        <v>-5.97</v>
      </c>
      <c r="E41" s="706">
        <v>462.8</v>
      </c>
      <c r="F41" s="229">
        <v>422.65</v>
      </c>
      <c r="G41" s="534">
        <v>34.18000000000001</v>
      </c>
      <c r="H41" s="229">
        <v>337.3032</v>
      </c>
      <c r="I41" s="229">
        <v>-35.19</v>
      </c>
      <c r="J41" s="706">
        <v>233.36</v>
      </c>
      <c r="K41" s="229">
        <v>187.65</v>
      </c>
      <c r="L41" s="534">
        <v>10.52000000000001</v>
      </c>
    </row>
    <row r="42" spans="1:12" s="230" customFormat="1" ht="12.75">
      <c r="A42" s="227">
        <v>31</v>
      </c>
      <c r="B42" s="228" t="s">
        <v>657</v>
      </c>
      <c r="C42" s="229">
        <v>2964.5772</v>
      </c>
      <c r="D42" s="229">
        <v>197.185</v>
      </c>
      <c r="E42" s="706">
        <v>1972.85</v>
      </c>
      <c r="F42" s="229">
        <v>1621.669</v>
      </c>
      <c r="G42" s="534">
        <v>548.3659999999998</v>
      </c>
      <c r="H42" s="229">
        <v>1482.2886</v>
      </c>
      <c r="I42" s="229">
        <v>-13.97</v>
      </c>
      <c r="J42" s="706">
        <v>995.06</v>
      </c>
      <c r="K42" s="229">
        <v>810.845</v>
      </c>
      <c r="L42" s="534">
        <v>170.2449999999999</v>
      </c>
    </row>
    <row r="43" spans="1:12" s="230" customFormat="1" ht="12.75">
      <c r="A43" s="227">
        <v>32</v>
      </c>
      <c r="B43" s="228" t="s">
        <v>658</v>
      </c>
      <c r="C43" s="229">
        <v>3155.3964</v>
      </c>
      <c r="D43" s="229">
        <v>169.15</v>
      </c>
      <c r="E43" s="706">
        <v>2093.72</v>
      </c>
      <c r="F43" s="229">
        <v>1638.01</v>
      </c>
      <c r="G43" s="534">
        <v>624.8599999999999</v>
      </c>
      <c r="H43" s="229">
        <v>1577.6982</v>
      </c>
      <c r="I43" s="229">
        <v>44.15</v>
      </c>
      <c r="J43" s="706">
        <v>1056.01</v>
      </c>
      <c r="K43" s="229">
        <v>819.01</v>
      </c>
      <c r="L43" s="534">
        <v>281.1500000000001</v>
      </c>
    </row>
    <row r="44" spans="1:12" s="230" customFormat="1" ht="12.75">
      <c r="A44" s="227">
        <v>33</v>
      </c>
      <c r="B44" s="228" t="s">
        <v>659</v>
      </c>
      <c r="C44" s="229">
        <v>838.1256</v>
      </c>
      <c r="D44" s="229">
        <v>33.03</v>
      </c>
      <c r="E44" s="706">
        <v>565.73</v>
      </c>
      <c r="F44" s="229">
        <v>468.42</v>
      </c>
      <c r="G44" s="534">
        <v>130.33999999999997</v>
      </c>
      <c r="H44" s="229">
        <v>419.0628</v>
      </c>
      <c r="I44" s="229">
        <v>-5.16</v>
      </c>
      <c r="J44" s="706">
        <v>285.31</v>
      </c>
      <c r="K44" s="229">
        <v>234.2</v>
      </c>
      <c r="L44" s="534">
        <v>45.94999999999999</v>
      </c>
    </row>
    <row r="45" spans="1:12" s="230" customFormat="1" ht="12.75">
      <c r="A45" s="227">
        <v>34</v>
      </c>
      <c r="B45" s="228" t="s">
        <v>660</v>
      </c>
      <c r="C45" s="229">
        <v>3909.0636</v>
      </c>
      <c r="D45" s="229">
        <v>-69.57</v>
      </c>
      <c r="E45" s="706">
        <v>2770.08</v>
      </c>
      <c r="F45" s="229">
        <v>2631.79</v>
      </c>
      <c r="G45" s="534">
        <v>68.7199999999998</v>
      </c>
      <c r="H45" s="229">
        <v>1954.5318</v>
      </c>
      <c r="I45" s="229">
        <v>-253.03</v>
      </c>
      <c r="J45" s="706">
        <v>1568.93</v>
      </c>
      <c r="K45" s="229">
        <v>1315.89</v>
      </c>
      <c r="L45" s="534">
        <v>0.009999999999990905</v>
      </c>
    </row>
    <row r="46" spans="1:12" s="230" customFormat="1" ht="12.75">
      <c r="A46" s="227">
        <v>35</v>
      </c>
      <c r="B46" s="228" t="s">
        <v>661</v>
      </c>
      <c r="C46" s="229">
        <v>984.9996000000001</v>
      </c>
      <c r="D46" s="229">
        <v>-79.02</v>
      </c>
      <c r="E46" s="706">
        <v>734.1</v>
      </c>
      <c r="F46" s="229">
        <v>636.5998</v>
      </c>
      <c r="G46" s="534">
        <v>18.48020000000008</v>
      </c>
      <c r="H46" s="229">
        <v>492.49980000000005</v>
      </c>
      <c r="I46" s="229">
        <v>-101.63</v>
      </c>
      <c r="J46" s="706">
        <v>415.68</v>
      </c>
      <c r="K46" s="229">
        <v>318.294</v>
      </c>
      <c r="L46" s="534">
        <v>-4.243999999999971</v>
      </c>
    </row>
    <row r="47" spans="1:12" s="230" customFormat="1" ht="12.75">
      <c r="A47" s="227">
        <v>36</v>
      </c>
      <c r="B47" s="228" t="s">
        <v>662</v>
      </c>
      <c r="C47" s="229">
        <v>887.5776000000001</v>
      </c>
      <c r="D47" s="229">
        <v>15.87</v>
      </c>
      <c r="E47" s="706">
        <v>650.02</v>
      </c>
      <c r="F47" s="229">
        <v>642.255</v>
      </c>
      <c r="G47" s="534">
        <v>23.63499999999999</v>
      </c>
      <c r="H47" s="229">
        <v>443.78880000000004</v>
      </c>
      <c r="I47" s="229">
        <v>-12.21</v>
      </c>
      <c r="J47" s="706">
        <v>341.29</v>
      </c>
      <c r="K47" s="229">
        <v>321.125</v>
      </c>
      <c r="L47" s="534">
        <v>7.955000000000041</v>
      </c>
    </row>
    <row r="48" spans="1:12" s="230" customFormat="1" ht="12.75">
      <c r="A48" s="227">
        <v>37</v>
      </c>
      <c r="B48" s="228" t="s">
        <v>663</v>
      </c>
      <c r="C48" s="229">
        <v>1455.4800000000002</v>
      </c>
      <c r="D48" s="229">
        <v>-90.87</v>
      </c>
      <c r="E48" s="706">
        <v>998.49</v>
      </c>
      <c r="F48" s="229">
        <v>656.5</v>
      </c>
      <c r="G48" s="534">
        <v>251.12</v>
      </c>
      <c r="H48" s="229">
        <v>727.7400000000001</v>
      </c>
      <c r="I48" s="229">
        <v>-59.6</v>
      </c>
      <c r="J48" s="706">
        <v>503.51</v>
      </c>
      <c r="K48" s="229">
        <v>327.7</v>
      </c>
      <c r="L48" s="534">
        <v>116.20999999999998</v>
      </c>
    </row>
    <row r="49" spans="1:12" s="230" customFormat="1" ht="12.75">
      <c r="A49" s="227">
        <v>38</v>
      </c>
      <c r="B49" s="228" t="s">
        <v>664</v>
      </c>
      <c r="C49" s="229">
        <v>1134.3072</v>
      </c>
      <c r="D49" s="229">
        <v>1434.82</v>
      </c>
      <c r="E49" s="706">
        <v>625.53</v>
      </c>
      <c r="F49" s="229">
        <v>674.37</v>
      </c>
      <c r="G49" s="534">
        <v>1385.98</v>
      </c>
      <c r="H49" s="229">
        <v>567.1536</v>
      </c>
      <c r="I49" s="229">
        <v>1389.46</v>
      </c>
      <c r="J49" s="706">
        <v>316.06</v>
      </c>
      <c r="K49" s="229">
        <v>337.18</v>
      </c>
      <c r="L49" s="534">
        <v>1368.34</v>
      </c>
    </row>
    <row r="50" spans="1:12" s="230" customFormat="1" ht="12.75">
      <c r="A50" s="227">
        <v>39</v>
      </c>
      <c r="B50" s="228" t="s">
        <v>665</v>
      </c>
      <c r="C50" s="229">
        <v>4114.406400000001</v>
      </c>
      <c r="D50" s="229">
        <v>-912</v>
      </c>
      <c r="E50" s="706">
        <v>3265.25</v>
      </c>
      <c r="F50" s="229">
        <v>1955.66</v>
      </c>
      <c r="G50" s="534">
        <v>397.5899999999999</v>
      </c>
      <c r="H50" s="229">
        <v>2057.2032000000004</v>
      </c>
      <c r="I50" s="229">
        <v>-395.01</v>
      </c>
      <c r="J50" s="706">
        <v>1530.45</v>
      </c>
      <c r="K50" s="229">
        <v>977.83</v>
      </c>
      <c r="L50" s="534">
        <v>157.61</v>
      </c>
    </row>
    <row r="51" spans="1:12" s="230" customFormat="1" ht="12.75">
      <c r="A51" s="227">
        <v>40</v>
      </c>
      <c r="B51" s="228" t="s">
        <v>666</v>
      </c>
      <c r="C51" s="229">
        <v>1105.1196</v>
      </c>
      <c r="D51" s="229">
        <v>-29.784</v>
      </c>
      <c r="E51" s="704">
        <v>774.3700000000001</v>
      </c>
      <c r="F51" s="229">
        <v>709.601</v>
      </c>
      <c r="G51" s="534">
        <v>34.98500000000013</v>
      </c>
      <c r="H51" s="229">
        <v>552.5598</v>
      </c>
      <c r="I51" s="229">
        <v>-49.202</v>
      </c>
      <c r="J51" s="704">
        <v>416.02000000000004</v>
      </c>
      <c r="K51" s="229">
        <v>354.802</v>
      </c>
      <c r="L51" s="534">
        <v>12.01600000000002</v>
      </c>
    </row>
    <row r="52" spans="1:12" s="230" customFormat="1" ht="12.75">
      <c r="A52" s="227">
        <v>41</v>
      </c>
      <c r="B52" s="228" t="s">
        <v>667</v>
      </c>
      <c r="C52" s="229">
        <v>1417.2756</v>
      </c>
      <c r="D52" s="229">
        <v>293.58</v>
      </c>
      <c r="E52" s="706">
        <v>871.405</v>
      </c>
      <c r="F52" s="229">
        <v>802.788</v>
      </c>
      <c r="G52" s="534">
        <v>362.1969999999999</v>
      </c>
      <c r="H52" s="229">
        <v>708.6378</v>
      </c>
      <c r="I52" s="229">
        <v>9.29</v>
      </c>
      <c r="J52" s="706">
        <v>439.83</v>
      </c>
      <c r="K52" s="229">
        <v>401.394</v>
      </c>
      <c r="L52" s="534">
        <v>47.726</v>
      </c>
    </row>
    <row r="53" spans="1:12" s="230" customFormat="1" ht="12.75">
      <c r="A53" s="227">
        <v>42</v>
      </c>
      <c r="B53" s="228" t="s">
        <v>668</v>
      </c>
      <c r="C53" s="229">
        <v>1398.93</v>
      </c>
      <c r="D53" s="229">
        <v>202.498</v>
      </c>
      <c r="E53" s="706">
        <v>865.17</v>
      </c>
      <c r="F53" s="229">
        <v>834.123</v>
      </c>
      <c r="G53" s="534">
        <v>233.54499999999985</v>
      </c>
      <c r="H53" s="229">
        <v>699.465</v>
      </c>
      <c r="I53" s="229">
        <v>81.342</v>
      </c>
      <c r="J53" s="706">
        <v>436.65</v>
      </c>
      <c r="K53" s="229">
        <v>415.702</v>
      </c>
      <c r="L53" s="534">
        <v>102.28999999999996</v>
      </c>
    </row>
    <row r="54" spans="1:12" s="230" customFormat="1" ht="12.75">
      <c r="A54" s="227">
        <v>43</v>
      </c>
      <c r="B54" s="228" t="s">
        <v>669</v>
      </c>
      <c r="C54" s="229">
        <v>1508.4732000000001</v>
      </c>
      <c r="D54" s="229">
        <v>124.017</v>
      </c>
      <c r="E54" s="706">
        <v>1007.98</v>
      </c>
      <c r="F54" s="229">
        <v>985.625</v>
      </c>
      <c r="G54" s="534">
        <v>146.37200000000007</v>
      </c>
      <c r="H54" s="229">
        <v>754.2366000000001</v>
      </c>
      <c r="I54" s="229">
        <v>-43.206</v>
      </c>
      <c r="J54" s="706">
        <v>514.87</v>
      </c>
      <c r="K54" s="229">
        <v>452.702</v>
      </c>
      <c r="L54" s="534">
        <v>18.96199999999999</v>
      </c>
    </row>
    <row r="55" spans="1:12" s="230" customFormat="1" ht="12.75">
      <c r="A55" s="227">
        <v>44</v>
      </c>
      <c r="B55" s="228" t="s">
        <v>670</v>
      </c>
      <c r="C55" s="229">
        <v>1137.5052</v>
      </c>
      <c r="D55" s="229">
        <v>3.2191</v>
      </c>
      <c r="E55" s="706">
        <v>875.81</v>
      </c>
      <c r="F55" s="229">
        <v>864.625</v>
      </c>
      <c r="G55" s="534">
        <v>14.404099999999971</v>
      </c>
      <c r="H55" s="229">
        <v>568.7526</v>
      </c>
      <c r="I55" s="229">
        <v>-35.4303</v>
      </c>
      <c r="J55" s="706">
        <v>460.53</v>
      </c>
      <c r="K55" s="229">
        <v>432.3129</v>
      </c>
      <c r="L55" s="534">
        <v>-7.213200000000029</v>
      </c>
    </row>
    <row r="56" spans="1:12" s="230" customFormat="1" ht="12.75">
      <c r="A56" s="227">
        <v>45</v>
      </c>
      <c r="B56" s="228" t="s">
        <v>671</v>
      </c>
      <c r="C56" s="229">
        <v>1354.8756</v>
      </c>
      <c r="D56" s="229">
        <v>-375.99</v>
      </c>
      <c r="E56" s="706">
        <v>1178.49</v>
      </c>
      <c r="F56" s="229">
        <v>687.82</v>
      </c>
      <c r="G56" s="534">
        <v>114.67999999999995</v>
      </c>
      <c r="H56" s="229">
        <v>677.4378</v>
      </c>
      <c r="I56" s="229">
        <v>-211.56</v>
      </c>
      <c r="J56" s="706">
        <v>583.36</v>
      </c>
      <c r="K56" s="229">
        <v>343.92</v>
      </c>
      <c r="L56" s="534">
        <v>27.879999999999995</v>
      </c>
    </row>
    <row r="57" spans="1:12" s="230" customFormat="1" ht="12.75">
      <c r="A57" s="227">
        <v>46</v>
      </c>
      <c r="B57" s="228" t="s">
        <v>672</v>
      </c>
      <c r="C57" s="229">
        <v>2711.592</v>
      </c>
      <c r="D57" s="229">
        <v>58.246</v>
      </c>
      <c r="E57" s="706">
        <v>1856.25</v>
      </c>
      <c r="F57" s="229">
        <v>1502.06</v>
      </c>
      <c r="G57" s="534">
        <v>412.43600000000015</v>
      </c>
      <c r="H57" s="229">
        <v>1355.796</v>
      </c>
      <c r="I57" s="229">
        <v>-45.887</v>
      </c>
      <c r="J57" s="706">
        <v>936.02</v>
      </c>
      <c r="K57" s="229">
        <v>751.08</v>
      </c>
      <c r="L57" s="534">
        <v>139.053</v>
      </c>
    </row>
    <row r="58" spans="1:12" s="230" customFormat="1" ht="12.75">
      <c r="A58" s="227">
        <v>47</v>
      </c>
      <c r="B58" s="228" t="s">
        <v>673</v>
      </c>
      <c r="C58" s="229">
        <v>3847.1628</v>
      </c>
      <c r="D58" s="229">
        <v>-1102.32</v>
      </c>
      <c r="E58" s="706">
        <v>3367.24</v>
      </c>
      <c r="F58" s="229">
        <v>2250.98</v>
      </c>
      <c r="G58" s="534">
        <v>13.940000000000055</v>
      </c>
      <c r="H58" s="229">
        <v>1923.5814</v>
      </c>
      <c r="I58" s="229">
        <v>-614.55</v>
      </c>
      <c r="J58" s="706">
        <v>1654.281</v>
      </c>
      <c r="K58" s="229">
        <v>1108.69</v>
      </c>
      <c r="L58" s="534">
        <v>-68.95900000000006</v>
      </c>
    </row>
    <row r="59" spans="1:12" s="230" customFormat="1" ht="12.75">
      <c r="A59" s="227">
        <v>48</v>
      </c>
      <c r="B59" s="228" t="s">
        <v>674</v>
      </c>
      <c r="C59" s="229">
        <v>1110.798</v>
      </c>
      <c r="D59" s="229">
        <v>56.613</v>
      </c>
      <c r="E59" s="706">
        <v>761.85</v>
      </c>
      <c r="F59" s="229">
        <v>726.531</v>
      </c>
      <c r="G59" s="534">
        <v>91.93200000000002</v>
      </c>
      <c r="H59" s="229">
        <v>555.399</v>
      </c>
      <c r="I59" s="229">
        <v>-55.931</v>
      </c>
      <c r="J59" s="706">
        <v>417.61</v>
      </c>
      <c r="K59" s="229">
        <v>363.265</v>
      </c>
      <c r="L59" s="534">
        <v>-1.585999999999956</v>
      </c>
    </row>
    <row r="60" spans="1:12" s="230" customFormat="1" ht="12.75">
      <c r="A60" s="227">
        <v>49</v>
      </c>
      <c r="B60" s="228" t="s">
        <v>675</v>
      </c>
      <c r="C60" s="229">
        <v>1912.5756000000001</v>
      </c>
      <c r="D60" s="229">
        <v>-245.75</v>
      </c>
      <c r="E60" s="706">
        <v>1312.16</v>
      </c>
      <c r="F60" s="229">
        <v>865.25</v>
      </c>
      <c r="G60" s="534">
        <v>201.16000000000008</v>
      </c>
      <c r="H60" s="229">
        <v>956.2878000000001</v>
      </c>
      <c r="I60" s="229">
        <v>-146.74</v>
      </c>
      <c r="J60" s="706">
        <v>661.65</v>
      </c>
      <c r="K60" s="229">
        <v>432.63</v>
      </c>
      <c r="L60" s="534">
        <v>82.27999999999997</v>
      </c>
    </row>
    <row r="61" spans="1:12" s="230" customFormat="1" ht="12.75">
      <c r="A61" s="227">
        <v>50</v>
      </c>
      <c r="B61" s="228" t="s">
        <v>676</v>
      </c>
      <c r="C61" s="229">
        <v>859.6536000000001</v>
      </c>
      <c r="D61" s="229">
        <v>53.22</v>
      </c>
      <c r="E61" s="706">
        <v>600.96</v>
      </c>
      <c r="F61" s="229">
        <v>473.84</v>
      </c>
      <c r="G61" s="534">
        <v>180.3400000000001</v>
      </c>
      <c r="H61" s="229">
        <v>429.82680000000005</v>
      </c>
      <c r="I61" s="229">
        <v>28.16</v>
      </c>
      <c r="J61" s="706">
        <v>362.81</v>
      </c>
      <c r="K61" s="229">
        <v>236.95</v>
      </c>
      <c r="L61" s="534">
        <v>154.02000000000004</v>
      </c>
    </row>
    <row r="62" spans="1:12" s="230" customFormat="1" ht="12.75">
      <c r="A62" s="227">
        <v>51</v>
      </c>
      <c r="B62" s="228" t="s">
        <v>677</v>
      </c>
      <c r="C62" s="229">
        <v>2193.6096000000002</v>
      </c>
      <c r="D62" s="229">
        <v>381.19</v>
      </c>
      <c r="E62" s="706">
        <v>1477.58</v>
      </c>
      <c r="F62" s="229">
        <v>1141.98</v>
      </c>
      <c r="G62" s="534">
        <v>716.79</v>
      </c>
      <c r="H62" s="229">
        <v>1096.8048000000001</v>
      </c>
      <c r="I62" s="229">
        <v>104.26</v>
      </c>
      <c r="J62" s="706">
        <v>745.18</v>
      </c>
      <c r="K62" s="229">
        <v>570.97</v>
      </c>
      <c r="L62" s="534">
        <v>278.4699999999999</v>
      </c>
    </row>
    <row r="63" spans="1:12" s="230" customFormat="1" ht="12.75">
      <c r="A63" s="227">
        <v>52</v>
      </c>
      <c r="B63" s="228" t="s">
        <v>678</v>
      </c>
      <c r="C63" s="229">
        <v>1173.3228000000001</v>
      </c>
      <c r="D63" s="229">
        <v>-225.79</v>
      </c>
      <c r="E63" s="706">
        <v>977.95</v>
      </c>
      <c r="F63" s="229">
        <v>696.71</v>
      </c>
      <c r="G63" s="534">
        <v>55.450000000000045</v>
      </c>
      <c r="H63" s="229">
        <v>586.6614000000001</v>
      </c>
      <c r="I63" s="229">
        <v>-112.91</v>
      </c>
      <c r="J63" s="706">
        <v>470.56</v>
      </c>
      <c r="K63" s="229">
        <v>348.62</v>
      </c>
      <c r="L63" s="534">
        <v>9.029999999999973</v>
      </c>
    </row>
    <row r="64" spans="1:12" s="230" customFormat="1" ht="12.75">
      <c r="A64" s="227">
        <v>53</v>
      </c>
      <c r="B64" s="228" t="s">
        <v>679</v>
      </c>
      <c r="C64" s="229">
        <v>1500.2676000000001</v>
      </c>
      <c r="D64" s="229">
        <v>-780.715</v>
      </c>
      <c r="E64" s="706">
        <v>854.26</v>
      </c>
      <c r="F64" s="229">
        <v>484.21</v>
      </c>
      <c r="G64" s="534">
        <v>-410.665</v>
      </c>
      <c r="H64" s="229">
        <v>750.1338000000001</v>
      </c>
      <c r="I64" s="229">
        <v>-753.453</v>
      </c>
      <c r="J64" s="706">
        <v>949.8</v>
      </c>
      <c r="K64" s="229">
        <v>968.41</v>
      </c>
      <c r="L64" s="534">
        <v>-772.063</v>
      </c>
    </row>
    <row r="65" spans="1:12" s="230" customFormat="1" ht="12.75">
      <c r="A65" s="227">
        <v>54</v>
      </c>
      <c r="B65" s="228" t="s">
        <v>680</v>
      </c>
      <c r="C65" s="229">
        <v>1273.8648</v>
      </c>
      <c r="D65" s="229">
        <v>-101.145</v>
      </c>
      <c r="E65" s="706">
        <v>1000.43</v>
      </c>
      <c r="F65" s="229">
        <v>890.441</v>
      </c>
      <c r="G65" s="534">
        <v>8.843999999999937</v>
      </c>
      <c r="H65" s="229">
        <v>636.9324</v>
      </c>
      <c r="I65" s="229">
        <v>118.234</v>
      </c>
      <c r="J65" s="706">
        <v>437.84</v>
      </c>
      <c r="K65" s="229">
        <v>356.577</v>
      </c>
      <c r="L65" s="534">
        <v>199.49699999999996</v>
      </c>
    </row>
    <row r="66" spans="1:12" s="230" customFormat="1" ht="12.75">
      <c r="A66" s="227">
        <v>55</v>
      </c>
      <c r="B66" s="228" t="s">
        <v>681</v>
      </c>
      <c r="C66" s="229">
        <v>1264.6296</v>
      </c>
      <c r="D66" s="229">
        <v>-35.34</v>
      </c>
      <c r="E66" s="704">
        <v>867.64</v>
      </c>
      <c r="F66" s="229">
        <v>624.86</v>
      </c>
      <c r="G66" s="534">
        <v>207.43999999999994</v>
      </c>
      <c r="H66" s="229">
        <v>632.3148</v>
      </c>
      <c r="I66" s="229">
        <v>-48.99</v>
      </c>
      <c r="J66" s="706">
        <v>437.5</v>
      </c>
      <c r="K66" s="229">
        <v>312.43</v>
      </c>
      <c r="L66" s="534">
        <v>76.07999999999998</v>
      </c>
    </row>
    <row r="67" spans="1:12" s="230" customFormat="1" ht="12.75">
      <c r="A67" s="227">
        <v>56</v>
      </c>
      <c r="B67" s="228" t="s">
        <v>682</v>
      </c>
      <c r="C67" s="229">
        <v>2470.65</v>
      </c>
      <c r="D67" s="229">
        <v>129.226</v>
      </c>
      <c r="E67" s="706">
        <v>1647.23</v>
      </c>
      <c r="F67" s="229">
        <v>1438.597</v>
      </c>
      <c r="G67" s="534">
        <v>337.85900000000015</v>
      </c>
      <c r="H67" s="229">
        <v>1235.325</v>
      </c>
      <c r="I67" s="229">
        <v>14.285</v>
      </c>
      <c r="J67" s="706">
        <v>830.79</v>
      </c>
      <c r="K67" s="229">
        <v>719.298</v>
      </c>
      <c r="L67" s="534">
        <v>125.77699999999993</v>
      </c>
    </row>
    <row r="68" spans="1:12" s="230" customFormat="1" ht="12.75">
      <c r="A68" s="227">
        <v>57</v>
      </c>
      <c r="B68" s="228" t="s">
        <v>683</v>
      </c>
      <c r="C68" s="229">
        <v>1851.3455999999999</v>
      </c>
      <c r="D68" s="229">
        <v>25.305</v>
      </c>
      <c r="E68" s="706">
        <v>1251.76</v>
      </c>
      <c r="F68" s="229">
        <v>1027.335</v>
      </c>
      <c r="G68" s="534">
        <v>249.73000000000002</v>
      </c>
      <c r="H68" s="229">
        <v>925.6727999999999</v>
      </c>
      <c r="I68" s="229">
        <v>9.521</v>
      </c>
      <c r="J68" s="706">
        <v>631.26</v>
      </c>
      <c r="K68" s="229">
        <v>513.667</v>
      </c>
      <c r="L68" s="534">
        <v>127.11399999999992</v>
      </c>
    </row>
    <row r="69" spans="1:12" s="230" customFormat="1" ht="12.75">
      <c r="A69" s="227">
        <v>58</v>
      </c>
      <c r="B69" s="228" t="s">
        <v>684</v>
      </c>
      <c r="C69" s="229">
        <v>1288.4664</v>
      </c>
      <c r="D69" s="229">
        <v>224.991</v>
      </c>
      <c r="E69" s="706">
        <v>767.95</v>
      </c>
      <c r="F69" s="229">
        <v>659.019</v>
      </c>
      <c r="G69" s="534">
        <v>333.922</v>
      </c>
      <c r="H69" s="229">
        <v>644.2332</v>
      </c>
      <c r="I69" s="229">
        <v>111.291</v>
      </c>
      <c r="J69" s="706">
        <v>387.73</v>
      </c>
      <c r="K69" s="229">
        <v>329.511</v>
      </c>
      <c r="L69" s="534">
        <v>169.51</v>
      </c>
    </row>
    <row r="70" spans="1:12" s="230" customFormat="1" ht="12.75">
      <c r="A70" s="227">
        <v>59</v>
      </c>
      <c r="B70" s="228" t="s">
        <v>685</v>
      </c>
      <c r="C70" s="229">
        <v>1254.8952000000002</v>
      </c>
      <c r="D70" s="229">
        <v>96.62</v>
      </c>
      <c r="E70" s="706">
        <v>806.65</v>
      </c>
      <c r="F70" s="229">
        <v>749.207</v>
      </c>
      <c r="G70" s="534">
        <v>154.063</v>
      </c>
      <c r="H70" s="229">
        <v>627.4476000000001</v>
      </c>
      <c r="I70" s="229">
        <v>66.28</v>
      </c>
      <c r="J70" s="706">
        <v>406.97</v>
      </c>
      <c r="K70" s="229">
        <v>344.298</v>
      </c>
      <c r="L70" s="534">
        <v>128.952</v>
      </c>
    </row>
    <row r="71" spans="1:12" s="230" customFormat="1" ht="12.75">
      <c r="A71" s="227">
        <v>60</v>
      </c>
      <c r="B71" s="228" t="s">
        <v>686</v>
      </c>
      <c r="C71" s="229">
        <v>2557.0896000000002</v>
      </c>
      <c r="D71" s="229">
        <v>-73</v>
      </c>
      <c r="E71" s="706">
        <v>1569.444</v>
      </c>
      <c r="F71" s="229">
        <v>1308.145</v>
      </c>
      <c r="G71" s="534">
        <v>188.29899999999998</v>
      </c>
      <c r="H71" s="229">
        <v>1278.5448000000001</v>
      </c>
      <c r="I71" s="229">
        <v>-39.304</v>
      </c>
      <c r="J71" s="706">
        <v>790.875</v>
      </c>
      <c r="K71" s="229">
        <v>646.398</v>
      </c>
      <c r="L71" s="534">
        <v>105.173</v>
      </c>
    </row>
    <row r="72" spans="1:12" s="230" customFormat="1" ht="12.75">
      <c r="A72" s="227">
        <v>61</v>
      </c>
      <c r="B72" s="228" t="s">
        <v>687</v>
      </c>
      <c r="C72" s="229">
        <v>1895.3220000000001</v>
      </c>
      <c r="D72" s="229">
        <v>22.73</v>
      </c>
      <c r="E72" s="706">
        <v>1371.355</v>
      </c>
      <c r="F72" s="229">
        <v>944.734</v>
      </c>
      <c r="G72" s="534">
        <v>449.351</v>
      </c>
      <c r="H72" s="229">
        <v>947.6610000000001</v>
      </c>
      <c r="I72" s="229">
        <v>-83.55</v>
      </c>
      <c r="J72" s="706">
        <v>714.29</v>
      </c>
      <c r="K72" s="229">
        <v>478.652</v>
      </c>
      <c r="L72" s="534">
        <v>152.08800000000002</v>
      </c>
    </row>
    <row r="73" spans="1:12" s="230" customFormat="1" ht="12.75">
      <c r="A73" s="227">
        <v>62</v>
      </c>
      <c r="B73" s="228" t="s">
        <v>688</v>
      </c>
      <c r="C73" s="229">
        <v>1540.7964000000002</v>
      </c>
      <c r="D73" s="229">
        <v>148.69</v>
      </c>
      <c r="E73" s="706">
        <v>1007.08</v>
      </c>
      <c r="F73" s="229">
        <v>883.592</v>
      </c>
      <c r="G73" s="534">
        <v>272.178</v>
      </c>
      <c r="H73" s="229">
        <v>770.3982000000001</v>
      </c>
      <c r="I73" s="229">
        <v>1.379</v>
      </c>
      <c r="J73" s="706">
        <v>508.02</v>
      </c>
      <c r="K73" s="229">
        <v>441.796</v>
      </c>
      <c r="L73" s="534">
        <v>67.60300000000001</v>
      </c>
    </row>
    <row r="74" spans="1:12" s="230" customFormat="1" ht="12.75">
      <c r="A74" s="227">
        <v>63</v>
      </c>
      <c r="B74" s="228" t="s">
        <v>689</v>
      </c>
      <c r="C74" s="229">
        <v>1463.0616</v>
      </c>
      <c r="D74" s="229">
        <v>-45.66</v>
      </c>
      <c r="E74" s="706">
        <v>1047.05</v>
      </c>
      <c r="F74" s="229">
        <v>1009.62</v>
      </c>
      <c r="G74" s="534">
        <v>-8.230000000000018</v>
      </c>
      <c r="H74" s="229">
        <v>731.5308</v>
      </c>
      <c r="I74" s="229">
        <v>-13.7</v>
      </c>
      <c r="J74" s="706">
        <v>506.84</v>
      </c>
      <c r="K74" s="229">
        <v>490.77</v>
      </c>
      <c r="L74" s="534">
        <v>2.3700000000000045</v>
      </c>
    </row>
    <row r="75" spans="1:12" s="230" customFormat="1" ht="12.75">
      <c r="A75" s="227">
        <v>64</v>
      </c>
      <c r="B75" s="228" t="s">
        <v>690</v>
      </c>
      <c r="C75" s="229">
        <v>1378.0104000000001</v>
      </c>
      <c r="D75" s="229">
        <v>-34.025</v>
      </c>
      <c r="E75" s="706">
        <v>945.42</v>
      </c>
      <c r="F75" s="229">
        <v>802.93</v>
      </c>
      <c r="G75" s="534">
        <v>108.46500000000003</v>
      </c>
      <c r="H75" s="229">
        <v>689.0052000000001</v>
      </c>
      <c r="I75" s="229">
        <v>-53.3</v>
      </c>
      <c r="J75" s="706">
        <v>486.41</v>
      </c>
      <c r="K75" s="229">
        <v>429.597</v>
      </c>
      <c r="L75" s="534">
        <v>3.5130000000000337</v>
      </c>
    </row>
    <row r="76" spans="1:12" s="230" customFormat="1" ht="12.75">
      <c r="A76" s="227">
        <v>65</v>
      </c>
      <c r="B76" s="228" t="s">
        <v>691</v>
      </c>
      <c r="C76" s="229">
        <v>2343.6348000000003</v>
      </c>
      <c r="D76" s="229">
        <v>-349.6</v>
      </c>
      <c r="E76" s="706">
        <v>1954.708</v>
      </c>
      <c r="F76" s="229">
        <v>1551.558</v>
      </c>
      <c r="G76" s="534">
        <v>53.55000000000018</v>
      </c>
      <c r="H76" s="229">
        <v>1171.8174000000001</v>
      </c>
      <c r="I76" s="229">
        <v>339.78</v>
      </c>
      <c r="J76" s="706">
        <v>810.768</v>
      </c>
      <c r="K76" s="229">
        <v>619.883</v>
      </c>
      <c r="L76" s="534">
        <v>530.665</v>
      </c>
    </row>
    <row r="77" spans="1:12" s="230" customFormat="1" ht="12.75">
      <c r="A77" s="227">
        <v>66</v>
      </c>
      <c r="B77" s="228" t="s">
        <v>692</v>
      </c>
      <c r="C77" s="229">
        <v>873.8652000000001</v>
      </c>
      <c r="D77" s="229">
        <v>469.88</v>
      </c>
      <c r="E77" s="706">
        <v>481.9</v>
      </c>
      <c r="F77" s="229">
        <v>445.96</v>
      </c>
      <c r="G77" s="534">
        <v>505.82</v>
      </c>
      <c r="H77" s="229">
        <v>436.93260000000004</v>
      </c>
      <c r="I77" s="229">
        <v>194.71</v>
      </c>
      <c r="J77" s="706">
        <v>243.49</v>
      </c>
      <c r="K77" s="229">
        <v>222.95</v>
      </c>
      <c r="L77" s="534">
        <v>215.25000000000006</v>
      </c>
    </row>
    <row r="78" spans="1:12" s="230" customFormat="1" ht="12.75">
      <c r="A78" s="227">
        <v>67</v>
      </c>
      <c r="B78" s="228" t="s">
        <v>693</v>
      </c>
      <c r="C78" s="229">
        <v>2837.8740000000003</v>
      </c>
      <c r="D78" s="229">
        <v>-185.159</v>
      </c>
      <c r="E78" s="706">
        <v>1946.98</v>
      </c>
      <c r="F78" s="229">
        <v>1621.51</v>
      </c>
      <c r="G78" s="534">
        <v>140.31099999999992</v>
      </c>
      <c r="H78" s="229">
        <v>1418.9370000000001</v>
      </c>
      <c r="I78" s="229">
        <v>-289.805</v>
      </c>
      <c r="J78" s="706">
        <v>1140.33</v>
      </c>
      <c r="K78" s="229">
        <v>810.76</v>
      </c>
      <c r="L78" s="534">
        <v>39.76499999999987</v>
      </c>
    </row>
    <row r="79" spans="1:12" s="230" customFormat="1" ht="12.75">
      <c r="A79" s="227">
        <v>68</v>
      </c>
      <c r="B79" s="228" t="s">
        <v>694</v>
      </c>
      <c r="C79" s="229">
        <v>4572.9996</v>
      </c>
      <c r="D79" s="229">
        <v>1161.83</v>
      </c>
      <c r="E79" s="706">
        <v>2521.82</v>
      </c>
      <c r="F79" s="229">
        <v>2526.87</v>
      </c>
      <c r="G79" s="534">
        <v>1156.7800000000002</v>
      </c>
      <c r="H79" s="229">
        <v>2286.4998</v>
      </c>
      <c r="I79" s="229">
        <v>719.29</v>
      </c>
      <c r="J79" s="706">
        <v>1274.22</v>
      </c>
      <c r="K79" s="229">
        <v>1263.24</v>
      </c>
      <c r="L79" s="534">
        <v>730.27</v>
      </c>
    </row>
    <row r="80" spans="1:12" s="230" customFormat="1" ht="12.75">
      <c r="A80" s="227">
        <v>69</v>
      </c>
      <c r="B80" s="228" t="s">
        <v>695</v>
      </c>
      <c r="C80" s="229">
        <v>1778.1660000000002</v>
      </c>
      <c r="D80" s="229">
        <v>-67.315</v>
      </c>
      <c r="E80" s="706">
        <v>1219.96</v>
      </c>
      <c r="F80" s="229">
        <v>972.882</v>
      </c>
      <c r="G80" s="534">
        <v>179.76300000000003</v>
      </c>
      <c r="H80" s="229">
        <v>889.0830000000001</v>
      </c>
      <c r="I80" s="229">
        <v>-66.81</v>
      </c>
      <c r="J80" s="706">
        <v>615.16</v>
      </c>
      <c r="K80" s="229">
        <v>486.441</v>
      </c>
      <c r="L80" s="534">
        <v>61.908999999999935</v>
      </c>
    </row>
    <row r="81" spans="1:12" s="230" customFormat="1" ht="12.75">
      <c r="A81" s="227">
        <v>70</v>
      </c>
      <c r="B81" s="228" t="s">
        <v>696</v>
      </c>
      <c r="C81" s="229">
        <v>1697.2176</v>
      </c>
      <c r="D81" s="229">
        <v>-29.653</v>
      </c>
      <c r="E81" s="706">
        <v>1164.42</v>
      </c>
      <c r="F81" s="229">
        <v>1006.748</v>
      </c>
      <c r="G81" s="534">
        <v>128.019</v>
      </c>
      <c r="H81" s="229">
        <v>848.6088</v>
      </c>
      <c r="I81" s="229">
        <v>-60.892</v>
      </c>
      <c r="J81" s="706">
        <v>591.79</v>
      </c>
      <c r="K81" s="229">
        <v>503.375</v>
      </c>
      <c r="L81" s="534">
        <v>27.52299999999991</v>
      </c>
    </row>
    <row r="82" spans="1:12" s="230" customFormat="1" ht="12.75">
      <c r="A82" s="227">
        <v>71</v>
      </c>
      <c r="B82" s="228" t="s">
        <v>697</v>
      </c>
      <c r="C82" s="229">
        <v>1976.4888</v>
      </c>
      <c r="D82" s="229">
        <v>21.355</v>
      </c>
      <c r="E82" s="704">
        <v>1336.6999999999998</v>
      </c>
      <c r="F82" s="229">
        <v>1256.99</v>
      </c>
      <c r="G82" s="534">
        <v>101.06499999999983</v>
      </c>
      <c r="H82" s="229">
        <v>988.2444</v>
      </c>
      <c r="I82" s="229">
        <v>36.625</v>
      </c>
      <c r="J82" s="706">
        <v>674.2</v>
      </c>
      <c r="K82" s="229">
        <v>619.12</v>
      </c>
      <c r="L82" s="534">
        <v>91.70500000000004</v>
      </c>
    </row>
    <row r="83" spans="1:12" s="230" customFormat="1" ht="12.75">
      <c r="A83" s="227">
        <v>72</v>
      </c>
      <c r="B83" s="228" t="s">
        <v>698</v>
      </c>
      <c r="C83" s="229">
        <v>2381.1528000000003</v>
      </c>
      <c r="D83" s="229">
        <v>603.69</v>
      </c>
      <c r="E83" s="706">
        <v>1426.98</v>
      </c>
      <c r="F83" s="229">
        <v>1118.56</v>
      </c>
      <c r="G83" s="534">
        <v>912.1100000000001</v>
      </c>
      <c r="H83" s="229">
        <v>1190.5764000000001</v>
      </c>
      <c r="I83" s="229">
        <v>16.33</v>
      </c>
      <c r="J83" s="706">
        <v>720.42</v>
      </c>
      <c r="K83" s="229">
        <v>555.57</v>
      </c>
      <c r="L83" s="534">
        <v>181.17999999999995</v>
      </c>
    </row>
    <row r="84" spans="1:12" s="230" customFormat="1" ht="16.5" customHeight="1">
      <c r="A84" s="227">
        <v>73</v>
      </c>
      <c r="B84" s="228" t="s">
        <v>699</v>
      </c>
      <c r="C84" s="229">
        <v>1638.7488</v>
      </c>
      <c r="D84" s="229">
        <v>15</v>
      </c>
      <c r="E84" s="706">
        <v>1124.29</v>
      </c>
      <c r="F84" s="229">
        <v>918.753</v>
      </c>
      <c r="G84" s="534">
        <v>220.53699999999992</v>
      </c>
      <c r="H84" s="229">
        <v>819.3744</v>
      </c>
      <c r="I84" s="229">
        <v>5.417</v>
      </c>
      <c r="J84" s="706">
        <v>566.92</v>
      </c>
      <c r="K84" s="229">
        <v>459.37</v>
      </c>
      <c r="L84" s="534">
        <v>112.96699999999998</v>
      </c>
    </row>
    <row r="85" spans="1:12" s="230" customFormat="1" ht="12.75">
      <c r="A85" s="227">
        <v>74</v>
      </c>
      <c r="B85" s="228" t="s">
        <v>700</v>
      </c>
      <c r="C85" s="229">
        <v>551.928</v>
      </c>
      <c r="D85" s="229">
        <v>0</v>
      </c>
      <c r="E85" s="706">
        <v>353.2</v>
      </c>
      <c r="F85" s="229">
        <v>243.154</v>
      </c>
      <c r="G85" s="534">
        <v>110.04599999999999</v>
      </c>
      <c r="H85" s="229">
        <v>275.964</v>
      </c>
      <c r="I85" s="229">
        <v>0</v>
      </c>
      <c r="J85" s="706">
        <v>178.22</v>
      </c>
      <c r="K85" s="229">
        <v>121.572</v>
      </c>
      <c r="L85" s="534">
        <v>56.647999999999996</v>
      </c>
    </row>
    <row r="86" spans="1:12" s="230" customFormat="1" ht="12.75">
      <c r="A86" s="227">
        <v>75</v>
      </c>
      <c r="B86" s="228" t="s">
        <v>701</v>
      </c>
      <c r="C86" s="229">
        <v>802.1988</v>
      </c>
      <c r="D86" s="229">
        <v>0</v>
      </c>
      <c r="E86" s="706">
        <v>550.35</v>
      </c>
      <c r="F86" s="229">
        <v>336.96</v>
      </c>
      <c r="G86" s="534">
        <v>213.39000000000004</v>
      </c>
      <c r="H86" s="229">
        <v>401.0994</v>
      </c>
      <c r="I86" s="229">
        <v>0</v>
      </c>
      <c r="J86" s="706">
        <v>277.52</v>
      </c>
      <c r="K86" s="229">
        <v>168.48</v>
      </c>
      <c r="L86" s="534">
        <v>109.03999999999999</v>
      </c>
    </row>
    <row r="87" spans="1:12" s="515" customFormat="1" ht="21" customHeight="1">
      <c r="A87" s="974" t="s">
        <v>18</v>
      </c>
      <c r="B87" s="976"/>
      <c r="C87" s="535">
        <v>140400.00000000003</v>
      </c>
      <c r="D87" s="535">
        <v>3594.4680999999996</v>
      </c>
      <c r="E87" s="724">
        <v>96979.05799999996</v>
      </c>
      <c r="F87" s="535">
        <v>79651.9238</v>
      </c>
      <c r="G87" s="535">
        <v>20921.602299999995</v>
      </c>
      <c r="H87" s="535">
        <v>70200.00000000001</v>
      </c>
      <c r="I87" s="535">
        <v>3493.6906999999997</v>
      </c>
      <c r="J87" s="724">
        <v>49477.27000000001</v>
      </c>
      <c r="K87" s="535">
        <v>40069.970900000015</v>
      </c>
      <c r="L87" s="535">
        <v>12900.989799999998</v>
      </c>
    </row>
    <row r="88" spans="1:12" ht="13.5" customHeight="1">
      <c r="A88" s="21" t="s">
        <v>202</v>
      </c>
      <c r="B88" s="517"/>
      <c r="C88" s="517"/>
      <c r="D88" s="517"/>
      <c r="E88" s="517"/>
      <c r="F88" s="517"/>
      <c r="G88" s="516"/>
      <c r="H88" s="517"/>
      <c r="I88" s="517"/>
      <c r="J88" s="517"/>
      <c r="K88" s="517"/>
      <c r="L88" s="516"/>
    </row>
    <row r="89" spans="1:12" ht="28.5" customHeight="1">
      <c r="A89" s="982" t="s">
        <v>1160</v>
      </c>
      <c r="B89" s="982"/>
      <c r="C89" s="982"/>
      <c r="D89" s="982"/>
      <c r="E89" s="982"/>
      <c r="F89" s="982"/>
      <c r="G89" s="982"/>
      <c r="H89" s="982"/>
      <c r="I89" s="982"/>
      <c r="J89" s="982"/>
      <c r="K89" s="982"/>
      <c r="L89" s="982"/>
    </row>
    <row r="93" spans="1:12" ht="12.75">
      <c r="A93" s="443" t="s">
        <v>1004</v>
      </c>
      <c r="J93" s="911" t="s">
        <v>995</v>
      </c>
      <c r="K93" s="911"/>
      <c r="L93" s="911"/>
    </row>
    <row r="94" spans="10:12" ht="12.75">
      <c r="J94" s="911" t="s">
        <v>998</v>
      </c>
      <c r="K94" s="911"/>
      <c r="L94" s="911"/>
    </row>
    <row r="95" spans="10:12" ht="12.75">
      <c r="J95" s="911" t="s">
        <v>997</v>
      </c>
      <c r="K95" s="911"/>
      <c r="L95" s="911"/>
    </row>
  </sheetData>
  <sheetProtection/>
  <mergeCells count="13">
    <mergeCell ref="H9:L9"/>
    <mergeCell ref="A87:B87"/>
    <mergeCell ref="J94:L94"/>
    <mergeCell ref="J95:L95"/>
    <mergeCell ref="A2:L2"/>
    <mergeCell ref="A3:L3"/>
    <mergeCell ref="A5:L5"/>
    <mergeCell ref="F7:L7"/>
    <mergeCell ref="J93:L93"/>
    <mergeCell ref="A9:A10"/>
    <mergeCell ref="B9:B10"/>
    <mergeCell ref="C9:G9"/>
    <mergeCell ref="A89:L89"/>
  </mergeCells>
  <conditionalFormatting sqref="J93:K95">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00B050"/>
  </sheetPr>
  <dimension ref="A1:L94"/>
  <sheetViews>
    <sheetView view="pageBreakPreview" zoomScale="90" zoomScaleSheetLayoutView="90" zoomScalePageLayoutView="0" workbookViewId="0" topLeftCell="A1">
      <pane xSplit="2" ySplit="11" topLeftCell="C84" activePane="bottomRight" state="frozen"/>
      <selection pane="topLeft" activeCell="H33" sqref="A33:V43"/>
      <selection pane="topRight" activeCell="H33" sqref="A33:V43"/>
      <selection pane="bottomLeft" activeCell="H33" sqref="A33:V43"/>
      <selection pane="bottomRight" activeCell="G84" sqref="G84"/>
    </sheetView>
  </sheetViews>
  <sheetFormatPr defaultColWidth="9.140625" defaultRowHeight="12.75"/>
  <cols>
    <col min="1" max="1" width="3.7109375" style="438" customWidth="1"/>
    <col min="2" max="2" width="17.00390625" style="438" customWidth="1"/>
    <col min="3" max="3" width="12.421875" style="438" customWidth="1"/>
    <col min="4" max="4" width="11.140625" style="438" customWidth="1"/>
    <col min="5" max="5" width="11.00390625" style="438" customWidth="1"/>
    <col min="6" max="6" width="13.00390625" style="438" customWidth="1"/>
    <col min="7" max="7" width="12.421875" style="438" customWidth="1"/>
    <col min="8" max="8" width="13.57421875" style="438" customWidth="1"/>
    <col min="9" max="9" width="12.28125" style="438" customWidth="1"/>
    <col min="10" max="10" width="10.421875" style="438" customWidth="1"/>
    <col min="11" max="11" width="13.00390625" style="438" customWidth="1"/>
    <col min="12" max="12" width="13.421875" style="438" customWidth="1"/>
    <col min="13" max="16384" width="9.140625" style="438" customWidth="1"/>
  </cols>
  <sheetData>
    <row r="1" spans="4:12" s="230" customFormat="1" ht="12.75">
      <c r="D1" s="496"/>
      <c r="E1" s="496"/>
      <c r="F1" s="496"/>
      <c r="G1" s="496"/>
      <c r="H1" s="496"/>
      <c r="I1" s="496"/>
      <c r="J1" s="496"/>
      <c r="K1" s="496"/>
      <c r="L1" s="530" t="s">
        <v>73</v>
      </c>
    </row>
    <row r="2" spans="1:12" s="537" customFormat="1" ht="18.75" customHeight="1">
      <c r="A2" s="964" t="s">
        <v>0</v>
      </c>
      <c r="B2" s="964"/>
      <c r="C2" s="964"/>
      <c r="D2" s="964"/>
      <c r="E2" s="964"/>
      <c r="F2" s="964"/>
      <c r="G2" s="964"/>
      <c r="H2" s="964"/>
      <c r="I2" s="964"/>
      <c r="J2" s="964"/>
      <c r="K2" s="964"/>
      <c r="L2" s="964"/>
    </row>
    <row r="3" spans="1:12" s="537" customFormat="1" ht="15.75" customHeight="1">
      <c r="A3" s="965" t="s">
        <v>388</v>
      </c>
      <c r="B3" s="965"/>
      <c r="C3" s="965"/>
      <c r="D3" s="965"/>
      <c r="E3" s="965"/>
      <c r="F3" s="965"/>
      <c r="G3" s="965"/>
      <c r="H3" s="965"/>
      <c r="I3" s="965"/>
      <c r="J3" s="965"/>
      <c r="K3" s="965"/>
      <c r="L3" s="965"/>
    </row>
    <row r="4" spans="1:12" s="230" customFormat="1" ht="10.5" customHeight="1">
      <c r="A4" s="506"/>
      <c r="B4" s="506"/>
      <c r="C4" s="506"/>
      <c r="D4" s="506"/>
      <c r="E4" s="506"/>
      <c r="F4" s="506"/>
      <c r="G4" s="506"/>
      <c r="H4" s="506"/>
      <c r="I4" s="506"/>
      <c r="J4" s="506"/>
      <c r="K4" s="506"/>
      <c r="L4" s="506"/>
    </row>
    <row r="5" spans="1:12" ht="18.75" customHeight="1">
      <c r="A5" s="978" t="s">
        <v>407</v>
      </c>
      <c r="B5" s="978"/>
      <c r="C5" s="978"/>
      <c r="D5" s="978"/>
      <c r="E5" s="978"/>
      <c r="F5" s="978"/>
      <c r="G5" s="978"/>
      <c r="H5" s="978"/>
      <c r="I5" s="978"/>
      <c r="J5" s="978"/>
      <c r="K5" s="978"/>
      <c r="L5" s="978"/>
    </row>
    <row r="6" spans="1:12" ht="12.75">
      <c r="A6" s="536"/>
      <c r="B6" s="536"/>
      <c r="C6" s="536"/>
      <c r="D6" s="536"/>
      <c r="E6" s="536"/>
      <c r="F6" s="536"/>
      <c r="G6" s="536"/>
      <c r="H6" s="536"/>
      <c r="I6" s="536"/>
      <c r="J6" s="536"/>
      <c r="K6" s="536"/>
      <c r="L6" s="536"/>
    </row>
    <row r="7" spans="1:12" ht="15" customHeight="1">
      <c r="A7" s="496" t="s">
        <v>994</v>
      </c>
      <c r="B7" s="496"/>
      <c r="G7" s="541"/>
      <c r="H7" s="541"/>
      <c r="I7" s="541"/>
      <c r="J7" s="541"/>
      <c r="K7" s="541"/>
      <c r="L7" s="541" t="s">
        <v>19</v>
      </c>
    </row>
    <row r="8" spans="1:12" ht="12.75">
      <c r="A8" s="443"/>
      <c r="F8" s="533"/>
      <c r="G8" s="527"/>
      <c r="H8" s="527"/>
      <c r="J8" s="466"/>
      <c r="K8" s="466"/>
      <c r="L8" s="466" t="s">
        <v>436</v>
      </c>
    </row>
    <row r="9" spans="1:12" s="538" customFormat="1" ht="17.25" customHeight="1">
      <c r="A9" s="969" t="s">
        <v>787</v>
      </c>
      <c r="B9" s="969" t="s">
        <v>2</v>
      </c>
      <c r="C9" s="983" t="s">
        <v>20</v>
      </c>
      <c r="D9" s="984"/>
      <c r="E9" s="984"/>
      <c r="F9" s="984"/>
      <c r="G9" s="984"/>
      <c r="H9" s="983" t="s">
        <v>41</v>
      </c>
      <c r="I9" s="984"/>
      <c r="J9" s="984"/>
      <c r="K9" s="984"/>
      <c r="L9" s="984"/>
    </row>
    <row r="10" spans="1:12" s="538" customFormat="1" ht="48.75" customHeight="1">
      <c r="A10" s="969"/>
      <c r="B10" s="969"/>
      <c r="C10" s="524" t="s">
        <v>406</v>
      </c>
      <c r="D10" s="524" t="s">
        <v>439</v>
      </c>
      <c r="E10" s="725" t="s">
        <v>71</v>
      </c>
      <c r="F10" s="524" t="s">
        <v>72</v>
      </c>
      <c r="G10" s="524" t="s">
        <v>169</v>
      </c>
      <c r="H10" s="524" t="s">
        <v>406</v>
      </c>
      <c r="I10" s="524" t="s">
        <v>439</v>
      </c>
      <c r="J10" s="725" t="s">
        <v>71</v>
      </c>
      <c r="K10" s="524" t="s">
        <v>72</v>
      </c>
      <c r="L10" s="524" t="s">
        <v>171</v>
      </c>
    </row>
    <row r="11" spans="1:12" s="443" customFormat="1" ht="12.75">
      <c r="A11" s="23">
        <v>1</v>
      </c>
      <c r="B11" s="23">
        <v>2</v>
      </c>
      <c r="C11" s="23">
        <v>3</v>
      </c>
      <c r="D11" s="23">
        <v>4</v>
      </c>
      <c r="E11" s="726">
        <v>5</v>
      </c>
      <c r="F11" s="23">
        <v>6</v>
      </c>
      <c r="G11" s="23">
        <v>7</v>
      </c>
      <c r="H11" s="23">
        <v>8</v>
      </c>
      <c r="I11" s="23">
        <v>9</v>
      </c>
      <c r="J11" s="726">
        <v>10</v>
      </c>
      <c r="K11" s="23">
        <v>11</v>
      </c>
      <c r="L11" s="23">
        <v>12</v>
      </c>
    </row>
    <row r="12" spans="1:12" s="230" customFormat="1" ht="12.75">
      <c r="A12" s="227">
        <v>1</v>
      </c>
      <c r="B12" s="228" t="s">
        <v>627</v>
      </c>
      <c r="C12" s="229">
        <v>1421.2146</v>
      </c>
      <c r="D12" s="229">
        <v>-214.863</v>
      </c>
      <c r="E12" s="706">
        <v>1071.09</v>
      </c>
      <c r="F12" s="229">
        <v>621.73</v>
      </c>
      <c r="G12" s="534">
        <v>234.49699999999984</v>
      </c>
      <c r="H12" s="539">
        <v>710.6073</v>
      </c>
      <c r="I12" s="539">
        <v>116.359</v>
      </c>
      <c r="J12" s="727">
        <v>476.51</v>
      </c>
      <c r="K12" s="539">
        <v>310.86</v>
      </c>
      <c r="L12" s="534">
        <v>282.009</v>
      </c>
    </row>
    <row r="13" spans="1:12" s="230" customFormat="1" ht="12.75">
      <c r="A13" s="227">
        <v>2</v>
      </c>
      <c r="B13" s="228" t="s">
        <v>628</v>
      </c>
      <c r="C13" s="229">
        <v>1256.2445999999998</v>
      </c>
      <c r="D13" s="229">
        <v>-39.319</v>
      </c>
      <c r="E13" s="706">
        <v>834.12</v>
      </c>
      <c r="F13" s="229">
        <v>480.02</v>
      </c>
      <c r="G13" s="534">
        <v>314.78100000000006</v>
      </c>
      <c r="H13" s="539">
        <v>628.1222999999999</v>
      </c>
      <c r="I13" s="539">
        <v>-87.482</v>
      </c>
      <c r="J13" s="727">
        <v>420.95</v>
      </c>
      <c r="K13" s="539">
        <v>240.02</v>
      </c>
      <c r="L13" s="534">
        <v>93.44799999999995</v>
      </c>
    </row>
    <row r="14" spans="1:12" s="230" customFormat="1" ht="12.75">
      <c r="A14" s="227">
        <v>3</v>
      </c>
      <c r="B14" s="228" t="s">
        <v>629</v>
      </c>
      <c r="C14" s="229">
        <v>2361.3017999999997</v>
      </c>
      <c r="D14" s="229">
        <v>-477.075</v>
      </c>
      <c r="E14" s="706">
        <v>1727.41</v>
      </c>
      <c r="F14" s="229">
        <v>1041.94</v>
      </c>
      <c r="G14" s="534">
        <v>208.39499999999998</v>
      </c>
      <c r="H14" s="539">
        <v>1180.6508999999999</v>
      </c>
      <c r="I14" s="539">
        <v>-127.04</v>
      </c>
      <c r="J14" s="727">
        <v>792.04</v>
      </c>
      <c r="K14" s="539">
        <v>520.97</v>
      </c>
      <c r="L14" s="534">
        <v>144.02999999999997</v>
      </c>
    </row>
    <row r="15" spans="1:12" s="230" customFormat="1" ht="12.75">
      <c r="A15" s="227">
        <v>4</v>
      </c>
      <c r="B15" s="228" t="s">
        <v>630</v>
      </c>
      <c r="C15" s="229">
        <v>911.4533999999999</v>
      </c>
      <c r="D15" s="229">
        <v>451.209</v>
      </c>
      <c r="E15" s="706">
        <v>484.09</v>
      </c>
      <c r="F15" s="229">
        <v>469.76</v>
      </c>
      <c r="G15" s="534">
        <v>465.539</v>
      </c>
      <c r="H15" s="539">
        <v>455.72669999999994</v>
      </c>
      <c r="I15" s="539">
        <v>61.08</v>
      </c>
      <c r="J15" s="727">
        <v>244.87</v>
      </c>
      <c r="K15" s="539">
        <v>234.88</v>
      </c>
      <c r="L15" s="534">
        <v>71.07</v>
      </c>
    </row>
    <row r="16" spans="1:12" s="230" customFormat="1" ht="12.75">
      <c r="A16" s="227">
        <v>5</v>
      </c>
      <c r="B16" s="228" t="s">
        <v>631</v>
      </c>
      <c r="C16" s="229">
        <v>651.3857999999999</v>
      </c>
      <c r="D16" s="229">
        <v>0.2531</v>
      </c>
      <c r="E16" s="706">
        <v>426.73</v>
      </c>
      <c r="F16" s="229">
        <v>442.353</v>
      </c>
      <c r="G16" s="534">
        <v>-15.369899999999973</v>
      </c>
      <c r="H16" s="539">
        <v>325.69289999999995</v>
      </c>
      <c r="I16" s="539">
        <v>33.8425</v>
      </c>
      <c r="J16" s="727">
        <v>213.17</v>
      </c>
      <c r="K16" s="539">
        <v>230.666</v>
      </c>
      <c r="L16" s="534">
        <v>16.346499999999992</v>
      </c>
    </row>
    <row r="17" spans="1:12" s="230" customFormat="1" ht="12.75">
      <c r="A17" s="227">
        <v>6</v>
      </c>
      <c r="B17" s="228" t="s">
        <v>632</v>
      </c>
      <c r="C17" s="229">
        <v>1808.0945999999997</v>
      </c>
      <c r="D17" s="229">
        <v>158.08</v>
      </c>
      <c r="E17" s="706">
        <v>1115.51</v>
      </c>
      <c r="F17" s="229">
        <v>1237.23</v>
      </c>
      <c r="G17" s="534">
        <v>36.3599999999999</v>
      </c>
      <c r="H17" s="539">
        <v>904.0472999999998</v>
      </c>
      <c r="I17" s="539">
        <v>106.522</v>
      </c>
      <c r="J17" s="727">
        <v>563.36</v>
      </c>
      <c r="K17" s="539">
        <v>565.23</v>
      </c>
      <c r="L17" s="534">
        <v>104.65200000000004</v>
      </c>
    </row>
    <row r="18" spans="1:12" s="230" customFormat="1" ht="12.75">
      <c r="A18" s="227">
        <v>7</v>
      </c>
      <c r="B18" s="228" t="s">
        <v>633</v>
      </c>
      <c r="C18" s="229">
        <v>911.2505999999998</v>
      </c>
      <c r="D18" s="229">
        <v>323.18</v>
      </c>
      <c r="E18" s="706">
        <v>483.42</v>
      </c>
      <c r="F18" s="229">
        <v>625.48</v>
      </c>
      <c r="G18" s="534">
        <v>181.12</v>
      </c>
      <c r="H18" s="539">
        <v>455.6252999999999</v>
      </c>
      <c r="I18" s="539">
        <v>74.3</v>
      </c>
      <c r="J18" s="727">
        <v>244.53</v>
      </c>
      <c r="K18" s="539">
        <v>312.74</v>
      </c>
      <c r="L18" s="534">
        <v>6.089999999999975</v>
      </c>
    </row>
    <row r="19" spans="1:12" s="230" customFormat="1" ht="12.75">
      <c r="A19" s="227">
        <v>8</v>
      </c>
      <c r="B19" s="228" t="s">
        <v>634</v>
      </c>
      <c r="C19" s="229">
        <v>413.01</v>
      </c>
      <c r="D19" s="229">
        <v>-23.5</v>
      </c>
      <c r="E19" s="706">
        <v>327.67</v>
      </c>
      <c r="F19" s="229">
        <v>348.31</v>
      </c>
      <c r="G19" s="534">
        <v>-44.139999999999986</v>
      </c>
      <c r="H19" s="539">
        <v>206.505</v>
      </c>
      <c r="I19" s="539">
        <v>-11.45</v>
      </c>
      <c r="J19" s="727">
        <v>164.87</v>
      </c>
      <c r="K19" s="539">
        <v>174.13</v>
      </c>
      <c r="L19" s="534">
        <v>-20.70999999999998</v>
      </c>
    </row>
    <row r="20" spans="1:12" s="230" customFormat="1" ht="13.5" customHeight="1">
      <c r="A20" s="227">
        <v>9</v>
      </c>
      <c r="B20" s="228" t="s">
        <v>635</v>
      </c>
      <c r="C20" s="229">
        <v>1124.253</v>
      </c>
      <c r="D20" s="229">
        <v>34.47</v>
      </c>
      <c r="E20" s="706">
        <v>726.37</v>
      </c>
      <c r="F20" s="229">
        <v>748.32</v>
      </c>
      <c r="G20" s="534">
        <v>12.519999999999982</v>
      </c>
      <c r="H20" s="539">
        <v>562.1265</v>
      </c>
      <c r="I20" s="539">
        <v>20.45</v>
      </c>
      <c r="J20" s="727">
        <v>366.67</v>
      </c>
      <c r="K20" s="539">
        <v>374.09</v>
      </c>
      <c r="L20" s="534">
        <v>13.03000000000003</v>
      </c>
    </row>
    <row r="21" spans="1:12" s="230" customFormat="1" ht="12.75">
      <c r="A21" s="227">
        <v>10</v>
      </c>
      <c r="B21" s="228" t="s">
        <v>636</v>
      </c>
      <c r="C21" s="229">
        <v>1435.4261999999999</v>
      </c>
      <c r="D21" s="229">
        <v>-133.08</v>
      </c>
      <c r="E21" s="706">
        <v>1177.63</v>
      </c>
      <c r="F21" s="229">
        <v>941.48</v>
      </c>
      <c r="G21" s="534">
        <v>103.07000000000016</v>
      </c>
      <c r="H21" s="539">
        <v>717.7130999999999</v>
      </c>
      <c r="I21" s="539">
        <v>4.9</v>
      </c>
      <c r="J21" s="727">
        <v>465.35</v>
      </c>
      <c r="K21" s="539">
        <v>470.74</v>
      </c>
      <c r="L21" s="534">
        <v>-0.4900000000000091</v>
      </c>
    </row>
    <row r="22" spans="1:12" s="230" customFormat="1" ht="12.75">
      <c r="A22" s="227">
        <v>11</v>
      </c>
      <c r="B22" s="228" t="s">
        <v>637</v>
      </c>
      <c r="C22" s="229">
        <v>631.2461999999999</v>
      </c>
      <c r="D22" s="229">
        <v>-170.63</v>
      </c>
      <c r="E22" s="706">
        <v>661.62</v>
      </c>
      <c r="F22" s="229">
        <v>448.65</v>
      </c>
      <c r="G22" s="534">
        <v>42.34000000000003</v>
      </c>
      <c r="H22" s="539">
        <v>315.62309999999997</v>
      </c>
      <c r="I22" s="539">
        <v>-10.62</v>
      </c>
      <c r="J22" s="727">
        <v>245.07</v>
      </c>
      <c r="K22" s="539">
        <v>224.32</v>
      </c>
      <c r="L22" s="534">
        <v>10.129999999999995</v>
      </c>
    </row>
    <row r="23" spans="1:12" s="230" customFormat="1" ht="12.75">
      <c r="A23" s="227">
        <v>12</v>
      </c>
      <c r="B23" s="228" t="s">
        <v>638</v>
      </c>
      <c r="C23" s="229">
        <v>1078.5059999999999</v>
      </c>
      <c r="D23" s="229">
        <v>-238.68</v>
      </c>
      <c r="E23" s="706">
        <v>937.8</v>
      </c>
      <c r="F23" s="229">
        <v>621.315</v>
      </c>
      <c r="G23" s="534">
        <v>77.80499999999984</v>
      </c>
      <c r="H23" s="539">
        <v>539.2529999999999</v>
      </c>
      <c r="I23" s="539">
        <v>-41.35</v>
      </c>
      <c r="J23" s="727">
        <v>378.08</v>
      </c>
      <c r="K23" s="539">
        <v>310.658</v>
      </c>
      <c r="L23" s="534">
        <v>26.071999999999946</v>
      </c>
    </row>
    <row r="24" spans="1:12" s="230" customFormat="1" ht="12.75">
      <c r="A24" s="227">
        <v>13</v>
      </c>
      <c r="B24" s="228" t="s">
        <v>639</v>
      </c>
      <c r="C24" s="229">
        <v>1215.2634</v>
      </c>
      <c r="D24" s="229">
        <v>-6.35</v>
      </c>
      <c r="E24" s="706">
        <v>808.93</v>
      </c>
      <c r="F24" s="229">
        <v>682.04</v>
      </c>
      <c r="G24" s="534">
        <v>120.53999999999996</v>
      </c>
      <c r="H24" s="539">
        <v>607.6317</v>
      </c>
      <c r="I24" s="539">
        <v>-17.03</v>
      </c>
      <c r="J24" s="727">
        <v>408.23</v>
      </c>
      <c r="K24" s="539">
        <v>341.02</v>
      </c>
      <c r="L24" s="534">
        <v>50.180000000000064</v>
      </c>
    </row>
    <row r="25" spans="1:12" s="230" customFormat="1" ht="12.75">
      <c r="A25" s="227">
        <v>14</v>
      </c>
      <c r="B25" s="228" t="s">
        <v>640</v>
      </c>
      <c r="C25" s="229">
        <v>1290.4475999999997</v>
      </c>
      <c r="D25" s="229">
        <v>351.42</v>
      </c>
      <c r="E25" s="706">
        <v>684.705</v>
      </c>
      <c r="F25" s="229">
        <v>773.862</v>
      </c>
      <c r="G25" s="534">
        <v>262.26300000000003</v>
      </c>
      <c r="H25" s="539">
        <v>645.2237999999999</v>
      </c>
      <c r="I25" s="539">
        <v>157.52</v>
      </c>
      <c r="J25" s="727">
        <v>346.37</v>
      </c>
      <c r="K25" s="539">
        <v>386.97</v>
      </c>
      <c r="L25" s="534">
        <v>116.91999999999996</v>
      </c>
    </row>
    <row r="26" spans="1:12" s="230" customFormat="1" ht="12.75">
      <c r="A26" s="227">
        <v>15</v>
      </c>
      <c r="B26" s="228" t="s">
        <v>641</v>
      </c>
      <c r="C26" s="229">
        <v>1336.9823999999999</v>
      </c>
      <c r="D26" s="229">
        <v>-72.61</v>
      </c>
      <c r="E26" s="706">
        <v>905.37</v>
      </c>
      <c r="F26" s="229">
        <v>765.93</v>
      </c>
      <c r="G26" s="534">
        <v>66.83000000000004</v>
      </c>
      <c r="H26" s="539">
        <v>668.4911999999999</v>
      </c>
      <c r="I26" s="539">
        <v>-127.78</v>
      </c>
      <c r="J26" s="727">
        <v>566.25</v>
      </c>
      <c r="K26" s="539">
        <v>382.96</v>
      </c>
      <c r="L26" s="534">
        <v>55.51000000000005</v>
      </c>
    </row>
    <row r="27" spans="1:12" s="230" customFormat="1" ht="12.75">
      <c r="A27" s="227">
        <v>16</v>
      </c>
      <c r="B27" s="228" t="s">
        <v>642</v>
      </c>
      <c r="C27" s="229">
        <v>841.8618</v>
      </c>
      <c r="D27" s="229">
        <v>-185.09</v>
      </c>
      <c r="E27" s="706">
        <v>676.84</v>
      </c>
      <c r="F27" s="229">
        <v>413.41</v>
      </c>
      <c r="G27" s="534">
        <v>78.33999999999997</v>
      </c>
      <c r="H27" s="539">
        <v>420.9309</v>
      </c>
      <c r="I27" s="539">
        <v>-41.13</v>
      </c>
      <c r="J27" s="727">
        <v>282.01</v>
      </c>
      <c r="K27" s="539">
        <v>218.98</v>
      </c>
      <c r="L27" s="534">
        <v>21.900000000000006</v>
      </c>
    </row>
    <row r="28" spans="1:12" s="230" customFormat="1" ht="12.75">
      <c r="A28" s="227">
        <v>17</v>
      </c>
      <c r="B28" s="228" t="s">
        <v>643</v>
      </c>
      <c r="C28" s="229">
        <v>1875.2915999999998</v>
      </c>
      <c r="D28" s="229">
        <v>-125.878</v>
      </c>
      <c r="E28" s="706">
        <v>1245.309</v>
      </c>
      <c r="F28" s="229">
        <v>990.16</v>
      </c>
      <c r="G28" s="534">
        <v>129.27100000000007</v>
      </c>
      <c r="H28" s="539">
        <v>937.6457999999999</v>
      </c>
      <c r="I28" s="539">
        <v>-63.789</v>
      </c>
      <c r="J28" s="727">
        <v>628.459</v>
      </c>
      <c r="K28" s="539">
        <v>495.08</v>
      </c>
      <c r="L28" s="534">
        <v>69.58999999999997</v>
      </c>
    </row>
    <row r="29" spans="1:12" s="230" customFormat="1" ht="12.75">
      <c r="A29" s="227">
        <v>18</v>
      </c>
      <c r="B29" s="228" t="s">
        <v>644</v>
      </c>
      <c r="C29" s="229">
        <v>1386.3642</v>
      </c>
      <c r="D29" s="229">
        <v>-183.78</v>
      </c>
      <c r="E29" s="706">
        <v>920.6</v>
      </c>
      <c r="F29" s="229">
        <v>593.15</v>
      </c>
      <c r="G29" s="534">
        <v>143.67000000000007</v>
      </c>
      <c r="H29" s="539">
        <v>693.1821</v>
      </c>
      <c r="I29" s="539">
        <v>-91.68</v>
      </c>
      <c r="J29" s="727">
        <v>464.6</v>
      </c>
      <c r="K29" s="539">
        <v>296.58</v>
      </c>
      <c r="L29" s="534">
        <v>76.34000000000003</v>
      </c>
    </row>
    <row r="30" spans="1:12" s="230" customFormat="1" ht="12.75">
      <c r="A30" s="227">
        <v>19</v>
      </c>
      <c r="B30" s="228" t="s">
        <v>645</v>
      </c>
      <c r="C30" s="229">
        <v>1132.4196</v>
      </c>
      <c r="D30" s="229">
        <v>-263.346</v>
      </c>
      <c r="E30" s="706">
        <v>1057.09</v>
      </c>
      <c r="F30" s="229">
        <v>696.445</v>
      </c>
      <c r="G30" s="534">
        <v>97.29899999999986</v>
      </c>
      <c r="H30" s="539">
        <v>566.2098</v>
      </c>
      <c r="I30" s="539">
        <v>-127.36</v>
      </c>
      <c r="J30" s="727">
        <v>532.33</v>
      </c>
      <c r="K30" s="539">
        <v>348.217</v>
      </c>
      <c r="L30" s="534">
        <v>56.75300000000004</v>
      </c>
    </row>
    <row r="31" spans="1:12" s="230" customFormat="1" ht="12.75">
      <c r="A31" s="227">
        <v>20</v>
      </c>
      <c r="B31" s="228" t="s">
        <v>646</v>
      </c>
      <c r="C31" s="229">
        <v>753.1758</v>
      </c>
      <c r="D31" s="229">
        <v>81.872</v>
      </c>
      <c r="E31" s="706">
        <v>457.409</v>
      </c>
      <c r="F31" s="229">
        <v>450.568</v>
      </c>
      <c r="G31" s="534">
        <v>88.71299999999997</v>
      </c>
      <c r="H31" s="539">
        <v>376.5879</v>
      </c>
      <c r="I31" s="539">
        <v>50.147</v>
      </c>
      <c r="J31" s="727">
        <v>231.039</v>
      </c>
      <c r="K31" s="539">
        <v>225.284</v>
      </c>
      <c r="L31" s="534">
        <v>55.90199999999999</v>
      </c>
    </row>
    <row r="32" spans="1:12" s="230" customFormat="1" ht="12.75">
      <c r="A32" s="227">
        <v>21</v>
      </c>
      <c r="B32" s="228" t="s">
        <v>647</v>
      </c>
      <c r="C32" s="229">
        <v>1322.4354</v>
      </c>
      <c r="D32" s="229">
        <v>-119.95</v>
      </c>
      <c r="E32" s="706">
        <v>877.28</v>
      </c>
      <c r="F32" s="229">
        <v>558.2</v>
      </c>
      <c r="G32" s="534">
        <v>199.12999999999988</v>
      </c>
      <c r="H32" s="539">
        <v>661.2177</v>
      </c>
      <c r="I32" s="539">
        <v>-36.69</v>
      </c>
      <c r="J32" s="727">
        <v>442.75</v>
      </c>
      <c r="K32" s="539">
        <v>293.55</v>
      </c>
      <c r="L32" s="534">
        <v>112.50999999999999</v>
      </c>
    </row>
    <row r="33" spans="1:12" s="230" customFormat="1" ht="12.75">
      <c r="A33" s="227">
        <v>22</v>
      </c>
      <c r="B33" s="228" t="s">
        <v>648</v>
      </c>
      <c r="C33" s="229">
        <v>1412.7047999999998</v>
      </c>
      <c r="D33" s="229">
        <v>426.77</v>
      </c>
      <c r="E33" s="706">
        <v>750.31</v>
      </c>
      <c r="F33" s="229">
        <v>787.46</v>
      </c>
      <c r="G33" s="534">
        <v>389.6199999999999</v>
      </c>
      <c r="H33" s="539">
        <v>706.3523999999999</v>
      </c>
      <c r="I33" s="539">
        <v>222.33</v>
      </c>
      <c r="J33" s="727">
        <v>379.54</v>
      </c>
      <c r="K33" s="539">
        <v>393.72</v>
      </c>
      <c r="L33" s="534">
        <v>208.14999999999998</v>
      </c>
    </row>
    <row r="34" spans="1:12" s="230" customFormat="1" ht="12.75">
      <c r="A34" s="227">
        <v>23</v>
      </c>
      <c r="B34" s="228" t="s">
        <v>649</v>
      </c>
      <c r="C34" s="229">
        <v>857.2434</v>
      </c>
      <c r="D34" s="229">
        <v>-126.511</v>
      </c>
      <c r="E34" s="706">
        <v>679.85</v>
      </c>
      <c r="F34" s="229">
        <v>486.05</v>
      </c>
      <c r="G34" s="534">
        <v>67.28900000000004</v>
      </c>
      <c r="H34" s="539">
        <v>428.6217</v>
      </c>
      <c r="I34" s="539">
        <v>-72.73</v>
      </c>
      <c r="J34" s="727">
        <v>355.477</v>
      </c>
      <c r="K34" s="539">
        <v>242.97</v>
      </c>
      <c r="L34" s="534">
        <v>39.77699999999996</v>
      </c>
    </row>
    <row r="35" spans="1:12" s="230" customFormat="1" ht="12.75">
      <c r="A35" s="227">
        <v>24</v>
      </c>
      <c r="B35" s="228" t="s">
        <v>650</v>
      </c>
      <c r="C35" s="229">
        <v>1597.0968</v>
      </c>
      <c r="D35" s="229">
        <v>-160.04</v>
      </c>
      <c r="E35" s="706">
        <v>1063.25</v>
      </c>
      <c r="F35" s="229">
        <v>702.512</v>
      </c>
      <c r="G35" s="534">
        <v>200.6980000000001</v>
      </c>
      <c r="H35" s="539">
        <v>798.5484</v>
      </c>
      <c r="I35" s="539">
        <v>-131.751</v>
      </c>
      <c r="J35" s="727">
        <v>559.824</v>
      </c>
      <c r="K35" s="539">
        <v>364.889</v>
      </c>
      <c r="L35" s="534">
        <v>63.18399999999997</v>
      </c>
    </row>
    <row r="36" spans="1:12" s="230" customFormat="1" ht="12.75">
      <c r="A36" s="227">
        <v>25</v>
      </c>
      <c r="B36" s="228" t="s">
        <v>651</v>
      </c>
      <c r="C36" s="229">
        <v>898.2792</v>
      </c>
      <c r="D36" s="229">
        <v>-235.19</v>
      </c>
      <c r="E36" s="706">
        <v>911.55</v>
      </c>
      <c r="F36" s="229">
        <v>652.81</v>
      </c>
      <c r="G36" s="534">
        <v>23.549999999999955</v>
      </c>
      <c r="H36" s="539">
        <v>449.1396</v>
      </c>
      <c r="I36" s="539">
        <v>-104.51</v>
      </c>
      <c r="J36" s="727">
        <v>449.14</v>
      </c>
      <c r="K36" s="539">
        <v>326.39</v>
      </c>
      <c r="L36" s="534">
        <v>18.24000000000001</v>
      </c>
    </row>
    <row r="37" spans="1:12" s="230" customFormat="1" ht="12.75">
      <c r="A37" s="227">
        <v>26</v>
      </c>
      <c r="B37" s="228" t="s">
        <v>652</v>
      </c>
      <c r="C37" s="229">
        <v>1190.2643999999998</v>
      </c>
      <c r="D37" s="229">
        <v>-129.39</v>
      </c>
      <c r="E37" s="706">
        <v>890.24</v>
      </c>
      <c r="F37" s="229">
        <v>728.98</v>
      </c>
      <c r="G37" s="534">
        <v>31.870000000000005</v>
      </c>
      <c r="H37" s="539">
        <v>595.1321999999999</v>
      </c>
      <c r="I37" s="539">
        <v>-92.01</v>
      </c>
      <c r="J37" s="727">
        <v>481.05</v>
      </c>
      <c r="K37" s="539">
        <v>364.51</v>
      </c>
      <c r="L37" s="534">
        <v>24.53000000000003</v>
      </c>
    </row>
    <row r="38" spans="1:12" s="230" customFormat="1" ht="12.75">
      <c r="A38" s="227">
        <v>27</v>
      </c>
      <c r="B38" s="228" t="s">
        <v>653</v>
      </c>
      <c r="C38" s="229">
        <v>864.1385999999999</v>
      </c>
      <c r="D38" s="229">
        <v>-57.32</v>
      </c>
      <c r="E38" s="706">
        <v>575.29</v>
      </c>
      <c r="F38" s="229">
        <v>386.33</v>
      </c>
      <c r="G38" s="534">
        <v>131.63999999999993</v>
      </c>
      <c r="H38" s="539">
        <v>432.06929999999994</v>
      </c>
      <c r="I38" s="539">
        <v>15.61</v>
      </c>
      <c r="J38" s="727">
        <v>290.33</v>
      </c>
      <c r="K38" s="539">
        <v>193.16</v>
      </c>
      <c r="L38" s="534">
        <v>112.78</v>
      </c>
    </row>
    <row r="39" spans="1:12" s="230" customFormat="1" ht="12.75">
      <c r="A39" s="227">
        <v>28</v>
      </c>
      <c r="B39" s="228" t="s">
        <v>654</v>
      </c>
      <c r="C39" s="229">
        <v>298.56059999999997</v>
      </c>
      <c r="D39" s="229">
        <v>1.63</v>
      </c>
      <c r="E39" s="706">
        <v>194.95</v>
      </c>
      <c r="F39" s="229">
        <v>194.56</v>
      </c>
      <c r="G39" s="534">
        <v>2.019999999999982</v>
      </c>
      <c r="H39" s="539">
        <v>149.28029999999998</v>
      </c>
      <c r="I39" s="539">
        <v>9.84</v>
      </c>
      <c r="J39" s="727">
        <v>98.4</v>
      </c>
      <c r="K39" s="539">
        <v>93.07</v>
      </c>
      <c r="L39" s="534">
        <v>15.170000000000016</v>
      </c>
    </row>
    <row r="40" spans="1:12" s="230" customFormat="1" ht="12.75">
      <c r="A40" s="227">
        <v>29</v>
      </c>
      <c r="B40" s="228" t="s">
        <v>655</v>
      </c>
      <c r="C40" s="229">
        <v>1638.5382</v>
      </c>
      <c r="D40" s="229">
        <v>180.963</v>
      </c>
      <c r="E40" s="706">
        <v>1033.77</v>
      </c>
      <c r="F40" s="229">
        <v>792.514</v>
      </c>
      <c r="G40" s="534">
        <v>422.21899999999994</v>
      </c>
      <c r="H40" s="539">
        <v>819.2691</v>
      </c>
      <c r="I40" s="539">
        <v>-9.84</v>
      </c>
      <c r="J40" s="727">
        <v>454.925</v>
      </c>
      <c r="K40" s="539">
        <v>396.255</v>
      </c>
      <c r="L40" s="534">
        <v>48.83000000000004</v>
      </c>
    </row>
    <row r="41" spans="1:12" s="230" customFormat="1" ht="12.75">
      <c r="A41" s="227">
        <v>30</v>
      </c>
      <c r="B41" s="228" t="s">
        <v>656</v>
      </c>
      <c r="C41" s="229">
        <v>536.6244</v>
      </c>
      <c r="D41" s="229">
        <v>17.71</v>
      </c>
      <c r="E41" s="706">
        <v>345.93</v>
      </c>
      <c r="F41" s="229">
        <v>356.28</v>
      </c>
      <c r="G41" s="534">
        <v>7.360000000000014</v>
      </c>
      <c r="H41" s="539">
        <v>268.3122</v>
      </c>
      <c r="I41" s="539">
        <v>11.51</v>
      </c>
      <c r="J41" s="727">
        <v>174.58</v>
      </c>
      <c r="K41" s="539">
        <v>178.14</v>
      </c>
      <c r="L41" s="534">
        <v>7.950000000000017</v>
      </c>
    </row>
    <row r="42" spans="1:12" s="230" customFormat="1" ht="12.75">
      <c r="A42" s="227">
        <v>31</v>
      </c>
      <c r="B42" s="228" t="s">
        <v>657</v>
      </c>
      <c r="C42" s="229">
        <v>1206.6678</v>
      </c>
      <c r="D42" s="229">
        <v>306.763</v>
      </c>
      <c r="E42" s="706">
        <v>659.12</v>
      </c>
      <c r="F42" s="229">
        <v>767.634</v>
      </c>
      <c r="G42" s="534">
        <v>198.24900000000002</v>
      </c>
      <c r="H42" s="539">
        <v>603.3339</v>
      </c>
      <c r="I42" s="539">
        <v>125.898</v>
      </c>
      <c r="J42" s="727">
        <v>333.3</v>
      </c>
      <c r="K42" s="539">
        <v>383.812</v>
      </c>
      <c r="L42" s="534">
        <v>75.38599999999997</v>
      </c>
    </row>
    <row r="43" spans="1:12" s="230" customFormat="1" ht="12.75">
      <c r="A43" s="227">
        <v>32</v>
      </c>
      <c r="B43" s="228" t="s">
        <v>658</v>
      </c>
      <c r="C43" s="229">
        <v>1411.1603999999998</v>
      </c>
      <c r="D43" s="229">
        <v>-48.44</v>
      </c>
      <c r="E43" s="706">
        <v>939.51</v>
      </c>
      <c r="F43" s="229">
        <v>809.2</v>
      </c>
      <c r="G43" s="534">
        <v>81.86999999999989</v>
      </c>
      <c r="H43" s="539">
        <v>705.5801999999999</v>
      </c>
      <c r="I43" s="539">
        <v>-110.4</v>
      </c>
      <c r="J43" s="727">
        <v>546.47</v>
      </c>
      <c r="K43" s="539">
        <v>404.59</v>
      </c>
      <c r="L43" s="534">
        <v>31.480000000000075</v>
      </c>
    </row>
    <row r="44" spans="1:12" s="230" customFormat="1" ht="12.75">
      <c r="A44" s="227">
        <v>33</v>
      </c>
      <c r="B44" s="228" t="s">
        <v>659</v>
      </c>
      <c r="C44" s="229">
        <v>630.6066</v>
      </c>
      <c r="D44" s="229">
        <v>-96.36</v>
      </c>
      <c r="E44" s="706">
        <v>507.11</v>
      </c>
      <c r="F44" s="229">
        <v>358.35</v>
      </c>
      <c r="G44" s="534">
        <v>52.39999999999998</v>
      </c>
      <c r="H44" s="539">
        <v>315.3033</v>
      </c>
      <c r="I44" s="539">
        <v>-37.36</v>
      </c>
      <c r="J44" s="727">
        <v>242.48</v>
      </c>
      <c r="K44" s="539">
        <v>179.19</v>
      </c>
      <c r="L44" s="534">
        <v>25.930000000000007</v>
      </c>
    </row>
    <row r="45" spans="1:12" s="230" customFormat="1" ht="12.75">
      <c r="A45" s="227">
        <v>34</v>
      </c>
      <c r="B45" s="228" t="s">
        <v>660</v>
      </c>
      <c r="C45" s="229">
        <v>2200.9182</v>
      </c>
      <c r="D45" s="229">
        <v>-280.47</v>
      </c>
      <c r="E45" s="706">
        <v>1910.52</v>
      </c>
      <c r="F45" s="229">
        <v>1584.09</v>
      </c>
      <c r="G45" s="534">
        <v>45.960000000000036</v>
      </c>
      <c r="H45" s="539">
        <v>1100.4591</v>
      </c>
      <c r="I45" s="539">
        <v>-139.78</v>
      </c>
      <c r="J45" s="727">
        <v>967.79</v>
      </c>
      <c r="K45" s="539">
        <v>792.05</v>
      </c>
      <c r="L45" s="534">
        <v>35.960000000000036</v>
      </c>
    </row>
    <row r="46" spans="1:12" s="230" customFormat="1" ht="12.75">
      <c r="A46" s="227">
        <v>35</v>
      </c>
      <c r="B46" s="228" t="s">
        <v>661</v>
      </c>
      <c r="C46" s="229">
        <v>624.0078</v>
      </c>
      <c r="D46" s="229">
        <v>-12.33</v>
      </c>
      <c r="E46" s="706">
        <v>422.9</v>
      </c>
      <c r="F46" s="229">
        <v>393.057</v>
      </c>
      <c r="G46" s="534">
        <v>17.512999999999977</v>
      </c>
      <c r="H46" s="539">
        <v>312.0039</v>
      </c>
      <c r="I46" s="539">
        <v>-22.13</v>
      </c>
      <c r="J46" s="727">
        <v>231.13</v>
      </c>
      <c r="K46" s="539">
        <v>196.52</v>
      </c>
      <c r="L46" s="534">
        <v>12.47999999999999</v>
      </c>
    </row>
    <row r="47" spans="1:12" s="230" customFormat="1" ht="12.75">
      <c r="A47" s="227">
        <v>36</v>
      </c>
      <c r="B47" s="228" t="s">
        <v>662</v>
      </c>
      <c r="C47" s="229">
        <v>851.3465999999999</v>
      </c>
      <c r="D47" s="229">
        <v>-10.25</v>
      </c>
      <c r="E47" s="706">
        <v>563.1</v>
      </c>
      <c r="F47" s="229">
        <v>531.555</v>
      </c>
      <c r="G47" s="534">
        <v>21.295000000000073</v>
      </c>
      <c r="H47" s="539">
        <v>425.6732999999999</v>
      </c>
      <c r="I47" s="539">
        <v>13.94</v>
      </c>
      <c r="J47" s="727">
        <v>284.2</v>
      </c>
      <c r="K47" s="539">
        <v>265.785</v>
      </c>
      <c r="L47" s="534">
        <v>32.35499999999996</v>
      </c>
    </row>
    <row r="48" spans="1:12" s="230" customFormat="1" ht="12.75">
      <c r="A48" s="227">
        <v>37</v>
      </c>
      <c r="B48" s="228" t="s">
        <v>663</v>
      </c>
      <c r="C48" s="229">
        <v>698.4198</v>
      </c>
      <c r="D48" s="229">
        <v>-79.78</v>
      </c>
      <c r="E48" s="706">
        <v>502.97</v>
      </c>
      <c r="F48" s="229">
        <v>373.9</v>
      </c>
      <c r="G48" s="534">
        <v>49.29000000000008</v>
      </c>
      <c r="H48" s="539">
        <v>349.2099</v>
      </c>
      <c r="I48" s="539">
        <v>-28.58</v>
      </c>
      <c r="J48" s="727">
        <v>237.87</v>
      </c>
      <c r="K48" s="539">
        <v>186.5</v>
      </c>
      <c r="L48" s="534">
        <v>22.79000000000002</v>
      </c>
    </row>
    <row r="49" spans="1:12" s="230" customFormat="1" ht="12.75">
      <c r="A49" s="227">
        <v>38</v>
      </c>
      <c r="B49" s="228" t="s">
        <v>664</v>
      </c>
      <c r="C49" s="229">
        <v>835.848</v>
      </c>
      <c r="D49" s="229">
        <v>148.57</v>
      </c>
      <c r="E49" s="706">
        <v>474.37</v>
      </c>
      <c r="F49" s="229">
        <v>513.5</v>
      </c>
      <c r="G49" s="534">
        <v>109.44000000000005</v>
      </c>
      <c r="H49" s="539">
        <v>417.924</v>
      </c>
      <c r="I49" s="539">
        <v>97.64</v>
      </c>
      <c r="J49" s="727">
        <v>239.78</v>
      </c>
      <c r="K49" s="539">
        <v>256.77</v>
      </c>
      <c r="L49" s="534">
        <v>80.65000000000003</v>
      </c>
    </row>
    <row r="50" spans="1:12" s="230" customFormat="1" ht="12.75">
      <c r="A50" s="227">
        <v>39</v>
      </c>
      <c r="B50" s="228" t="s">
        <v>665</v>
      </c>
      <c r="C50" s="229">
        <v>2226.1589999999997</v>
      </c>
      <c r="D50" s="229">
        <v>133.87</v>
      </c>
      <c r="E50" s="706">
        <v>1479.86</v>
      </c>
      <c r="F50" s="229">
        <v>954.77</v>
      </c>
      <c r="G50" s="534">
        <v>658.96</v>
      </c>
      <c r="H50" s="539">
        <v>1113.0794999999998</v>
      </c>
      <c r="I50" s="539">
        <v>-587.97</v>
      </c>
      <c r="J50" s="727">
        <v>1285.27</v>
      </c>
      <c r="K50" s="539">
        <v>477.38</v>
      </c>
      <c r="L50" s="534">
        <v>219.91999999999996</v>
      </c>
    </row>
    <row r="51" spans="1:12" s="230" customFormat="1" ht="12.75">
      <c r="A51" s="227">
        <v>40</v>
      </c>
      <c r="B51" s="228" t="s">
        <v>666</v>
      </c>
      <c r="C51" s="229">
        <v>829.6704</v>
      </c>
      <c r="D51" s="229">
        <v>-159.428</v>
      </c>
      <c r="E51" s="704">
        <v>734.3</v>
      </c>
      <c r="F51" s="229">
        <v>525.04</v>
      </c>
      <c r="G51" s="534">
        <v>49.831999999999994</v>
      </c>
      <c r="H51" s="539">
        <v>414.8352</v>
      </c>
      <c r="I51" s="539">
        <v>85.807</v>
      </c>
      <c r="J51" s="727">
        <v>278.75</v>
      </c>
      <c r="K51" s="539">
        <v>262.532</v>
      </c>
      <c r="L51" s="534">
        <v>102.02500000000003</v>
      </c>
    </row>
    <row r="52" spans="1:12" s="230" customFormat="1" ht="12.75">
      <c r="A52" s="227">
        <v>41</v>
      </c>
      <c r="B52" s="228" t="s">
        <v>667</v>
      </c>
      <c r="C52" s="229">
        <v>773.6039999999999</v>
      </c>
      <c r="D52" s="229">
        <v>-168.68</v>
      </c>
      <c r="E52" s="706">
        <v>678.25</v>
      </c>
      <c r="F52" s="229">
        <v>501.771</v>
      </c>
      <c r="G52" s="534">
        <v>7.798999999999978</v>
      </c>
      <c r="H52" s="539">
        <v>386.80199999999996</v>
      </c>
      <c r="I52" s="539">
        <v>233.64</v>
      </c>
      <c r="J52" s="727">
        <v>249.02</v>
      </c>
      <c r="K52" s="539">
        <v>250.885</v>
      </c>
      <c r="L52" s="534">
        <v>231.77499999999998</v>
      </c>
    </row>
    <row r="53" spans="1:12" s="230" customFormat="1" ht="12.75">
      <c r="A53" s="227">
        <v>42</v>
      </c>
      <c r="B53" s="228" t="s">
        <v>668</v>
      </c>
      <c r="C53" s="229">
        <v>832.3847999999999</v>
      </c>
      <c r="D53" s="229">
        <v>154.189</v>
      </c>
      <c r="E53" s="706">
        <v>478.52</v>
      </c>
      <c r="F53" s="229">
        <v>478.129</v>
      </c>
      <c r="G53" s="534">
        <v>154.57999999999993</v>
      </c>
      <c r="H53" s="539">
        <v>416.19239999999996</v>
      </c>
      <c r="I53" s="539">
        <v>72.558</v>
      </c>
      <c r="J53" s="727">
        <v>241.86</v>
      </c>
      <c r="K53" s="539">
        <v>251.221</v>
      </c>
      <c r="L53" s="534">
        <v>63.197</v>
      </c>
    </row>
    <row r="54" spans="1:12" s="230" customFormat="1" ht="12.75">
      <c r="A54" s="227">
        <v>43</v>
      </c>
      <c r="B54" s="228" t="s">
        <v>669</v>
      </c>
      <c r="C54" s="229">
        <v>968.8223999999999</v>
      </c>
      <c r="D54" s="229">
        <v>4.542</v>
      </c>
      <c r="E54" s="706">
        <v>624.32</v>
      </c>
      <c r="F54" s="229">
        <v>627.137</v>
      </c>
      <c r="G54" s="534">
        <v>1.7250000000001364</v>
      </c>
      <c r="H54" s="539">
        <v>484.41119999999995</v>
      </c>
      <c r="I54" s="539">
        <v>66.583</v>
      </c>
      <c r="J54" s="727">
        <v>312.59</v>
      </c>
      <c r="K54" s="539">
        <v>338.052</v>
      </c>
      <c r="L54" s="534">
        <v>41.12099999999998</v>
      </c>
    </row>
    <row r="55" spans="1:12" s="230" customFormat="1" ht="12.75">
      <c r="A55" s="227">
        <v>44</v>
      </c>
      <c r="B55" s="228" t="s">
        <v>670</v>
      </c>
      <c r="C55" s="229">
        <v>567.6138</v>
      </c>
      <c r="D55" s="229">
        <v>-7.574</v>
      </c>
      <c r="E55" s="706">
        <v>424.07</v>
      </c>
      <c r="F55" s="229">
        <v>412.6002</v>
      </c>
      <c r="G55" s="534">
        <v>3.8958000000000084</v>
      </c>
      <c r="H55" s="539">
        <v>283.8069</v>
      </c>
      <c r="I55" s="539">
        <v>7.107</v>
      </c>
      <c r="J55" s="727">
        <v>199.53</v>
      </c>
      <c r="K55" s="539">
        <v>206.3001</v>
      </c>
      <c r="L55" s="534">
        <v>0.3369000000000142</v>
      </c>
    </row>
    <row r="56" spans="1:12" s="230" customFormat="1" ht="12.75">
      <c r="A56" s="227">
        <v>45</v>
      </c>
      <c r="B56" s="228" t="s">
        <v>671</v>
      </c>
      <c r="C56" s="229">
        <v>596.6765999999999</v>
      </c>
      <c r="D56" s="229">
        <v>-83.2</v>
      </c>
      <c r="E56" s="706">
        <v>411.81</v>
      </c>
      <c r="F56" s="229">
        <v>282.14</v>
      </c>
      <c r="G56" s="534">
        <v>46.47000000000003</v>
      </c>
      <c r="H56" s="539">
        <v>298.33829999999995</v>
      </c>
      <c r="I56" s="539">
        <v>-26.46</v>
      </c>
      <c r="J56" s="727">
        <v>199.65</v>
      </c>
      <c r="K56" s="539">
        <v>141.07</v>
      </c>
      <c r="L56" s="534">
        <v>32.120000000000005</v>
      </c>
    </row>
    <row r="57" spans="1:12" s="230" customFormat="1" ht="12.75">
      <c r="A57" s="227">
        <v>46</v>
      </c>
      <c r="B57" s="228" t="s">
        <v>672</v>
      </c>
      <c r="C57" s="229">
        <v>1093.6224</v>
      </c>
      <c r="D57" s="229">
        <v>233.154</v>
      </c>
      <c r="E57" s="706">
        <v>628.48</v>
      </c>
      <c r="F57" s="229">
        <v>736.87</v>
      </c>
      <c r="G57" s="534">
        <v>124.76400000000001</v>
      </c>
      <c r="H57" s="539">
        <v>546.8112</v>
      </c>
      <c r="I57" s="539">
        <v>65.637</v>
      </c>
      <c r="J57" s="727">
        <v>317.62</v>
      </c>
      <c r="K57" s="539">
        <v>368.46</v>
      </c>
      <c r="L57" s="534">
        <v>14.797000000000025</v>
      </c>
    </row>
    <row r="58" spans="1:12" s="230" customFormat="1" ht="12.75">
      <c r="A58" s="227">
        <v>47</v>
      </c>
      <c r="B58" s="228" t="s">
        <v>673</v>
      </c>
      <c r="C58" s="229">
        <v>1891.9835999999998</v>
      </c>
      <c r="D58" s="229">
        <v>239.15</v>
      </c>
      <c r="E58" s="706">
        <v>1089.25</v>
      </c>
      <c r="F58" s="229">
        <v>1269.89</v>
      </c>
      <c r="G58" s="534">
        <v>58.50999999999999</v>
      </c>
      <c r="H58" s="539">
        <v>945.9917999999999</v>
      </c>
      <c r="I58" s="539">
        <v>271.81</v>
      </c>
      <c r="J58" s="727">
        <v>550.48</v>
      </c>
      <c r="K58" s="539">
        <v>625.47</v>
      </c>
      <c r="L58" s="534">
        <v>196.81999999999994</v>
      </c>
    </row>
    <row r="59" spans="1:12" s="230" customFormat="1" ht="12.75">
      <c r="A59" s="227">
        <v>48</v>
      </c>
      <c r="B59" s="228" t="s">
        <v>674</v>
      </c>
      <c r="C59" s="229">
        <v>792.0666</v>
      </c>
      <c r="D59" s="229">
        <v>-33.144</v>
      </c>
      <c r="E59" s="706">
        <v>579.19</v>
      </c>
      <c r="F59" s="229">
        <v>554.284</v>
      </c>
      <c r="G59" s="534">
        <v>-8.237999999999943</v>
      </c>
      <c r="H59" s="539">
        <v>396.0333</v>
      </c>
      <c r="I59" s="539">
        <v>-3.547</v>
      </c>
      <c r="J59" s="727">
        <v>274.47</v>
      </c>
      <c r="K59" s="539">
        <v>277.142</v>
      </c>
      <c r="L59" s="534">
        <v>-6.218999999999994</v>
      </c>
    </row>
    <row r="60" spans="1:12" s="230" customFormat="1" ht="12.75">
      <c r="A60" s="227">
        <v>49</v>
      </c>
      <c r="B60" s="228" t="s">
        <v>675</v>
      </c>
      <c r="C60" s="229">
        <v>1075.5731999999998</v>
      </c>
      <c r="D60" s="229">
        <v>-151.13</v>
      </c>
      <c r="E60" s="706">
        <v>747.58</v>
      </c>
      <c r="F60" s="229">
        <v>521.68</v>
      </c>
      <c r="G60" s="534">
        <v>74.7700000000001</v>
      </c>
      <c r="H60" s="539">
        <v>537.7865999999999</v>
      </c>
      <c r="I60" s="539">
        <v>-24.01</v>
      </c>
      <c r="J60" s="727">
        <v>359.84</v>
      </c>
      <c r="K60" s="539">
        <v>260.84</v>
      </c>
      <c r="L60" s="534">
        <v>74.99000000000001</v>
      </c>
    </row>
    <row r="61" spans="1:12" s="230" customFormat="1" ht="12.75">
      <c r="A61" s="227">
        <v>50</v>
      </c>
      <c r="B61" s="228" t="s">
        <v>676</v>
      </c>
      <c r="C61" s="229">
        <v>523.4111999999999</v>
      </c>
      <c r="D61" s="229">
        <v>31.46</v>
      </c>
      <c r="E61" s="706">
        <v>496</v>
      </c>
      <c r="F61" s="229">
        <v>313.686</v>
      </c>
      <c r="G61" s="534">
        <v>213.77400000000006</v>
      </c>
      <c r="H61" s="539">
        <v>261.70559999999995</v>
      </c>
      <c r="I61" s="539">
        <v>17.21</v>
      </c>
      <c r="J61" s="727">
        <v>222.52</v>
      </c>
      <c r="K61" s="539">
        <v>156.878</v>
      </c>
      <c r="L61" s="534">
        <v>82.85200000000003</v>
      </c>
    </row>
    <row r="62" spans="1:12" s="230" customFormat="1" ht="12.75">
      <c r="A62" s="227">
        <v>51</v>
      </c>
      <c r="B62" s="228" t="s">
        <v>677</v>
      </c>
      <c r="C62" s="229">
        <v>1116.6011999999998</v>
      </c>
      <c r="D62" s="229">
        <v>108.78</v>
      </c>
      <c r="E62" s="706">
        <v>743.36</v>
      </c>
      <c r="F62" s="229">
        <v>640.62</v>
      </c>
      <c r="G62" s="534">
        <v>211.51999999999998</v>
      </c>
      <c r="H62" s="539">
        <v>558.3005999999999</v>
      </c>
      <c r="I62" s="539">
        <v>-14.4</v>
      </c>
      <c r="J62" s="727">
        <v>452.78</v>
      </c>
      <c r="K62" s="539">
        <v>320.28</v>
      </c>
      <c r="L62" s="534">
        <v>118.10000000000002</v>
      </c>
    </row>
    <row r="63" spans="1:12" s="230" customFormat="1" ht="12.75">
      <c r="A63" s="227">
        <v>52</v>
      </c>
      <c r="B63" s="228" t="s">
        <v>678</v>
      </c>
      <c r="C63" s="229">
        <v>598.7592</v>
      </c>
      <c r="D63" s="229">
        <v>-6.4</v>
      </c>
      <c r="E63" s="706">
        <v>398.6</v>
      </c>
      <c r="F63" s="229">
        <v>365.83</v>
      </c>
      <c r="G63" s="534">
        <v>26.37000000000006</v>
      </c>
      <c r="H63" s="539">
        <v>299.3796</v>
      </c>
      <c r="I63" s="539">
        <v>-4.24</v>
      </c>
      <c r="J63" s="727">
        <v>201.16</v>
      </c>
      <c r="K63" s="539">
        <v>182.92</v>
      </c>
      <c r="L63" s="534">
        <v>14</v>
      </c>
    </row>
    <row r="64" spans="1:12" s="230" customFormat="1" ht="12.75">
      <c r="A64" s="227">
        <v>53</v>
      </c>
      <c r="B64" s="228" t="s">
        <v>679</v>
      </c>
      <c r="C64" s="229">
        <v>775.259784</v>
      </c>
      <c r="D64" s="229">
        <v>-346.461</v>
      </c>
      <c r="E64" s="706">
        <v>428.69</v>
      </c>
      <c r="F64" s="229">
        <v>236.98</v>
      </c>
      <c r="G64" s="534">
        <v>-154.751</v>
      </c>
      <c r="H64" s="539">
        <v>387.629892</v>
      </c>
      <c r="I64" s="539">
        <v>-324.247</v>
      </c>
      <c r="J64" s="727">
        <v>475.7</v>
      </c>
      <c r="K64" s="539">
        <v>471.02</v>
      </c>
      <c r="L64" s="534">
        <v>-319.567</v>
      </c>
    </row>
    <row r="65" spans="1:12" s="230" customFormat="1" ht="12.75">
      <c r="A65" s="227">
        <v>54</v>
      </c>
      <c r="B65" s="228" t="s">
        <v>680</v>
      </c>
      <c r="C65" s="229">
        <v>921.5153999999999</v>
      </c>
      <c r="D65" s="229">
        <v>-80.26</v>
      </c>
      <c r="E65" s="706">
        <v>732.34</v>
      </c>
      <c r="F65" s="229">
        <v>640.371</v>
      </c>
      <c r="G65" s="534">
        <v>11.70900000000006</v>
      </c>
      <c r="H65" s="539">
        <v>460.75769999999994</v>
      </c>
      <c r="I65" s="539">
        <v>9.89</v>
      </c>
      <c r="J65" s="727">
        <v>309.6</v>
      </c>
      <c r="K65" s="539">
        <v>270.773</v>
      </c>
      <c r="L65" s="534">
        <v>48.716999999999985</v>
      </c>
    </row>
    <row r="66" spans="1:12" s="230" customFormat="1" ht="12.75">
      <c r="A66" s="227">
        <v>55</v>
      </c>
      <c r="B66" s="228" t="s">
        <v>681</v>
      </c>
      <c r="C66" s="229">
        <v>1384.5124222207198</v>
      </c>
      <c r="D66" s="229">
        <v>-79.81</v>
      </c>
      <c r="E66" s="706">
        <v>920.98</v>
      </c>
      <c r="F66" s="229">
        <v>676.2</v>
      </c>
      <c r="G66" s="534">
        <v>164.97000000000003</v>
      </c>
      <c r="H66" s="539">
        <v>692.2562111103599</v>
      </c>
      <c r="I66" s="539">
        <v>-40.69</v>
      </c>
      <c r="J66" s="727">
        <v>464.78</v>
      </c>
      <c r="K66" s="539">
        <v>338.1</v>
      </c>
      <c r="L66" s="534">
        <v>85.98999999999995</v>
      </c>
    </row>
    <row r="67" spans="1:12" s="230" customFormat="1" ht="12.75">
      <c r="A67" s="227">
        <v>56</v>
      </c>
      <c r="B67" s="228" t="s">
        <v>682</v>
      </c>
      <c r="C67" s="229">
        <v>1455.831</v>
      </c>
      <c r="D67" s="229">
        <v>22.619</v>
      </c>
      <c r="E67" s="706">
        <v>949.14</v>
      </c>
      <c r="F67" s="229">
        <v>824.13</v>
      </c>
      <c r="G67" s="534">
        <v>147.62900000000002</v>
      </c>
      <c r="H67" s="539">
        <v>727.9155</v>
      </c>
      <c r="I67" s="539">
        <v>37.553</v>
      </c>
      <c r="J67" s="727">
        <v>479.08</v>
      </c>
      <c r="K67" s="539">
        <v>412.06</v>
      </c>
      <c r="L67" s="534">
        <v>104.57300000000004</v>
      </c>
    </row>
    <row r="68" spans="1:12" s="230" customFormat="1" ht="12.75">
      <c r="A68" s="227">
        <v>57</v>
      </c>
      <c r="B68" s="228" t="s">
        <v>683</v>
      </c>
      <c r="C68" s="229">
        <v>1129.557</v>
      </c>
      <c r="D68" s="229">
        <v>-36.39</v>
      </c>
      <c r="E68" s="706">
        <v>747.4</v>
      </c>
      <c r="F68" s="229">
        <v>667.83</v>
      </c>
      <c r="G68" s="534">
        <v>43.17999999999995</v>
      </c>
      <c r="H68" s="539">
        <v>564.7785</v>
      </c>
      <c r="I68" s="539">
        <v>-34.171</v>
      </c>
      <c r="J68" s="727">
        <v>377.21</v>
      </c>
      <c r="K68" s="539">
        <v>333.91</v>
      </c>
      <c r="L68" s="534">
        <v>9.128999999999962</v>
      </c>
    </row>
    <row r="69" spans="1:12" s="230" customFormat="1" ht="12.75">
      <c r="A69" s="227">
        <v>58</v>
      </c>
      <c r="B69" s="228" t="s">
        <v>684</v>
      </c>
      <c r="C69" s="229">
        <v>873.054</v>
      </c>
      <c r="D69" s="229">
        <v>-20.252</v>
      </c>
      <c r="E69" s="706">
        <v>441.34</v>
      </c>
      <c r="F69" s="229">
        <v>298.79</v>
      </c>
      <c r="G69" s="534">
        <v>122.29799999999994</v>
      </c>
      <c r="H69" s="539">
        <v>436.527</v>
      </c>
      <c r="I69" s="539">
        <v>42.556</v>
      </c>
      <c r="J69" s="727">
        <v>224.58</v>
      </c>
      <c r="K69" s="539">
        <v>149.323</v>
      </c>
      <c r="L69" s="534">
        <v>117.81300000000002</v>
      </c>
    </row>
    <row r="70" spans="1:12" s="230" customFormat="1" ht="12.75">
      <c r="A70" s="227">
        <v>59</v>
      </c>
      <c r="B70" s="228" t="s">
        <v>685</v>
      </c>
      <c r="C70" s="229">
        <v>965.8115999999999</v>
      </c>
      <c r="D70" s="229">
        <v>12.56</v>
      </c>
      <c r="E70" s="706">
        <v>618.62</v>
      </c>
      <c r="F70" s="229">
        <v>508.333</v>
      </c>
      <c r="G70" s="534">
        <v>122.84699999999992</v>
      </c>
      <c r="H70" s="539">
        <v>482.90579999999994</v>
      </c>
      <c r="I70" s="539">
        <v>60.47</v>
      </c>
      <c r="J70" s="727">
        <v>312.31</v>
      </c>
      <c r="K70" s="539">
        <v>243.873</v>
      </c>
      <c r="L70" s="534">
        <v>128.90699999999998</v>
      </c>
    </row>
    <row r="71" spans="1:12" s="230" customFormat="1" ht="12.75">
      <c r="A71" s="227">
        <v>60</v>
      </c>
      <c r="B71" s="228" t="s">
        <v>686</v>
      </c>
      <c r="C71" s="229">
        <v>1644.5285999999999</v>
      </c>
      <c r="D71" s="229">
        <v>-293.54</v>
      </c>
      <c r="E71" s="706">
        <v>1273.891</v>
      </c>
      <c r="F71" s="229">
        <v>849.78</v>
      </c>
      <c r="G71" s="534">
        <v>130.57100000000014</v>
      </c>
      <c r="H71" s="539">
        <v>822.2642999999999</v>
      </c>
      <c r="I71" s="539">
        <v>-147.6</v>
      </c>
      <c r="J71" s="727">
        <v>646.614</v>
      </c>
      <c r="K71" s="539">
        <v>412.394</v>
      </c>
      <c r="L71" s="534">
        <v>86.62</v>
      </c>
    </row>
    <row r="72" spans="1:12" s="230" customFormat="1" ht="12.75">
      <c r="A72" s="227">
        <v>61</v>
      </c>
      <c r="B72" s="228" t="s">
        <v>687</v>
      </c>
      <c r="C72" s="229">
        <v>1476.1968</v>
      </c>
      <c r="D72" s="229">
        <v>-287.68</v>
      </c>
      <c r="E72" s="706">
        <v>1009.04</v>
      </c>
      <c r="F72" s="229">
        <v>572.038</v>
      </c>
      <c r="G72" s="534">
        <v>149.3219999999999</v>
      </c>
      <c r="H72" s="539">
        <v>738.0984</v>
      </c>
      <c r="I72" s="539">
        <v>-100.11</v>
      </c>
      <c r="J72" s="727">
        <v>495.6</v>
      </c>
      <c r="K72" s="539">
        <v>288.447</v>
      </c>
      <c r="L72" s="534">
        <v>107.043</v>
      </c>
    </row>
    <row r="73" spans="1:12" s="230" customFormat="1" ht="12.75">
      <c r="A73" s="227">
        <v>62</v>
      </c>
      <c r="B73" s="228" t="s">
        <v>688</v>
      </c>
      <c r="C73" s="229">
        <v>669.7937999999999</v>
      </c>
      <c r="D73" s="229">
        <v>2.352</v>
      </c>
      <c r="E73" s="706">
        <v>440.74</v>
      </c>
      <c r="F73" s="229">
        <v>418.492</v>
      </c>
      <c r="G73" s="534">
        <v>24.599999999999966</v>
      </c>
      <c r="H73" s="539">
        <v>334.89689999999996</v>
      </c>
      <c r="I73" s="539">
        <v>0.934</v>
      </c>
      <c r="J73" s="727">
        <v>222.45</v>
      </c>
      <c r="K73" s="539">
        <v>209.246</v>
      </c>
      <c r="L73" s="534">
        <v>14.137999999999977</v>
      </c>
    </row>
    <row r="74" spans="1:12" s="230" customFormat="1" ht="12.75">
      <c r="A74" s="227">
        <v>63</v>
      </c>
      <c r="B74" s="228" t="s">
        <v>689</v>
      </c>
      <c r="C74" s="229">
        <v>980.4599999999999</v>
      </c>
      <c r="D74" s="229">
        <v>155.41</v>
      </c>
      <c r="E74" s="706">
        <v>572.96</v>
      </c>
      <c r="F74" s="229">
        <v>787.02</v>
      </c>
      <c r="G74" s="534">
        <v>-58.64999999999998</v>
      </c>
      <c r="H74" s="539">
        <v>490.22999999999996</v>
      </c>
      <c r="I74" s="539">
        <v>76.43</v>
      </c>
      <c r="J74" s="727">
        <v>289.51</v>
      </c>
      <c r="K74" s="539">
        <v>389.82</v>
      </c>
      <c r="L74" s="534">
        <v>-23.879999999999995</v>
      </c>
    </row>
    <row r="75" spans="1:12" s="230" customFormat="1" ht="12.75">
      <c r="A75" s="227">
        <v>64</v>
      </c>
      <c r="B75" s="228" t="s">
        <v>690</v>
      </c>
      <c r="C75" s="229">
        <v>722.4984</v>
      </c>
      <c r="D75" s="229">
        <v>-48.81</v>
      </c>
      <c r="E75" s="706">
        <v>528.256</v>
      </c>
      <c r="F75" s="229">
        <v>452.368</v>
      </c>
      <c r="G75" s="534">
        <v>27.077999999999975</v>
      </c>
      <c r="H75" s="539">
        <v>361.2492</v>
      </c>
      <c r="I75" s="539">
        <v>-11.96</v>
      </c>
      <c r="J75" s="727">
        <v>256.14</v>
      </c>
      <c r="K75" s="539">
        <v>234.07</v>
      </c>
      <c r="L75" s="534">
        <v>10.109999999999985</v>
      </c>
    </row>
    <row r="76" spans="1:12" s="230" customFormat="1" ht="12.75">
      <c r="A76" s="227">
        <v>65</v>
      </c>
      <c r="B76" s="228" t="s">
        <v>691</v>
      </c>
      <c r="C76" s="229">
        <v>1546.0536</v>
      </c>
      <c r="D76" s="229">
        <v>-82.35</v>
      </c>
      <c r="E76" s="706">
        <v>1054.35</v>
      </c>
      <c r="F76" s="229">
        <v>926.191</v>
      </c>
      <c r="G76" s="534">
        <v>45.808999999999855</v>
      </c>
      <c r="H76" s="539">
        <v>773.0268</v>
      </c>
      <c r="I76" s="539">
        <v>7.58</v>
      </c>
      <c r="J76" s="727">
        <v>517.32</v>
      </c>
      <c r="K76" s="539">
        <v>405.003</v>
      </c>
      <c r="L76" s="534">
        <v>119.8970000000001</v>
      </c>
    </row>
    <row r="77" spans="1:12" s="230" customFormat="1" ht="12.75">
      <c r="A77" s="227">
        <v>66</v>
      </c>
      <c r="B77" s="228" t="s">
        <v>692</v>
      </c>
      <c r="C77" s="229">
        <v>379.89899999999994</v>
      </c>
      <c r="D77" s="229">
        <v>100.83</v>
      </c>
      <c r="E77" s="706">
        <v>203</v>
      </c>
      <c r="F77" s="229">
        <v>190.27</v>
      </c>
      <c r="G77" s="534">
        <v>113.55999999999997</v>
      </c>
      <c r="H77" s="539">
        <v>189.94949999999997</v>
      </c>
      <c r="I77" s="539">
        <v>48.87</v>
      </c>
      <c r="J77" s="727">
        <v>102.68</v>
      </c>
      <c r="K77" s="539">
        <v>95.15</v>
      </c>
      <c r="L77" s="534">
        <v>56.400000000000006</v>
      </c>
    </row>
    <row r="78" spans="1:12" s="230" customFormat="1" ht="12.75">
      <c r="A78" s="227">
        <v>67</v>
      </c>
      <c r="B78" s="228" t="s">
        <v>693</v>
      </c>
      <c r="C78" s="229">
        <v>957.5747999999999</v>
      </c>
      <c r="D78" s="229">
        <v>195.457</v>
      </c>
      <c r="E78" s="706">
        <v>615.06</v>
      </c>
      <c r="F78" s="229">
        <v>719.33</v>
      </c>
      <c r="G78" s="534">
        <v>91.1869999999999</v>
      </c>
      <c r="H78" s="539">
        <v>478.78739999999993</v>
      </c>
      <c r="I78" s="539">
        <v>-128.175</v>
      </c>
      <c r="J78" s="727">
        <v>506.69</v>
      </c>
      <c r="K78" s="539">
        <v>359.67</v>
      </c>
      <c r="L78" s="534">
        <v>18.84499999999997</v>
      </c>
    </row>
    <row r="79" spans="1:12" s="230" customFormat="1" ht="12.75">
      <c r="A79" s="227">
        <v>68</v>
      </c>
      <c r="B79" s="228" t="s">
        <v>694</v>
      </c>
      <c r="C79" s="229">
        <v>2285.0568</v>
      </c>
      <c r="D79" s="229">
        <v>43.9</v>
      </c>
      <c r="E79" s="706">
        <v>1438.97</v>
      </c>
      <c r="F79" s="229">
        <v>1453.92</v>
      </c>
      <c r="G79" s="534">
        <v>28.950000000000045</v>
      </c>
      <c r="H79" s="539">
        <v>1142.5284</v>
      </c>
      <c r="I79" s="539">
        <v>202.96</v>
      </c>
      <c r="J79" s="727">
        <v>726.56</v>
      </c>
      <c r="K79" s="539">
        <v>726.85</v>
      </c>
      <c r="L79" s="534">
        <v>202.66999999999996</v>
      </c>
    </row>
    <row r="80" spans="1:12" s="230" customFormat="1" ht="12.75">
      <c r="A80" s="227">
        <v>69</v>
      </c>
      <c r="B80" s="228" t="s">
        <v>695</v>
      </c>
      <c r="C80" s="229">
        <v>887.1174</v>
      </c>
      <c r="D80" s="229">
        <v>-57.746</v>
      </c>
      <c r="E80" s="706">
        <v>618.7</v>
      </c>
      <c r="F80" s="229">
        <v>509.816</v>
      </c>
      <c r="G80" s="534">
        <v>51.13800000000009</v>
      </c>
      <c r="H80" s="539">
        <v>443.5587</v>
      </c>
      <c r="I80" s="539">
        <v>-25.838</v>
      </c>
      <c r="J80" s="727">
        <v>305.81</v>
      </c>
      <c r="K80" s="539">
        <v>254.908</v>
      </c>
      <c r="L80" s="534">
        <v>25.063999999999993</v>
      </c>
    </row>
    <row r="81" spans="1:12" s="230" customFormat="1" ht="12.75">
      <c r="A81" s="227">
        <v>70</v>
      </c>
      <c r="B81" s="228" t="s">
        <v>696</v>
      </c>
      <c r="C81" s="229">
        <v>1034.202</v>
      </c>
      <c r="D81" s="229">
        <v>40.537</v>
      </c>
      <c r="E81" s="706">
        <v>654.41</v>
      </c>
      <c r="F81" s="229">
        <v>550.84</v>
      </c>
      <c r="G81" s="534">
        <v>144.10699999999997</v>
      </c>
      <c r="H81" s="539">
        <v>517.101</v>
      </c>
      <c r="I81" s="539">
        <v>57.284</v>
      </c>
      <c r="J81" s="727">
        <v>330.41</v>
      </c>
      <c r="K81" s="539">
        <v>275.42</v>
      </c>
      <c r="L81" s="534">
        <v>112.274</v>
      </c>
    </row>
    <row r="82" spans="1:12" s="230" customFormat="1" ht="12.75">
      <c r="A82" s="227">
        <v>71</v>
      </c>
      <c r="B82" s="228" t="s">
        <v>697</v>
      </c>
      <c r="C82" s="229">
        <v>1068.9587999999999</v>
      </c>
      <c r="D82" s="229">
        <v>0.237</v>
      </c>
      <c r="E82" s="706">
        <v>709.18</v>
      </c>
      <c r="F82" s="229">
        <v>651.8866</v>
      </c>
      <c r="G82" s="534">
        <v>57.53039999999987</v>
      </c>
      <c r="H82" s="539">
        <v>534.4793999999999</v>
      </c>
      <c r="I82" s="539">
        <v>8.317</v>
      </c>
      <c r="J82" s="727">
        <v>357.7</v>
      </c>
      <c r="K82" s="539">
        <v>321.0793</v>
      </c>
      <c r="L82" s="534">
        <v>44.93770000000001</v>
      </c>
    </row>
    <row r="83" spans="1:12" s="230" customFormat="1" ht="12.75">
      <c r="A83" s="227">
        <v>72</v>
      </c>
      <c r="B83" s="228" t="s">
        <v>698</v>
      </c>
      <c r="C83" s="229">
        <v>1644.6923999999997</v>
      </c>
      <c r="D83" s="229">
        <v>586.11</v>
      </c>
      <c r="E83" s="706">
        <v>883.42</v>
      </c>
      <c r="F83" s="229">
        <v>937.64</v>
      </c>
      <c r="G83" s="534">
        <v>531.89</v>
      </c>
      <c r="H83" s="539">
        <v>822.3461999999998</v>
      </c>
      <c r="I83" s="539">
        <v>40.94</v>
      </c>
      <c r="J83" s="727">
        <v>446.8</v>
      </c>
      <c r="K83" s="539">
        <v>464.92</v>
      </c>
      <c r="L83" s="534">
        <v>22.819999999999993</v>
      </c>
    </row>
    <row r="84" spans="1:12" s="230" customFormat="1" ht="16.5" customHeight="1">
      <c r="A84" s="227">
        <v>73</v>
      </c>
      <c r="B84" s="228" t="s">
        <v>699</v>
      </c>
      <c r="C84" s="229">
        <v>617.0189999999999</v>
      </c>
      <c r="D84" s="229">
        <v>-39.248</v>
      </c>
      <c r="E84" s="706">
        <v>422.58</v>
      </c>
      <c r="F84" s="229">
        <v>488.16</v>
      </c>
      <c r="G84" s="534">
        <v>-104.82800000000003</v>
      </c>
      <c r="H84" s="539">
        <v>308.50949999999995</v>
      </c>
      <c r="I84" s="539">
        <v>-10.124</v>
      </c>
      <c r="J84" s="727">
        <v>211.06</v>
      </c>
      <c r="K84" s="539">
        <v>244.08</v>
      </c>
      <c r="L84" s="534">
        <v>-43.144000000000005</v>
      </c>
    </row>
    <row r="85" spans="1:12" s="230" customFormat="1" ht="12.75">
      <c r="A85" s="227">
        <v>74</v>
      </c>
      <c r="B85" s="228" t="s">
        <v>700</v>
      </c>
      <c r="C85" s="229">
        <v>423.8286</v>
      </c>
      <c r="D85" s="229">
        <v>0</v>
      </c>
      <c r="E85" s="706">
        <v>279.55</v>
      </c>
      <c r="F85" s="229">
        <v>179.7114</v>
      </c>
      <c r="G85" s="534">
        <v>99.83860000000001</v>
      </c>
      <c r="H85" s="539">
        <v>211.9143</v>
      </c>
      <c r="I85" s="539">
        <v>0</v>
      </c>
      <c r="J85" s="727">
        <v>141.08</v>
      </c>
      <c r="K85" s="539">
        <v>89.846</v>
      </c>
      <c r="L85" s="534">
        <v>51.23400000000001</v>
      </c>
    </row>
    <row r="86" spans="1:12" s="230" customFormat="1" ht="12.75">
      <c r="A86" s="227">
        <v>75</v>
      </c>
      <c r="B86" s="228" t="s">
        <v>701</v>
      </c>
      <c r="C86" s="229">
        <v>246.16799999999998</v>
      </c>
      <c r="D86" s="229">
        <v>0</v>
      </c>
      <c r="E86" s="706">
        <v>163.9</v>
      </c>
      <c r="F86" s="229">
        <v>149.3</v>
      </c>
      <c r="G86" s="534">
        <v>14.599999999999994</v>
      </c>
      <c r="H86" s="539">
        <v>123.08399999999999</v>
      </c>
      <c r="I86" s="539">
        <v>0</v>
      </c>
      <c r="J86" s="727">
        <v>82.71</v>
      </c>
      <c r="K86" s="539">
        <v>74.65</v>
      </c>
      <c r="L86" s="534">
        <v>8.059999999999988</v>
      </c>
    </row>
    <row r="87" spans="1:12" s="515" customFormat="1" ht="18.75" customHeight="1">
      <c r="A87" s="962" t="s">
        <v>18</v>
      </c>
      <c r="B87" s="963"/>
      <c r="C87" s="535">
        <v>80886.59180622073</v>
      </c>
      <c r="D87" s="535">
        <v>-924.2879000000001</v>
      </c>
      <c r="E87" s="724">
        <v>55251.84000000001</v>
      </c>
      <c r="F87" s="535">
        <v>46242.979199999994</v>
      </c>
      <c r="G87" s="535">
        <v>8084.572900000004</v>
      </c>
      <c r="H87" s="535">
        <v>40443.29590311037</v>
      </c>
      <c r="I87" s="535">
        <v>-480.00950000000006</v>
      </c>
      <c r="J87" s="724">
        <v>28231.728000000003</v>
      </c>
      <c r="K87" s="535">
        <v>23360.308399999998</v>
      </c>
      <c r="L87" s="535">
        <v>4391.410100000001</v>
      </c>
    </row>
    <row r="88" spans="1:12" ht="12.75">
      <c r="A88" s="21" t="s">
        <v>202</v>
      </c>
      <c r="B88" s="517"/>
      <c r="C88" s="517"/>
      <c r="D88" s="517"/>
      <c r="E88" s="517"/>
      <c r="F88" s="517"/>
      <c r="G88" s="517"/>
      <c r="H88" s="517"/>
      <c r="I88" s="517"/>
      <c r="J88" s="517"/>
      <c r="K88" s="517"/>
      <c r="L88" s="517"/>
    </row>
    <row r="89" spans="1:12" ht="30.75" customHeight="1">
      <c r="A89" s="982" t="s">
        <v>1160</v>
      </c>
      <c r="B89" s="982"/>
      <c r="C89" s="982"/>
      <c r="D89" s="982"/>
      <c r="E89" s="982"/>
      <c r="F89" s="982"/>
      <c r="G89" s="982"/>
      <c r="H89" s="982"/>
      <c r="I89" s="982"/>
      <c r="J89" s="982"/>
      <c r="K89" s="982"/>
      <c r="L89" s="982"/>
    </row>
    <row r="90" spans="1:12" ht="15.75" customHeight="1">
      <c r="A90" s="443"/>
      <c r="B90" s="443"/>
      <c r="C90" s="443"/>
      <c r="D90" s="443"/>
      <c r="E90" s="443"/>
      <c r="F90" s="443"/>
      <c r="G90" s="443"/>
      <c r="H90" s="443"/>
      <c r="I90" s="443"/>
      <c r="J90" s="443"/>
      <c r="K90" s="443"/>
      <c r="L90" s="443"/>
    </row>
    <row r="92" spans="1:12" ht="12.75">
      <c r="A92" s="443" t="s">
        <v>1005</v>
      </c>
      <c r="J92" s="911" t="s">
        <v>995</v>
      </c>
      <c r="K92" s="911"/>
      <c r="L92" s="911"/>
    </row>
    <row r="93" spans="10:12" ht="12.75">
      <c r="J93" s="911" t="s">
        <v>998</v>
      </c>
      <c r="K93" s="911"/>
      <c r="L93" s="911"/>
    </row>
    <row r="94" spans="10:12" ht="12.75">
      <c r="J94" s="911" t="s">
        <v>997</v>
      </c>
      <c r="K94" s="911"/>
      <c r="L94" s="911"/>
    </row>
  </sheetData>
  <sheetProtection/>
  <mergeCells count="12">
    <mergeCell ref="A87:B87"/>
    <mergeCell ref="J92:L92"/>
    <mergeCell ref="A89:L89"/>
    <mergeCell ref="J93:L93"/>
    <mergeCell ref="A2:L2"/>
    <mergeCell ref="A3:L3"/>
    <mergeCell ref="A5:L5"/>
    <mergeCell ref="J94:L94"/>
    <mergeCell ref="A9:A10"/>
    <mergeCell ref="B9:B10"/>
    <mergeCell ref="C9:G9"/>
    <mergeCell ref="H9:L9"/>
  </mergeCells>
  <conditionalFormatting sqref="J92:K94">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00B050"/>
  </sheetPr>
  <dimension ref="A1:N98"/>
  <sheetViews>
    <sheetView view="pageBreakPreview" zoomScale="90" zoomScaleSheetLayoutView="90" zoomScalePageLayoutView="0" workbookViewId="0" topLeftCell="A1">
      <pane xSplit="2" ySplit="12" topLeftCell="C88" activePane="bottomRight" state="frozen"/>
      <selection pane="topLeft" activeCell="H33" sqref="A33:V43"/>
      <selection pane="topRight" activeCell="H33" sqref="A33:V43"/>
      <selection pane="bottomLeft" activeCell="H33" sqref="A33:V43"/>
      <selection pane="bottomRight" activeCell="M90" sqref="M90"/>
    </sheetView>
  </sheetViews>
  <sheetFormatPr defaultColWidth="9.140625" defaultRowHeight="12.75"/>
  <cols>
    <col min="1" max="1" width="4.57421875" style="244" customWidth="1"/>
    <col min="2" max="2" width="19.00390625" style="244" customWidth="1"/>
    <col min="3" max="3" width="11.28125" style="244" customWidth="1"/>
    <col min="4" max="4" width="10.7109375" style="244" customWidth="1"/>
    <col min="5" max="5" width="11.00390625" style="244" customWidth="1"/>
    <col min="6" max="6" width="12.140625" style="244" customWidth="1"/>
    <col min="7" max="8" width="10.7109375" style="244" customWidth="1"/>
    <col min="9" max="9" width="9.00390625" style="244" customWidth="1"/>
    <col min="10" max="10" width="12.421875" style="244" customWidth="1"/>
    <col min="11" max="11" width="10.8515625" style="244" customWidth="1"/>
    <col min="12" max="12" width="12.00390625" style="244" customWidth="1"/>
    <col min="13" max="16384" width="9.140625" style="244" customWidth="1"/>
  </cols>
  <sheetData>
    <row r="1" spans="11:12" ht="12.75">
      <c r="K1" s="530"/>
      <c r="L1" s="530" t="s">
        <v>295</v>
      </c>
    </row>
    <row r="2" ht="12.75" customHeight="1"/>
    <row r="3" spans="1:12" ht="15.75">
      <c r="A3" s="985" t="s">
        <v>0</v>
      </c>
      <c r="B3" s="985"/>
      <c r="C3" s="985"/>
      <c r="D3" s="985"/>
      <c r="E3" s="985"/>
      <c r="F3" s="985"/>
      <c r="G3" s="985"/>
      <c r="H3" s="985"/>
      <c r="I3" s="985"/>
      <c r="J3" s="985"/>
      <c r="K3" s="985"/>
      <c r="L3" s="985"/>
    </row>
    <row r="4" spans="1:12" ht="15.75">
      <c r="A4" s="985" t="s">
        <v>388</v>
      </c>
      <c r="B4" s="985"/>
      <c r="C4" s="985"/>
      <c r="D4" s="985"/>
      <c r="E4" s="985"/>
      <c r="F4" s="985"/>
      <c r="G4" s="985"/>
      <c r="H4" s="985"/>
      <c r="I4" s="985"/>
      <c r="J4" s="985"/>
      <c r="K4" s="985"/>
      <c r="L4" s="985"/>
    </row>
    <row r="5" spans="1:12" ht="10.5" customHeight="1">
      <c r="A5" s="542"/>
      <c r="B5" s="542"/>
      <c r="C5" s="542"/>
      <c r="D5" s="542"/>
      <c r="E5" s="542"/>
      <c r="F5" s="542"/>
      <c r="G5" s="542"/>
      <c r="H5" s="542"/>
      <c r="I5" s="542"/>
      <c r="J5" s="542"/>
      <c r="K5" s="542"/>
      <c r="L5" s="542"/>
    </row>
    <row r="6" spans="1:12" ht="19.5" customHeight="1">
      <c r="A6" s="985" t="s">
        <v>622</v>
      </c>
      <c r="B6" s="985"/>
      <c r="C6" s="985"/>
      <c r="D6" s="985"/>
      <c r="E6" s="985"/>
      <c r="F6" s="985"/>
      <c r="G6" s="985"/>
      <c r="H6" s="985"/>
      <c r="I6" s="985"/>
      <c r="J6" s="985"/>
      <c r="K6" s="985"/>
      <c r="L6" s="985"/>
    </row>
    <row r="7" spans="2:12" ht="14.25" customHeight="1">
      <c r="B7" s="543"/>
      <c r="C7" s="543"/>
      <c r="D7" s="543"/>
      <c r="E7" s="543"/>
      <c r="F7" s="543"/>
      <c r="G7" s="543"/>
      <c r="H7" s="543"/>
      <c r="K7" s="986" t="s">
        <v>249</v>
      </c>
      <c r="L7" s="986"/>
    </row>
    <row r="8" spans="1:12" ht="14.25" customHeight="1">
      <c r="A8" s="235" t="s">
        <v>994</v>
      </c>
      <c r="C8" s="543"/>
      <c r="D8" s="543"/>
      <c r="E8" s="543"/>
      <c r="F8" s="543"/>
      <c r="H8" s="466"/>
      <c r="I8" s="466"/>
      <c r="J8" s="466"/>
      <c r="K8" s="466"/>
      <c r="L8" s="466" t="s">
        <v>436</v>
      </c>
    </row>
    <row r="9" spans="1:12" s="545" customFormat="1" ht="11.25" customHeight="1">
      <c r="A9" s="987" t="s">
        <v>22</v>
      </c>
      <c r="B9" s="987" t="s">
        <v>2</v>
      </c>
      <c r="C9" s="987" t="s">
        <v>408</v>
      </c>
      <c r="D9" s="987" t="s">
        <v>439</v>
      </c>
      <c r="E9" s="988" t="s">
        <v>1155</v>
      </c>
      <c r="F9" s="987" t="s">
        <v>325</v>
      </c>
      <c r="G9" s="987"/>
      <c r="H9" s="987" t="s">
        <v>246</v>
      </c>
      <c r="I9" s="987"/>
      <c r="J9" s="987" t="s">
        <v>248</v>
      </c>
      <c r="K9" s="987" t="s">
        <v>359</v>
      </c>
      <c r="L9" s="987" t="s">
        <v>358</v>
      </c>
    </row>
    <row r="10" spans="1:12" s="545" customFormat="1" ht="7.5" customHeight="1">
      <c r="A10" s="987"/>
      <c r="B10" s="987"/>
      <c r="C10" s="987"/>
      <c r="D10" s="987"/>
      <c r="E10" s="988"/>
      <c r="F10" s="987"/>
      <c r="G10" s="987"/>
      <c r="H10" s="987"/>
      <c r="I10" s="987"/>
      <c r="J10" s="987"/>
      <c r="K10" s="987"/>
      <c r="L10" s="987"/>
    </row>
    <row r="11" spans="1:12" s="545" customFormat="1" ht="41.25" customHeight="1">
      <c r="A11" s="987"/>
      <c r="B11" s="987"/>
      <c r="C11" s="987"/>
      <c r="D11" s="987"/>
      <c r="E11" s="988"/>
      <c r="F11" s="544" t="s">
        <v>247</v>
      </c>
      <c r="G11" s="544" t="s">
        <v>360</v>
      </c>
      <c r="H11" s="544" t="s">
        <v>247</v>
      </c>
      <c r="I11" s="544" t="s">
        <v>360</v>
      </c>
      <c r="J11" s="987"/>
      <c r="K11" s="987"/>
      <c r="L11" s="987"/>
    </row>
    <row r="12" spans="1:12" ht="12.75">
      <c r="A12" s="546">
        <v>1</v>
      </c>
      <c r="B12" s="546">
        <v>2</v>
      </c>
      <c r="C12" s="546">
        <v>3</v>
      </c>
      <c r="D12" s="546">
        <v>4</v>
      </c>
      <c r="E12" s="546">
        <v>5</v>
      </c>
      <c r="F12" s="546">
        <v>6</v>
      </c>
      <c r="G12" s="546">
        <v>7</v>
      </c>
      <c r="H12" s="546">
        <v>8</v>
      </c>
      <c r="I12" s="546">
        <v>9</v>
      </c>
      <c r="J12" s="546">
        <v>10</v>
      </c>
      <c r="K12" s="238">
        <v>11</v>
      </c>
      <c r="L12" s="238">
        <v>12</v>
      </c>
    </row>
    <row r="13" spans="1:13" s="230" customFormat="1" ht="12.75">
      <c r="A13" s="227">
        <v>1</v>
      </c>
      <c r="B13" s="228" t="s">
        <v>627</v>
      </c>
      <c r="C13" s="706">
        <v>297.65999999999997</v>
      </c>
      <c r="D13" s="229">
        <v>0</v>
      </c>
      <c r="E13" s="229">
        <v>125.07</v>
      </c>
      <c r="F13" s="229">
        <v>1129.86</v>
      </c>
      <c r="G13" s="229">
        <v>58.14818</v>
      </c>
      <c r="H13" s="229">
        <v>1129.86</v>
      </c>
      <c r="I13" s="229">
        <v>58.14818</v>
      </c>
      <c r="J13" s="229">
        <v>66.92182</v>
      </c>
      <c r="K13" s="229">
        <v>0</v>
      </c>
      <c r="L13" s="229">
        <v>0</v>
      </c>
      <c r="M13" s="700">
        <f>K13-L13</f>
        <v>0</v>
      </c>
    </row>
    <row r="14" spans="1:13" s="230" customFormat="1" ht="12.75">
      <c r="A14" s="227">
        <v>2</v>
      </c>
      <c r="B14" s="228" t="s">
        <v>628</v>
      </c>
      <c r="C14" s="706">
        <v>243.67</v>
      </c>
      <c r="D14" s="229">
        <v>0</v>
      </c>
      <c r="E14" s="229">
        <v>102.33</v>
      </c>
      <c r="F14" s="229">
        <v>1867.57</v>
      </c>
      <c r="G14" s="229">
        <v>102.06</v>
      </c>
      <c r="H14" s="229">
        <v>1867.56</v>
      </c>
      <c r="I14" s="229">
        <v>102.03</v>
      </c>
      <c r="J14" s="229">
        <v>0.29999999999999716</v>
      </c>
      <c r="K14" s="229">
        <v>0</v>
      </c>
      <c r="L14" s="229">
        <v>0</v>
      </c>
      <c r="M14" s="700">
        <f aca="true" t="shared" si="0" ref="M14:M77">K14-L14</f>
        <v>0</v>
      </c>
    </row>
    <row r="15" spans="1:13" s="230" customFormat="1" ht="12.75">
      <c r="A15" s="227">
        <v>3</v>
      </c>
      <c r="B15" s="228" t="s">
        <v>629</v>
      </c>
      <c r="C15" s="706">
        <v>454.95</v>
      </c>
      <c r="D15" s="229">
        <v>0</v>
      </c>
      <c r="E15" s="229">
        <v>190.71</v>
      </c>
      <c r="F15" s="229">
        <v>6269.518</v>
      </c>
      <c r="G15" s="229">
        <v>340.52</v>
      </c>
      <c r="H15" s="229">
        <v>4864.26</v>
      </c>
      <c r="I15" s="229">
        <v>190.71</v>
      </c>
      <c r="J15" s="229">
        <v>0</v>
      </c>
      <c r="K15" s="229">
        <v>0</v>
      </c>
      <c r="L15" s="229">
        <v>0</v>
      </c>
      <c r="M15" s="700">
        <f t="shared" si="0"/>
        <v>0</v>
      </c>
    </row>
    <row r="16" spans="1:13" s="230" customFormat="1" ht="12.75">
      <c r="A16" s="227">
        <v>4</v>
      </c>
      <c r="B16" s="228" t="s">
        <v>630</v>
      </c>
      <c r="C16" s="706">
        <v>192.54</v>
      </c>
      <c r="D16" s="229">
        <v>0</v>
      </c>
      <c r="E16" s="229">
        <v>80.65</v>
      </c>
      <c r="F16" s="229">
        <v>1920.798</v>
      </c>
      <c r="G16" s="229">
        <v>102.7</v>
      </c>
      <c r="H16" s="229">
        <v>476.142</v>
      </c>
      <c r="I16" s="229">
        <v>25.34</v>
      </c>
      <c r="J16" s="229">
        <v>55.31</v>
      </c>
      <c r="K16" s="229">
        <v>0</v>
      </c>
      <c r="L16" s="229">
        <v>0</v>
      </c>
      <c r="M16" s="700">
        <f t="shared" si="0"/>
        <v>0</v>
      </c>
    </row>
    <row r="17" spans="1:13" s="230" customFormat="1" ht="12.75">
      <c r="A17" s="227">
        <v>5</v>
      </c>
      <c r="B17" s="228" t="s">
        <v>631</v>
      </c>
      <c r="C17" s="706">
        <v>122.11</v>
      </c>
      <c r="D17" s="229">
        <v>0</v>
      </c>
      <c r="E17" s="229">
        <v>51.01</v>
      </c>
      <c r="F17" s="229">
        <v>1407.201</v>
      </c>
      <c r="G17" s="229">
        <v>81.95</v>
      </c>
      <c r="H17" s="229">
        <v>295.72</v>
      </c>
      <c r="I17" s="229">
        <v>16.04</v>
      </c>
      <c r="J17" s="229">
        <v>34.97</v>
      </c>
      <c r="K17" s="229">
        <v>4.70438</v>
      </c>
      <c r="L17" s="229">
        <v>4.70438</v>
      </c>
      <c r="M17" s="700">
        <f t="shared" si="0"/>
        <v>0</v>
      </c>
    </row>
    <row r="18" spans="1:13" s="230" customFormat="1" ht="12.75">
      <c r="A18" s="227">
        <v>6</v>
      </c>
      <c r="B18" s="228" t="s">
        <v>632</v>
      </c>
      <c r="C18" s="706">
        <v>411.5</v>
      </c>
      <c r="D18" s="229">
        <v>0</v>
      </c>
      <c r="E18" s="229">
        <v>172.61</v>
      </c>
      <c r="F18" s="229">
        <v>4128.098</v>
      </c>
      <c r="G18" s="229">
        <v>221.77</v>
      </c>
      <c r="H18" s="229">
        <v>2860.182</v>
      </c>
      <c r="I18" s="229">
        <v>153.86</v>
      </c>
      <c r="J18" s="229">
        <v>18.75</v>
      </c>
      <c r="K18" s="229">
        <v>0</v>
      </c>
      <c r="L18" s="229">
        <v>0</v>
      </c>
      <c r="M18" s="700">
        <f t="shared" si="0"/>
        <v>0</v>
      </c>
    </row>
    <row r="19" spans="1:13" s="230" customFormat="1" ht="12.75">
      <c r="A19" s="227">
        <v>7</v>
      </c>
      <c r="B19" s="228" t="s">
        <v>633</v>
      </c>
      <c r="C19" s="706">
        <v>249.1</v>
      </c>
      <c r="D19" s="229">
        <v>0</v>
      </c>
      <c r="E19" s="229">
        <v>105.2</v>
      </c>
      <c r="F19" s="229">
        <v>2609.17</v>
      </c>
      <c r="G19" s="229">
        <v>139.65</v>
      </c>
      <c r="H19" s="229">
        <v>1919.98</v>
      </c>
      <c r="I19" s="229">
        <v>102.73</v>
      </c>
      <c r="J19" s="229">
        <v>2.469999999999999</v>
      </c>
      <c r="K19" s="229">
        <v>0</v>
      </c>
      <c r="L19" s="229">
        <v>0</v>
      </c>
      <c r="M19" s="700">
        <f t="shared" si="0"/>
        <v>0</v>
      </c>
    </row>
    <row r="20" spans="1:13" s="230" customFormat="1" ht="12.75">
      <c r="A20" s="227">
        <v>8</v>
      </c>
      <c r="B20" s="228" t="s">
        <v>634</v>
      </c>
      <c r="C20" s="706">
        <v>87.38</v>
      </c>
      <c r="D20" s="229">
        <v>0</v>
      </c>
      <c r="E20" s="229">
        <v>36.59</v>
      </c>
      <c r="F20" s="229">
        <v>1184.6</v>
      </c>
      <c r="G20" s="229">
        <v>60.7</v>
      </c>
      <c r="H20" s="229">
        <v>1184.6</v>
      </c>
      <c r="I20" s="229">
        <v>36.59</v>
      </c>
      <c r="J20" s="229">
        <v>0</v>
      </c>
      <c r="K20" s="229">
        <v>1.12</v>
      </c>
      <c r="L20" s="229">
        <v>1.12</v>
      </c>
      <c r="M20" s="700">
        <f t="shared" si="0"/>
        <v>0</v>
      </c>
    </row>
    <row r="21" spans="1:13" s="230" customFormat="1" ht="12.75">
      <c r="A21" s="227">
        <v>9</v>
      </c>
      <c r="B21" s="228" t="s">
        <v>635</v>
      </c>
      <c r="C21" s="706">
        <v>322.52</v>
      </c>
      <c r="D21" s="229">
        <v>0</v>
      </c>
      <c r="E21" s="229">
        <v>135.8</v>
      </c>
      <c r="F21" s="229">
        <v>2330.9</v>
      </c>
      <c r="G21" s="229">
        <v>126.25</v>
      </c>
      <c r="H21" s="229">
        <v>860.72</v>
      </c>
      <c r="I21" s="229">
        <v>42.67</v>
      </c>
      <c r="J21" s="229">
        <v>93.13000000000001</v>
      </c>
      <c r="K21" s="229">
        <v>0</v>
      </c>
      <c r="L21" s="229">
        <v>0</v>
      </c>
      <c r="M21" s="700">
        <f t="shared" si="0"/>
        <v>0</v>
      </c>
    </row>
    <row r="22" spans="1:13" s="230" customFormat="1" ht="12.75">
      <c r="A22" s="227">
        <v>10</v>
      </c>
      <c r="B22" s="228" t="s">
        <v>636</v>
      </c>
      <c r="C22" s="706">
        <v>374.74</v>
      </c>
      <c r="D22" s="229">
        <v>0</v>
      </c>
      <c r="E22" s="229">
        <v>157.57</v>
      </c>
      <c r="F22" s="229">
        <v>3073.902</v>
      </c>
      <c r="G22" s="229">
        <v>164.53</v>
      </c>
      <c r="H22" s="229">
        <v>0</v>
      </c>
      <c r="I22" s="229">
        <v>0</v>
      </c>
      <c r="J22" s="229">
        <v>157.57</v>
      </c>
      <c r="K22" s="229">
        <v>0</v>
      </c>
      <c r="L22" s="229">
        <v>0</v>
      </c>
      <c r="M22" s="700">
        <f t="shared" si="0"/>
        <v>0</v>
      </c>
    </row>
    <row r="23" spans="1:13" s="230" customFormat="1" ht="12.75">
      <c r="A23" s="227">
        <v>11</v>
      </c>
      <c r="B23" s="228" t="s">
        <v>637</v>
      </c>
      <c r="C23" s="706">
        <v>204.22</v>
      </c>
      <c r="D23" s="229">
        <v>0</v>
      </c>
      <c r="E23" s="229">
        <v>86.28</v>
      </c>
      <c r="F23" s="229">
        <v>1574.67</v>
      </c>
      <c r="G23" s="229">
        <v>84.25</v>
      </c>
      <c r="H23" s="229">
        <v>1574.67</v>
      </c>
      <c r="I23" s="229">
        <v>84.25</v>
      </c>
      <c r="J23" s="229">
        <v>2.030000000000001</v>
      </c>
      <c r="K23" s="229">
        <v>0</v>
      </c>
      <c r="L23" s="229">
        <v>0</v>
      </c>
      <c r="M23" s="700">
        <f t="shared" si="0"/>
        <v>0</v>
      </c>
    </row>
    <row r="24" spans="1:13" s="230" customFormat="1" ht="12.75">
      <c r="A24" s="227">
        <v>12</v>
      </c>
      <c r="B24" s="228" t="s">
        <v>638</v>
      </c>
      <c r="C24" s="706">
        <v>248.07</v>
      </c>
      <c r="D24" s="229">
        <v>0</v>
      </c>
      <c r="E24" s="229">
        <v>104.08</v>
      </c>
      <c r="F24" s="229">
        <v>1924.273</v>
      </c>
      <c r="G24" s="229">
        <v>103.15358</v>
      </c>
      <c r="H24" s="229">
        <v>0</v>
      </c>
      <c r="I24" s="229">
        <v>0</v>
      </c>
      <c r="J24" s="229">
        <v>104.08</v>
      </c>
      <c r="K24" s="229">
        <v>0</v>
      </c>
      <c r="L24" s="229">
        <v>0</v>
      </c>
      <c r="M24" s="700">
        <f t="shared" si="0"/>
        <v>0</v>
      </c>
    </row>
    <row r="25" spans="1:13" s="230" customFormat="1" ht="12.75">
      <c r="A25" s="227">
        <v>13</v>
      </c>
      <c r="B25" s="228" t="s">
        <v>639</v>
      </c>
      <c r="C25" s="706">
        <v>274.59999999999997</v>
      </c>
      <c r="D25" s="229">
        <v>0</v>
      </c>
      <c r="E25" s="229">
        <v>115.61</v>
      </c>
      <c r="F25" s="229">
        <v>2471.64</v>
      </c>
      <c r="G25" s="229">
        <v>143.46</v>
      </c>
      <c r="H25" s="229">
        <v>1501.99</v>
      </c>
      <c r="I25" s="229">
        <v>112.49</v>
      </c>
      <c r="J25" s="229">
        <v>3.1200000000000045</v>
      </c>
      <c r="K25" s="229">
        <v>0</v>
      </c>
      <c r="L25" s="229">
        <v>0</v>
      </c>
      <c r="M25" s="700">
        <f t="shared" si="0"/>
        <v>0</v>
      </c>
    </row>
    <row r="26" spans="1:13" s="230" customFormat="1" ht="12.75">
      <c r="A26" s="227">
        <v>14</v>
      </c>
      <c r="B26" s="228" t="s">
        <v>640</v>
      </c>
      <c r="C26" s="706">
        <v>307.74</v>
      </c>
      <c r="D26" s="229">
        <v>0</v>
      </c>
      <c r="E26" s="229">
        <v>130.18</v>
      </c>
      <c r="F26" s="229">
        <v>2375.75</v>
      </c>
      <c r="G26" s="229">
        <v>123.84</v>
      </c>
      <c r="H26" s="229">
        <v>2375.75</v>
      </c>
      <c r="I26" s="229">
        <v>123.84</v>
      </c>
      <c r="J26" s="229">
        <v>6.340000000000003</v>
      </c>
      <c r="K26" s="229">
        <v>0</v>
      </c>
      <c r="L26" s="229">
        <v>0</v>
      </c>
      <c r="M26" s="700">
        <f t="shared" si="0"/>
        <v>0</v>
      </c>
    </row>
    <row r="27" spans="1:13" s="230" customFormat="1" ht="12.75">
      <c r="A27" s="227">
        <v>15</v>
      </c>
      <c r="B27" s="228" t="s">
        <v>641</v>
      </c>
      <c r="C27" s="706">
        <v>256.41999999999996</v>
      </c>
      <c r="D27" s="229">
        <v>0</v>
      </c>
      <c r="E27" s="229">
        <v>107.18</v>
      </c>
      <c r="F27" s="229">
        <v>2733.675</v>
      </c>
      <c r="G27" s="229">
        <v>143.79</v>
      </c>
      <c r="H27" s="229">
        <v>1816.05</v>
      </c>
      <c r="I27" s="229">
        <v>104.66608</v>
      </c>
      <c r="J27" s="229">
        <v>2.513920000000013</v>
      </c>
      <c r="K27" s="229">
        <v>0</v>
      </c>
      <c r="L27" s="229">
        <v>0</v>
      </c>
      <c r="M27" s="700">
        <f t="shared" si="0"/>
        <v>0</v>
      </c>
    </row>
    <row r="28" spans="1:13" s="230" customFormat="1" ht="12.75">
      <c r="A28" s="227">
        <v>16</v>
      </c>
      <c r="B28" s="228" t="s">
        <v>642</v>
      </c>
      <c r="C28" s="706">
        <v>155.58</v>
      </c>
      <c r="D28" s="229">
        <v>0</v>
      </c>
      <c r="E28" s="229">
        <v>65.32</v>
      </c>
      <c r="F28" s="229">
        <v>1196.73</v>
      </c>
      <c r="G28" s="229">
        <v>81.78</v>
      </c>
      <c r="H28" s="229">
        <v>417.99</v>
      </c>
      <c r="I28" s="229">
        <v>20.73</v>
      </c>
      <c r="J28" s="229">
        <v>44.58999999999999</v>
      </c>
      <c r="K28" s="229">
        <v>0</v>
      </c>
      <c r="L28" s="229">
        <v>0</v>
      </c>
      <c r="M28" s="700">
        <f t="shared" si="0"/>
        <v>0</v>
      </c>
    </row>
    <row r="29" spans="1:13" s="230" customFormat="1" ht="12.75">
      <c r="A29" s="227">
        <v>17</v>
      </c>
      <c r="B29" s="228" t="s">
        <v>643</v>
      </c>
      <c r="C29" s="706">
        <v>330.03</v>
      </c>
      <c r="D29" s="229">
        <v>0</v>
      </c>
      <c r="E29" s="229">
        <v>138.32</v>
      </c>
      <c r="F29" s="229">
        <v>4136.586</v>
      </c>
      <c r="G29" s="229">
        <v>223.55</v>
      </c>
      <c r="H29" s="229">
        <v>2524.327</v>
      </c>
      <c r="I29" s="229">
        <v>135.08</v>
      </c>
      <c r="J29" s="229">
        <v>3.2399999999999807</v>
      </c>
      <c r="K29" s="229">
        <v>0</v>
      </c>
      <c r="L29" s="229">
        <v>0</v>
      </c>
      <c r="M29" s="700">
        <f t="shared" si="0"/>
        <v>0</v>
      </c>
    </row>
    <row r="30" spans="1:13" s="230" customFormat="1" ht="12.75">
      <c r="A30" s="227">
        <v>18</v>
      </c>
      <c r="B30" s="228" t="s">
        <v>644</v>
      </c>
      <c r="C30" s="706">
        <v>248.32</v>
      </c>
      <c r="D30" s="229">
        <v>0</v>
      </c>
      <c r="E30" s="229">
        <v>104.13</v>
      </c>
      <c r="F30" s="229">
        <v>3340.98</v>
      </c>
      <c r="G30" s="229">
        <v>177.66</v>
      </c>
      <c r="H30" s="229">
        <v>1900.26</v>
      </c>
      <c r="I30" s="229">
        <v>104.13</v>
      </c>
      <c r="J30" s="229">
        <v>0</v>
      </c>
      <c r="K30" s="229">
        <v>5.16</v>
      </c>
      <c r="L30" s="229">
        <v>5.16</v>
      </c>
      <c r="M30" s="700">
        <f t="shared" si="0"/>
        <v>0</v>
      </c>
    </row>
    <row r="31" spans="1:13" s="230" customFormat="1" ht="12.75">
      <c r="A31" s="227">
        <v>19</v>
      </c>
      <c r="B31" s="228" t="s">
        <v>645</v>
      </c>
      <c r="C31" s="706">
        <v>231.16</v>
      </c>
      <c r="D31" s="229">
        <v>0</v>
      </c>
      <c r="E31" s="229">
        <v>96.75</v>
      </c>
      <c r="F31" s="229">
        <v>1764.91</v>
      </c>
      <c r="G31" s="229">
        <v>94.63</v>
      </c>
      <c r="H31" s="229">
        <v>613.45</v>
      </c>
      <c r="I31" s="229">
        <v>30.41</v>
      </c>
      <c r="J31" s="229">
        <v>66.34</v>
      </c>
      <c r="K31" s="229">
        <v>0</v>
      </c>
      <c r="L31" s="229">
        <v>0</v>
      </c>
      <c r="M31" s="700">
        <f t="shared" si="0"/>
        <v>0</v>
      </c>
    </row>
    <row r="32" spans="1:13" s="230" customFormat="1" ht="12.75">
      <c r="A32" s="227">
        <v>20</v>
      </c>
      <c r="B32" s="228" t="s">
        <v>646</v>
      </c>
      <c r="C32" s="706">
        <v>154.43</v>
      </c>
      <c r="D32" s="229">
        <v>0</v>
      </c>
      <c r="E32" s="229">
        <v>64.64</v>
      </c>
      <c r="F32" s="229">
        <v>1179.635</v>
      </c>
      <c r="G32" s="229">
        <v>63.21344</v>
      </c>
      <c r="H32" s="229">
        <v>1179.635</v>
      </c>
      <c r="I32" s="229">
        <v>63.21344</v>
      </c>
      <c r="J32" s="229">
        <v>1.426560000000002</v>
      </c>
      <c r="K32" s="229">
        <v>0</v>
      </c>
      <c r="L32" s="229">
        <v>0</v>
      </c>
      <c r="M32" s="700">
        <f t="shared" si="0"/>
        <v>0</v>
      </c>
    </row>
    <row r="33" spans="1:13" s="230" customFormat="1" ht="12.75">
      <c r="A33" s="227">
        <v>21</v>
      </c>
      <c r="B33" s="228" t="s">
        <v>647</v>
      </c>
      <c r="C33" s="706">
        <v>264.4</v>
      </c>
      <c r="D33" s="229">
        <v>0</v>
      </c>
      <c r="E33" s="229">
        <v>111.27</v>
      </c>
      <c r="F33" s="229">
        <v>1124.621</v>
      </c>
      <c r="G33" s="229">
        <v>60.84</v>
      </c>
      <c r="H33" s="229">
        <v>0</v>
      </c>
      <c r="I33" s="229">
        <v>0</v>
      </c>
      <c r="J33" s="229">
        <v>111.27</v>
      </c>
      <c r="K33" s="229">
        <v>0</v>
      </c>
      <c r="L33" s="229">
        <v>0</v>
      </c>
      <c r="M33" s="700">
        <f t="shared" si="0"/>
        <v>0</v>
      </c>
    </row>
    <row r="34" spans="1:13" s="230" customFormat="1" ht="12.75">
      <c r="A34" s="227">
        <v>22</v>
      </c>
      <c r="B34" s="228" t="s">
        <v>648</v>
      </c>
      <c r="C34" s="706">
        <v>323.89</v>
      </c>
      <c r="D34" s="229">
        <v>272.81</v>
      </c>
      <c r="E34" s="229">
        <v>135.88</v>
      </c>
      <c r="F34" s="229">
        <v>3510.01</v>
      </c>
      <c r="G34" s="229">
        <v>183.18</v>
      </c>
      <c r="H34" s="229">
        <v>0</v>
      </c>
      <c r="I34" s="229">
        <v>0</v>
      </c>
      <c r="J34" s="229">
        <v>408.69</v>
      </c>
      <c r="K34" s="229">
        <v>270.18</v>
      </c>
      <c r="L34" s="229">
        <v>0</v>
      </c>
      <c r="M34" s="700">
        <f t="shared" si="0"/>
        <v>270.18</v>
      </c>
    </row>
    <row r="35" spans="1:13" s="230" customFormat="1" ht="12.75">
      <c r="A35" s="227">
        <v>23</v>
      </c>
      <c r="B35" s="228" t="s">
        <v>649</v>
      </c>
      <c r="C35" s="706">
        <v>179.32</v>
      </c>
      <c r="D35" s="229">
        <v>0</v>
      </c>
      <c r="E35" s="229">
        <v>75.88</v>
      </c>
      <c r="F35" s="229">
        <v>1610.39</v>
      </c>
      <c r="G35" s="229">
        <v>86.54</v>
      </c>
      <c r="H35" s="229">
        <v>448.8</v>
      </c>
      <c r="I35" s="229">
        <v>24.29</v>
      </c>
      <c r="J35" s="229">
        <v>51.589999999999996</v>
      </c>
      <c r="K35" s="229">
        <v>12.31</v>
      </c>
      <c r="L35" s="229">
        <v>12.31</v>
      </c>
      <c r="M35" s="700">
        <f t="shared" si="0"/>
        <v>0</v>
      </c>
    </row>
    <row r="36" spans="1:13" s="230" customFormat="1" ht="12.75">
      <c r="A36" s="227">
        <v>24</v>
      </c>
      <c r="B36" s="228" t="s">
        <v>650</v>
      </c>
      <c r="C36" s="706">
        <v>283.61</v>
      </c>
      <c r="D36" s="229">
        <v>0</v>
      </c>
      <c r="E36" s="229">
        <v>118.33</v>
      </c>
      <c r="F36" s="229">
        <v>2043.37</v>
      </c>
      <c r="G36" s="229">
        <v>109.3</v>
      </c>
      <c r="H36" s="229">
        <v>1514.61</v>
      </c>
      <c r="I36" s="229">
        <v>91.02</v>
      </c>
      <c r="J36" s="229">
        <v>27.310000000000002</v>
      </c>
      <c r="K36" s="229">
        <v>10.06</v>
      </c>
      <c r="L36" s="229">
        <v>10.06</v>
      </c>
      <c r="M36" s="700">
        <f t="shared" si="0"/>
        <v>0</v>
      </c>
    </row>
    <row r="37" spans="1:13" s="230" customFormat="1" ht="12.75">
      <c r="A37" s="227">
        <v>25</v>
      </c>
      <c r="B37" s="228" t="s">
        <v>651</v>
      </c>
      <c r="C37" s="706">
        <v>183.44</v>
      </c>
      <c r="D37" s="229">
        <v>0</v>
      </c>
      <c r="E37" s="229">
        <v>76.77</v>
      </c>
      <c r="F37" s="229">
        <v>332.64</v>
      </c>
      <c r="G37" s="229">
        <v>17.38</v>
      </c>
      <c r="H37" s="229">
        <v>0</v>
      </c>
      <c r="I37" s="229">
        <v>0</v>
      </c>
      <c r="J37" s="229">
        <v>76.77</v>
      </c>
      <c r="K37" s="229">
        <v>0</v>
      </c>
      <c r="L37" s="229">
        <v>0</v>
      </c>
      <c r="M37" s="700">
        <f t="shared" si="0"/>
        <v>0</v>
      </c>
    </row>
    <row r="38" spans="1:13" s="230" customFormat="1" ht="12.75">
      <c r="A38" s="227">
        <v>26</v>
      </c>
      <c r="B38" s="228" t="s">
        <v>652</v>
      </c>
      <c r="C38" s="706">
        <v>263.58</v>
      </c>
      <c r="D38" s="229">
        <v>0</v>
      </c>
      <c r="E38" s="229">
        <v>110.15</v>
      </c>
      <c r="F38" s="229">
        <v>3228.499</v>
      </c>
      <c r="G38" s="229">
        <v>172.88</v>
      </c>
      <c r="H38" s="229">
        <v>2010.29</v>
      </c>
      <c r="I38" s="229">
        <v>107.57</v>
      </c>
      <c r="J38" s="229">
        <v>2.5800000000000125</v>
      </c>
      <c r="K38" s="229">
        <v>0</v>
      </c>
      <c r="L38" s="229">
        <v>0</v>
      </c>
      <c r="M38" s="700">
        <f t="shared" si="0"/>
        <v>0</v>
      </c>
    </row>
    <row r="39" spans="1:13" s="230" customFormat="1" ht="12.75">
      <c r="A39" s="227">
        <v>27</v>
      </c>
      <c r="B39" s="228" t="s">
        <v>653</v>
      </c>
      <c r="C39" s="706">
        <v>193.19</v>
      </c>
      <c r="D39" s="229">
        <v>0</v>
      </c>
      <c r="E39" s="229">
        <v>81.01</v>
      </c>
      <c r="F39" s="229">
        <v>1478.32</v>
      </c>
      <c r="G39" s="229">
        <v>71.34</v>
      </c>
      <c r="H39" s="229">
        <v>1478.32</v>
      </c>
      <c r="I39" s="229">
        <v>71.34</v>
      </c>
      <c r="J39" s="229">
        <v>9.670000000000002</v>
      </c>
      <c r="K39" s="229">
        <v>0</v>
      </c>
      <c r="L39" s="229">
        <v>0</v>
      </c>
      <c r="M39" s="700">
        <f t="shared" si="0"/>
        <v>0</v>
      </c>
    </row>
    <row r="40" spans="1:13" s="230" customFormat="1" ht="12.75">
      <c r="A40" s="227">
        <v>28</v>
      </c>
      <c r="B40" s="228" t="s">
        <v>654</v>
      </c>
      <c r="C40" s="706">
        <v>75.38</v>
      </c>
      <c r="D40" s="229">
        <v>0</v>
      </c>
      <c r="E40" s="229">
        <v>31.68</v>
      </c>
      <c r="F40" s="229">
        <v>934.38</v>
      </c>
      <c r="G40" s="229">
        <v>50.49</v>
      </c>
      <c r="H40" s="229">
        <v>934.38</v>
      </c>
      <c r="I40" s="229">
        <v>50.49</v>
      </c>
      <c r="J40" s="229">
        <v>-18.810000000000002</v>
      </c>
      <c r="K40" s="229">
        <v>1.34</v>
      </c>
      <c r="L40" s="229">
        <v>1.34</v>
      </c>
      <c r="M40" s="700">
        <f t="shared" si="0"/>
        <v>0</v>
      </c>
    </row>
    <row r="41" spans="1:13" s="230" customFormat="1" ht="12.75">
      <c r="A41" s="227">
        <v>29</v>
      </c>
      <c r="B41" s="228" t="s">
        <v>655</v>
      </c>
      <c r="C41" s="706">
        <v>419.12</v>
      </c>
      <c r="D41" s="229">
        <v>0</v>
      </c>
      <c r="E41" s="229">
        <v>176.17</v>
      </c>
      <c r="F41" s="229">
        <v>2398.19</v>
      </c>
      <c r="G41" s="229">
        <v>124.17</v>
      </c>
      <c r="H41" s="229">
        <v>2398.19</v>
      </c>
      <c r="I41" s="229">
        <v>124.17</v>
      </c>
      <c r="J41" s="229">
        <v>51.999999999999986</v>
      </c>
      <c r="K41" s="229">
        <v>0</v>
      </c>
      <c r="L41" s="229">
        <v>0</v>
      </c>
      <c r="M41" s="700">
        <f t="shared" si="0"/>
        <v>0</v>
      </c>
    </row>
    <row r="42" spans="1:13" s="230" customFormat="1" ht="12.75">
      <c r="A42" s="227">
        <v>30</v>
      </c>
      <c r="B42" s="228" t="s">
        <v>656</v>
      </c>
      <c r="C42" s="706">
        <v>97.07</v>
      </c>
      <c r="D42" s="229">
        <v>0</v>
      </c>
      <c r="E42" s="229">
        <v>40.85</v>
      </c>
      <c r="F42" s="229">
        <v>1216.72</v>
      </c>
      <c r="G42" s="229">
        <v>65.61868</v>
      </c>
      <c r="H42" s="229">
        <v>482.7</v>
      </c>
      <c r="I42" s="229">
        <v>40.37984</v>
      </c>
      <c r="J42" s="229">
        <v>0.4701599999999999</v>
      </c>
      <c r="K42" s="229">
        <v>0</v>
      </c>
      <c r="L42" s="229">
        <v>0</v>
      </c>
      <c r="M42" s="700">
        <f t="shared" si="0"/>
        <v>0</v>
      </c>
    </row>
    <row r="43" spans="1:13" s="230" customFormat="1" ht="12.75">
      <c r="A43" s="227">
        <v>31</v>
      </c>
      <c r="B43" s="228" t="s">
        <v>657</v>
      </c>
      <c r="C43" s="706">
        <v>336.35</v>
      </c>
      <c r="D43" s="229">
        <v>0</v>
      </c>
      <c r="E43" s="229">
        <v>141.58</v>
      </c>
      <c r="F43" s="229">
        <v>2638.67</v>
      </c>
      <c r="G43" s="229">
        <v>141.52</v>
      </c>
      <c r="H43" s="229">
        <v>952.577</v>
      </c>
      <c r="I43" s="229">
        <v>51.28</v>
      </c>
      <c r="J43" s="229">
        <v>90.30000000000001</v>
      </c>
      <c r="K43" s="229">
        <v>0</v>
      </c>
      <c r="L43" s="229">
        <v>0</v>
      </c>
      <c r="M43" s="700">
        <f t="shared" si="0"/>
        <v>0</v>
      </c>
    </row>
    <row r="44" spans="1:13" s="230" customFormat="1" ht="12.75">
      <c r="A44" s="227">
        <v>32</v>
      </c>
      <c r="B44" s="228" t="s">
        <v>658</v>
      </c>
      <c r="C44" s="706">
        <v>368.26</v>
      </c>
      <c r="D44" s="229">
        <v>0</v>
      </c>
      <c r="E44" s="229">
        <v>154.84</v>
      </c>
      <c r="F44" s="229">
        <v>2451.18</v>
      </c>
      <c r="G44" s="229">
        <v>130.73</v>
      </c>
      <c r="H44" s="229">
        <v>2451.18</v>
      </c>
      <c r="I44" s="229">
        <v>130.73</v>
      </c>
      <c r="J44" s="229">
        <v>24.110000000000014</v>
      </c>
      <c r="K44" s="229">
        <v>0.07176</v>
      </c>
      <c r="L44" s="229">
        <v>0.07</v>
      </c>
      <c r="M44" s="700">
        <f t="shared" si="0"/>
        <v>0.0017599999999999977</v>
      </c>
    </row>
    <row r="45" spans="1:13" s="230" customFormat="1" ht="12.75">
      <c r="A45" s="227">
        <v>33</v>
      </c>
      <c r="B45" s="228" t="s">
        <v>659</v>
      </c>
      <c r="C45" s="706">
        <v>118.5</v>
      </c>
      <c r="D45" s="229">
        <v>0</v>
      </c>
      <c r="E45" s="229">
        <v>49.51</v>
      </c>
      <c r="F45" s="229">
        <v>1380.17</v>
      </c>
      <c r="G45" s="229">
        <v>73.45</v>
      </c>
      <c r="H45" s="229">
        <v>313.94</v>
      </c>
      <c r="I45" s="229">
        <v>16.91</v>
      </c>
      <c r="J45" s="229">
        <v>32.599999999999994</v>
      </c>
      <c r="K45" s="229">
        <v>0</v>
      </c>
      <c r="L45" s="229">
        <v>0</v>
      </c>
      <c r="M45" s="700">
        <f t="shared" si="0"/>
        <v>0</v>
      </c>
    </row>
    <row r="46" spans="1:13" s="230" customFormat="1" ht="12.75">
      <c r="A46" s="227">
        <v>34</v>
      </c>
      <c r="B46" s="228" t="s">
        <v>660</v>
      </c>
      <c r="C46" s="706">
        <v>492.36</v>
      </c>
      <c r="D46" s="229">
        <v>0</v>
      </c>
      <c r="E46" s="229">
        <v>206.69</v>
      </c>
      <c r="F46" s="229">
        <v>3772.05</v>
      </c>
      <c r="G46" s="229">
        <v>201.84</v>
      </c>
      <c r="H46" s="229">
        <v>3772.05</v>
      </c>
      <c r="I46" s="229">
        <v>201.84</v>
      </c>
      <c r="J46" s="229">
        <v>4.849999999999994</v>
      </c>
      <c r="K46" s="229">
        <v>0</v>
      </c>
      <c r="L46" s="229">
        <v>0</v>
      </c>
      <c r="M46" s="700">
        <f t="shared" si="0"/>
        <v>0</v>
      </c>
    </row>
    <row r="47" spans="1:13" s="230" customFormat="1" ht="12.75">
      <c r="A47" s="227">
        <v>35</v>
      </c>
      <c r="B47" s="228" t="s">
        <v>661</v>
      </c>
      <c r="C47" s="706">
        <v>129.79000000000002</v>
      </c>
      <c r="D47" s="229">
        <v>0</v>
      </c>
      <c r="E47" s="229">
        <v>54.36</v>
      </c>
      <c r="F47" s="229">
        <v>1424.99794</v>
      </c>
      <c r="G47" s="229">
        <v>77.12</v>
      </c>
      <c r="H47" s="229">
        <v>991.79794</v>
      </c>
      <c r="I47" s="229">
        <v>53.91835</v>
      </c>
      <c r="J47" s="229">
        <v>0.44165000000000276</v>
      </c>
      <c r="K47" s="229">
        <v>0</v>
      </c>
      <c r="L47" s="229">
        <v>0</v>
      </c>
      <c r="M47" s="700">
        <f t="shared" si="0"/>
        <v>0</v>
      </c>
    </row>
    <row r="48" spans="1:13" s="230" customFormat="1" ht="12.75">
      <c r="A48" s="227">
        <v>36</v>
      </c>
      <c r="B48" s="228" t="s">
        <v>662</v>
      </c>
      <c r="C48" s="706">
        <v>139.32</v>
      </c>
      <c r="D48" s="229">
        <v>0</v>
      </c>
      <c r="E48" s="229">
        <v>58.52</v>
      </c>
      <c r="F48" s="229">
        <v>1067.929</v>
      </c>
      <c r="G48" s="229">
        <v>57.13</v>
      </c>
      <c r="H48" s="229">
        <v>1067.929</v>
      </c>
      <c r="I48" s="229">
        <v>57.13</v>
      </c>
      <c r="J48" s="229">
        <v>1.3900000000000006</v>
      </c>
      <c r="K48" s="229">
        <v>0</v>
      </c>
      <c r="L48" s="229">
        <v>0</v>
      </c>
      <c r="M48" s="700">
        <f t="shared" si="0"/>
        <v>0</v>
      </c>
    </row>
    <row r="49" spans="1:13" s="230" customFormat="1" ht="12.75">
      <c r="A49" s="227">
        <v>37</v>
      </c>
      <c r="B49" s="228" t="s">
        <v>663</v>
      </c>
      <c r="C49" s="706">
        <v>173.70999999999998</v>
      </c>
      <c r="D49" s="229">
        <v>0</v>
      </c>
      <c r="E49" s="229">
        <v>72.98</v>
      </c>
      <c r="F49" s="229">
        <v>1331.397</v>
      </c>
      <c r="G49" s="229">
        <v>71.24</v>
      </c>
      <c r="H49" s="229">
        <v>1331.397</v>
      </c>
      <c r="I49" s="229">
        <v>71.24</v>
      </c>
      <c r="J49" s="229">
        <v>1.740000000000009</v>
      </c>
      <c r="K49" s="229">
        <v>0</v>
      </c>
      <c r="L49" s="229">
        <v>0</v>
      </c>
      <c r="M49" s="700">
        <f t="shared" si="0"/>
        <v>0</v>
      </c>
    </row>
    <row r="50" spans="1:13" s="230" customFormat="1" ht="12.75">
      <c r="A50" s="227">
        <v>38</v>
      </c>
      <c r="B50" s="228" t="s">
        <v>664</v>
      </c>
      <c r="C50" s="706">
        <v>158.95</v>
      </c>
      <c r="D50" s="229">
        <v>0</v>
      </c>
      <c r="E50" s="229">
        <v>66.42</v>
      </c>
      <c r="F50" s="229">
        <v>1655.74</v>
      </c>
      <c r="G50" s="229">
        <v>90.86</v>
      </c>
      <c r="H50" s="229">
        <v>1221.87</v>
      </c>
      <c r="I50" s="229">
        <v>66.42</v>
      </c>
      <c r="J50" s="229">
        <v>0</v>
      </c>
      <c r="K50" s="229">
        <v>0.79</v>
      </c>
      <c r="L50" s="229">
        <v>0.79</v>
      </c>
      <c r="M50" s="700">
        <f t="shared" si="0"/>
        <v>0</v>
      </c>
    </row>
    <row r="51" spans="1:13" s="230" customFormat="1" ht="12.75">
      <c r="A51" s="227">
        <v>39</v>
      </c>
      <c r="B51" s="228" t="s">
        <v>665</v>
      </c>
      <c r="C51" s="706">
        <v>510.51</v>
      </c>
      <c r="D51" s="229">
        <v>0</v>
      </c>
      <c r="E51" s="229">
        <v>214.62</v>
      </c>
      <c r="F51" s="229">
        <v>1365.6</v>
      </c>
      <c r="G51" s="229">
        <v>73.55017</v>
      </c>
      <c r="H51" s="229">
        <v>0</v>
      </c>
      <c r="I51" s="229">
        <v>0</v>
      </c>
      <c r="J51" s="229">
        <v>214.62</v>
      </c>
      <c r="K51" s="229">
        <v>0.64</v>
      </c>
      <c r="L51" s="229">
        <v>0.63638</v>
      </c>
      <c r="M51" s="700">
        <f t="shared" si="0"/>
        <v>0.0036200000000000676</v>
      </c>
    </row>
    <row r="52" spans="1:13" s="230" customFormat="1" ht="12.75">
      <c r="A52" s="227">
        <v>40</v>
      </c>
      <c r="B52" s="228" t="s">
        <v>666</v>
      </c>
      <c r="C52" s="706">
        <v>156.1</v>
      </c>
      <c r="D52" s="229">
        <v>0</v>
      </c>
      <c r="E52" s="229">
        <v>65.21</v>
      </c>
      <c r="F52" s="229">
        <v>1971.63</v>
      </c>
      <c r="G52" s="229">
        <v>106.04</v>
      </c>
      <c r="H52" s="229">
        <v>1190.25</v>
      </c>
      <c r="I52" s="229">
        <v>63.92</v>
      </c>
      <c r="J52" s="229">
        <v>1.289999999999992</v>
      </c>
      <c r="K52" s="229">
        <v>0</v>
      </c>
      <c r="L52" s="229">
        <v>0</v>
      </c>
      <c r="M52" s="700">
        <f t="shared" si="0"/>
        <v>0</v>
      </c>
    </row>
    <row r="53" spans="1:13" s="230" customFormat="1" ht="12.75">
      <c r="A53" s="227">
        <v>41</v>
      </c>
      <c r="B53" s="228" t="s">
        <v>667</v>
      </c>
      <c r="C53" s="706">
        <v>176.70999999999998</v>
      </c>
      <c r="D53" s="229">
        <v>0</v>
      </c>
      <c r="E53" s="229">
        <v>74.13</v>
      </c>
      <c r="F53" s="229">
        <v>1352.81</v>
      </c>
      <c r="G53" s="229">
        <v>72.39</v>
      </c>
      <c r="H53" s="229">
        <v>1352.81</v>
      </c>
      <c r="I53" s="229">
        <v>72.39</v>
      </c>
      <c r="J53" s="229">
        <v>1.7399999999999949</v>
      </c>
      <c r="K53" s="229">
        <v>0</v>
      </c>
      <c r="L53" s="229">
        <v>0</v>
      </c>
      <c r="M53" s="700">
        <f t="shared" si="0"/>
        <v>0</v>
      </c>
    </row>
    <row r="54" spans="1:13" s="230" customFormat="1" ht="12.75">
      <c r="A54" s="227">
        <v>42</v>
      </c>
      <c r="B54" s="228" t="s">
        <v>668</v>
      </c>
      <c r="C54" s="706">
        <v>179.98000000000002</v>
      </c>
      <c r="D54" s="229">
        <v>0</v>
      </c>
      <c r="E54" s="229">
        <v>75.42</v>
      </c>
      <c r="F54" s="229">
        <v>2022.2</v>
      </c>
      <c r="G54" s="229">
        <v>106.48</v>
      </c>
      <c r="H54" s="229">
        <v>0</v>
      </c>
      <c r="I54" s="229">
        <v>0</v>
      </c>
      <c r="J54" s="229">
        <v>75.42</v>
      </c>
      <c r="K54" s="229">
        <v>42.232</v>
      </c>
      <c r="L54" s="229">
        <v>0</v>
      </c>
      <c r="M54" s="700">
        <f t="shared" si="0"/>
        <v>42.232</v>
      </c>
    </row>
    <row r="55" spans="1:13" s="230" customFormat="1" ht="12.75">
      <c r="A55" s="227">
        <v>43</v>
      </c>
      <c r="B55" s="228" t="s">
        <v>669</v>
      </c>
      <c r="C55" s="706">
        <v>198.95999999999998</v>
      </c>
      <c r="D55" s="229">
        <v>0</v>
      </c>
      <c r="E55" s="229">
        <v>83.73</v>
      </c>
      <c r="F55" s="229">
        <v>1818.524</v>
      </c>
      <c r="G55" s="229">
        <v>97.66</v>
      </c>
      <c r="H55" s="229">
        <v>1511.829</v>
      </c>
      <c r="I55" s="229">
        <v>81.14</v>
      </c>
      <c r="J55" s="229">
        <v>2.5900000000000034</v>
      </c>
      <c r="K55" s="229">
        <v>0</v>
      </c>
      <c r="L55" s="229">
        <v>0</v>
      </c>
      <c r="M55" s="700">
        <f t="shared" si="0"/>
        <v>0</v>
      </c>
    </row>
    <row r="56" spans="1:13" s="230" customFormat="1" ht="12.75">
      <c r="A56" s="227">
        <v>44</v>
      </c>
      <c r="B56" s="228" t="s">
        <v>670</v>
      </c>
      <c r="C56" s="706">
        <v>137.51</v>
      </c>
      <c r="D56" s="229">
        <v>0</v>
      </c>
      <c r="E56" s="229">
        <v>57.74</v>
      </c>
      <c r="F56" s="229">
        <v>1661.09</v>
      </c>
      <c r="G56" s="229">
        <v>91.08</v>
      </c>
      <c r="H56" s="229">
        <v>1030.738</v>
      </c>
      <c r="I56" s="229">
        <v>56.97</v>
      </c>
      <c r="J56" s="229">
        <v>0.7700000000000031</v>
      </c>
      <c r="K56" s="229">
        <v>3.02</v>
      </c>
      <c r="L56" s="229">
        <v>3.02</v>
      </c>
      <c r="M56" s="700">
        <f t="shared" si="0"/>
        <v>0</v>
      </c>
    </row>
    <row r="57" spans="1:13" s="230" customFormat="1" ht="12.75">
      <c r="A57" s="227">
        <v>45</v>
      </c>
      <c r="B57" s="228" t="s">
        <v>671</v>
      </c>
      <c r="C57" s="706">
        <v>156.7</v>
      </c>
      <c r="D57" s="229">
        <v>0</v>
      </c>
      <c r="E57" s="229">
        <v>66.23</v>
      </c>
      <c r="F57" s="229">
        <v>160.9</v>
      </c>
      <c r="G57" s="229">
        <v>92.84</v>
      </c>
      <c r="H57" s="229">
        <v>0</v>
      </c>
      <c r="I57" s="229">
        <v>0</v>
      </c>
      <c r="J57" s="229">
        <v>66.23</v>
      </c>
      <c r="K57" s="229">
        <v>0</v>
      </c>
      <c r="L57" s="229">
        <v>0</v>
      </c>
      <c r="M57" s="700">
        <f t="shared" si="0"/>
        <v>0</v>
      </c>
    </row>
    <row r="58" spans="1:13" s="230" customFormat="1" ht="12.75">
      <c r="A58" s="227">
        <v>46</v>
      </c>
      <c r="B58" s="228" t="s">
        <v>672</v>
      </c>
      <c r="C58" s="706">
        <v>306.83</v>
      </c>
      <c r="D58" s="229">
        <v>0</v>
      </c>
      <c r="E58" s="229">
        <v>129.17</v>
      </c>
      <c r="F58" s="229">
        <v>2357.12</v>
      </c>
      <c r="G58" s="229">
        <v>126.13</v>
      </c>
      <c r="H58" s="229">
        <v>2357.12</v>
      </c>
      <c r="I58" s="229">
        <v>126.13</v>
      </c>
      <c r="J58" s="229">
        <v>3.039999999999992</v>
      </c>
      <c r="K58" s="229">
        <v>0</v>
      </c>
      <c r="L58" s="229">
        <v>0</v>
      </c>
      <c r="M58" s="700">
        <f t="shared" si="0"/>
        <v>0</v>
      </c>
    </row>
    <row r="59" spans="1:13" s="230" customFormat="1" ht="14.25" customHeight="1">
      <c r="A59" s="227">
        <v>47</v>
      </c>
      <c r="B59" s="228" t="s">
        <v>673</v>
      </c>
      <c r="C59" s="706">
        <v>462.85</v>
      </c>
      <c r="D59" s="229">
        <v>0</v>
      </c>
      <c r="E59" s="229">
        <v>194.41</v>
      </c>
      <c r="F59" s="229">
        <v>5586.044</v>
      </c>
      <c r="G59" s="229">
        <v>299.27</v>
      </c>
      <c r="H59" s="229">
        <v>0</v>
      </c>
      <c r="I59" s="229">
        <v>0</v>
      </c>
      <c r="J59" s="229">
        <v>194.41</v>
      </c>
      <c r="K59" s="229">
        <v>0</v>
      </c>
      <c r="L59" s="229">
        <v>0</v>
      </c>
      <c r="M59" s="700">
        <f t="shared" si="0"/>
        <v>0</v>
      </c>
    </row>
    <row r="60" spans="1:13" s="230" customFormat="1" ht="12.75">
      <c r="A60" s="227">
        <v>48</v>
      </c>
      <c r="B60" s="228" t="s">
        <v>674</v>
      </c>
      <c r="C60" s="706">
        <v>153.51</v>
      </c>
      <c r="D60" s="229">
        <v>0</v>
      </c>
      <c r="E60" s="229">
        <v>64.18</v>
      </c>
      <c r="F60" s="229">
        <v>1171.3</v>
      </c>
      <c r="G60" s="229">
        <v>63.54</v>
      </c>
      <c r="H60" s="229">
        <v>1171.3</v>
      </c>
      <c r="I60" s="229">
        <v>63.54</v>
      </c>
      <c r="J60" s="229">
        <v>0.6400000000000077</v>
      </c>
      <c r="K60" s="229">
        <v>0.48675</v>
      </c>
      <c r="L60" s="229">
        <v>0.48675</v>
      </c>
      <c r="M60" s="700">
        <f t="shared" si="0"/>
        <v>0</v>
      </c>
    </row>
    <row r="61" spans="1:13" s="230" customFormat="1" ht="12.75">
      <c r="A61" s="227">
        <v>49</v>
      </c>
      <c r="B61" s="228" t="s">
        <v>675</v>
      </c>
      <c r="C61" s="706">
        <v>239.77</v>
      </c>
      <c r="D61" s="229">
        <v>0</v>
      </c>
      <c r="E61" s="229">
        <v>101.17</v>
      </c>
      <c r="F61" s="229">
        <v>2246.31</v>
      </c>
      <c r="G61" s="229">
        <v>120.72</v>
      </c>
      <c r="H61" s="229">
        <v>1793.13</v>
      </c>
      <c r="I61" s="229">
        <v>96.6</v>
      </c>
      <c r="J61" s="229">
        <v>4.570000000000007</v>
      </c>
      <c r="K61" s="229">
        <v>0.43</v>
      </c>
      <c r="L61" s="229">
        <v>0.43</v>
      </c>
      <c r="M61" s="700">
        <f t="shared" si="0"/>
        <v>0</v>
      </c>
    </row>
    <row r="62" spans="1:13" s="230" customFormat="1" ht="12.75">
      <c r="A62" s="227">
        <v>50</v>
      </c>
      <c r="B62" s="228" t="s">
        <v>676</v>
      </c>
      <c r="C62" s="706">
        <v>111.56</v>
      </c>
      <c r="D62" s="229">
        <v>0</v>
      </c>
      <c r="E62" s="229">
        <v>46.74</v>
      </c>
      <c r="F62" s="229">
        <v>1406.47</v>
      </c>
      <c r="G62" s="229">
        <v>75.25</v>
      </c>
      <c r="H62" s="229">
        <v>185.723</v>
      </c>
      <c r="I62" s="229">
        <v>10.92</v>
      </c>
      <c r="J62" s="229">
        <v>35.82</v>
      </c>
      <c r="K62" s="229">
        <v>0</v>
      </c>
      <c r="L62" s="229">
        <v>0</v>
      </c>
      <c r="M62" s="700">
        <f t="shared" si="0"/>
        <v>0</v>
      </c>
    </row>
    <row r="63" spans="1:13" s="230" customFormat="1" ht="12.75">
      <c r="A63" s="227">
        <v>51</v>
      </c>
      <c r="B63" s="228" t="s">
        <v>677</v>
      </c>
      <c r="C63" s="706">
        <v>266.97</v>
      </c>
      <c r="D63" s="229">
        <v>0</v>
      </c>
      <c r="E63" s="229">
        <v>112.1</v>
      </c>
      <c r="F63" s="229">
        <v>3101.94</v>
      </c>
      <c r="G63" s="229">
        <v>164.88</v>
      </c>
      <c r="H63" s="229">
        <v>415.38</v>
      </c>
      <c r="I63" s="229">
        <v>35.22</v>
      </c>
      <c r="J63" s="229">
        <v>76.88</v>
      </c>
      <c r="K63" s="229">
        <v>25.94</v>
      </c>
      <c r="L63" s="229">
        <v>25.94</v>
      </c>
      <c r="M63" s="700">
        <f t="shared" si="0"/>
        <v>0</v>
      </c>
    </row>
    <row r="64" spans="1:13" s="230" customFormat="1" ht="12.75">
      <c r="A64" s="227">
        <v>52</v>
      </c>
      <c r="B64" s="228" t="s">
        <v>678</v>
      </c>
      <c r="C64" s="706">
        <v>142.92000000000002</v>
      </c>
      <c r="D64" s="229">
        <v>0</v>
      </c>
      <c r="E64" s="229">
        <v>60</v>
      </c>
      <c r="F64" s="229">
        <v>1353.64</v>
      </c>
      <c r="G64" s="229">
        <v>72.63928</v>
      </c>
      <c r="H64" s="229">
        <v>1353.64</v>
      </c>
      <c r="I64" s="229">
        <v>72.63928</v>
      </c>
      <c r="J64" s="229">
        <v>-12.63928</v>
      </c>
      <c r="K64" s="229">
        <v>14.04542</v>
      </c>
      <c r="L64" s="229">
        <v>14.04542</v>
      </c>
      <c r="M64" s="700">
        <f t="shared" si="0"/>
        <v>0</v>
      </c>
    </row>
    <row r="65" spans="1:13" s="230" customFormat="1" ht="12.75">
      <c r="A65" s="227">
        <v>53</v>
      </c>
      <c r="B65" s="228" t="s">
        <v>679</v>
      </c>
      <c r="C65" s="706">
        <v>182.94</v>
      </c>
      <c r="D65" s="229">
        <v>0</v>
      </c>
      <c r="E65" s="229">
        <v>69.92</v>
      </c>
      <c r="F65" s="229">
        <v>1238.89</v>
      </c>
      <c r="G65" s="229">
        <v>59.93</v>
      </c>
      <c r="H65" s="229">
        <v>866.36</v>
      </c>
      <c r="I65" s="229">
        <v>51.64</v>
      </c>
      <c r="J65" s="229">
        <v>18.28</v>
      </c>
      <c r="K65" s="229">
        <v>6.5</v>
      </c>
      <c r="L65" s="229">
        <v>6.5</v>
      </c>
      <c r="M65" s="700">
        <f t="shared" si="0"/>
        <v>0</v>
      </c>
    </row>
    <row r="66" spans="1:13" s="230" customFormat="1" ht="12.75">
      <c r="A66" s="227">
        <v>54</v>
      </c>
      <c r="B66" s="228" t="s">
        <v>680</v>
      </c>
      <c r="C66" s="706">
        <v>177.12</v>
      </c>
      <c r="D66" s="229">
        <v>0</v>
      </c>
      <c r="E66" s="229">
        <v>74.04</v>
      </c>
      <c r="F66" s="229">
        <v>954.572</v>
      </c>
      <c r="G66" s="229">
        <v>51.85</v>
      </c>
      <c r="H66" s="229">
        <v>312.972</v>
      </c>
      <c r="I66" s="229">
        <v>17.24</v>
      </c>
      <c r="J66" s="229">
        <v>56.80000000000001</v>
      </c>
      <c r="K66" s="229">
        <v>0.44</v>
      </c>
      <c r="L66" s="229">
        <v>0.44</v>
      </c>
      <c r="M66" s="700">
        <f t="shared" si="0"/>
        <v>0</v>
      </c>
    </row>
    <row r="67" spans="1:13" s="230" customFormat="1" ht="12.75">
      <c r="A67" s="227">
        <v>55</v>
      </c>
      <c r="B67" s="228" t="s">
        <v>681</v>
      </c>
      <c r="C67" s="706">
        <v>213.49</v>
      </c>
      <c r="D67" s="229">
        <v>0</v>
      </c>
      <c r="E67" s="229">
        <v>88.91</v>
      </c>
      <c r="F67" s="229">
        <v>2170.153</v>
      </c>
      <c r="G67" s="229">
        <v>117.5047</v>
      </c>
      <c r="H67" s="229">
        <v>373.32</v>
      </c>
      <c r="I67" s="229">
        <v>19.62469</v>
      </c>
      <c r="J67" s="229">
        <v>69.28531</v>
      </c>
      <c r="K67" s="229">
        <v>0.4024</v>
      </c>
      <c r="L67" s="229">
        <v>0.40241</v>
      </c>
      <c r="M67" s="700">
        <f t="shared" si="0"/>
        <v>-1.0000000000010001E-05</v>
      </c>
    </row>
    <row r="68" spans="1:13" s="230" customFormat="1" ht="12.75">
      <c r="A68" s="227">
        <v>56</v>
      </c>
      <c r="B68" s="228" t="s">
        <v>682</v>
      </c>
      <c r="C68" s="706">
        <v>316.71999999999997</v>
      </c>
      <c r="D68" s="229">
        <v>0</v>
      </c>
      <c r="E68" s="229">
        <v>155.2</v>
      </c>
      <c r="F68" s="229">
        <v>1890.31</v>
      </c>
      <c r="G68" s="229">
        <v>106.65</v>
      </c>
      <c r="H68" s="229">
        <v>1890.31</v>
      </c>
      <c r="I68" s="229">
        <v>106.65</v>
      </c>
      <c r="J68" s="229">
        <v>48.54999999999998</v>
      </c>
      <c r="K68" s="229">
        <v>22.45985</v>
      </c>
      <c r="L68" s="229">
        <v>22.46</v>
      </c>
      <c r="M68" s="700">
        <f t="shared" si="0"/>
        <v>-0.00015000000000142677</v>
      </c>
    </row>
    <row r="69" spans="1:13" s="230" customFormat="1" ht="12.75">
      <c r="A69" s="227">
        <v>57</v>
      </c>
      <c r="B69" s="228" t="s">
        <v>683</v>
      </c>
      <c r="C69" s="706">
        <v>238.55</v>
      </c>
      <c r="D69" s="229">
        <v>0</v>
      </c>
      <c r="E69" s="229">
        <v>100.87</v>
      </c>
      <c r="F69" s="229">
        <v>2980.63</v>
      </c>
      <c r="G69" s="229">
        <v>160.99</v>
      </c>
      <c r="H69" s="229">
        <v>1840.89</v>
      </c>
      <c r="I69" s="229">
        <v>98.50558</v>
      </c>
      <c r="J69" s="229">
        <v>2.3644200000000097</v>
      </c>
      <c r="K69" s="229">
        <v>0</v>
      </c>
      <c r="L69" s="229">
        <v>0</v>
      </c>
      <c r="M69" s="700">
        <f t="shared" si="0"/>
        <v>0</v>
      </c>
    </row>
    <row r="70" spans="1:13" s="230" customFormat="1" ht="12.75">
      <c r="A70" s="227">
        <v>58</v>
      </c>
      <c r="B70" s="228" t="s">
        <v>684</v>
      </c>
      <c r="C70" s="706">
        <v>174.37</v>
      </c>
      <c r="D70" s="229">
        <v>0</v>
      </c>
      <c r="E70" s="229">
        <v>88.54</v>
      </c>
      <c r="F70" s="229">
        <v>2099.54</v>
      </c>
      <c r="G70" s="229">
        <v>114.39</v>
      </c>
      <c r="H70" s="229">
        <v>866.324</v>
      </c>
      <c r="I70" s="229">
        <v>45.12</v>
      </c>
      <c r="J70" s="229">
        <v>43.42000000000001</v>
      </c>
      <c r="K70" s="229">
        <v>15.591</v>
      </c>
      <c r="L70" s="229">
        <v>15.591</v>
      </c>
      <c r="M70" s="700">
        <f t="shared" si="0"/>
        <v>0</v>
      </c>
    </row>
    <row r="71" spans="1:13" s="230" customFormat="1" ht="12.75">
      <c r="A71" s="227">
        <v>59</v>
      </c>
      <c r="B71" s="228" t="s">
        <v>685</v>
      </c>
      <c r="C71" s="706">
        <v>179.17000000000002</v>
      </c>
      <c r="D71" s="229">
        <v>0</v>
      </c>
      <c r="E71" s="229">
        <v>74.84</v>
      </c>
      <c r="F71" s="229">
        <v>1886.512945</v>
      </c>
      <c r="G71" s="229">
        <v>100.98933</v>
      </c>
      <c r="H71" s="229">
        <v>1365.69</v>
      </c>
      <c r="I71" s="229">
        <v>73.07729</v>
      </c>
      <c r="J71" s="229">
        <v>1.7627099999999984</v>
      </c>
      <c r="K71" s="229">
        <v>0</v>
      </c>
      <c r="L71" s="229">
        <v>0</v>
      </c>
      <c r="M71" s="700">
        <f t="shared" si="0"/>
        <v>0</v>
      </c>
    </row>
    <row r="72" spans="1:13" s="230" customFormat="1" ht="12.75">
      <c r="A72" s="227">
        <v>60</v>
      </c>
      <c r="B72" s="228" t="s">
        <v>686</v>
      </c>
      <c r="C72" s="706">
        <v>338.94</v>
      </c>
      <c r="D72" s="229">
        <v>0</v>
      </c>
      <c r="E72" s="229">
        <v>141.89</v>
      </c>
      <c r="F72" s="229">
        <v>2139.676</v>
      </c>
      <c r="G72" s="229">
        <v>114.65</v>
      </c>
      <c r="H72" s="229">
        <v>2139.676</v>
      </c>
      <c r="I72" s="229">
        <v>114.65</v>
      </c>
      <c r="J72" s="229">
        <v>27.23999999999998</v>
      </c>
      <c r="K72" s="229">
        <v>0.37506</v>
      </c>
      <c r="L72" s="229">
        <v>0.37506</v>
      </c>
      <c r="M72" s="700">
        <f t="shared" si="0"/>
        <v>0</v>
      </c>
    </row>
    <row r="73" spans="1:13" s="230" customFormat="1" ht="12.75">
      <c r="A73" s="227">
        <v>61</v>
      </c>
      <c r="B73" s="228" t="s">
        <v>687</v>
      </c>
      <c r="C73" s="706">
        <v>271.78</v>
      </c>
      <c r="D73" s="229">
        <v>0</v>
      </c>
      <c r="E73" s="229">
        <v>113.62</v>
      </c>
      <c r="F73" s="229">
        <v>2073.45</v>
      </c>
      <c r="G73" s="229">
        <v>110.98</v>
      </c>
      <c r="H73" s="229">
        <v>1382.5</v>
      </c>
      <c r="I73" s="229">
        <v>73.97702</v>
      </c>
      <c r="J73" s="229">
        <v>39.64298000000001</v>
      </c>
      <c r="K73" s="229">
        <v>0</v>
      </c>
      <c r="L73" s="229">
        <v>0</v>
      </c>
      <c r="M73" s="700">
        <f t="shared" si="0"/>
        <v>0</v>
      </c>
    </row>
    <row r="74" spans="1:13" s="230" customFormat="1" ht="12.75">
      <c r="A74" s="227">
        <v>62</v>
      </c>
      <c r="B74" s="228" t="s">
        <v>688</v>
      </c>
      <c r="C74" s="706">
        <v>176.59</v>
      </c>
      <c r="D74" s="229">
        <v>0</v>
      </c>
      <c r="E74" s="229">
        <v>75.09</v>
      </c>
      <c r="F74" s="229">
        <v>2178.29</v>
      </c>
      <c r="G74" s="229">
        <v>116.73</v>
      </c>
      <c r="H74" s="229">
        <v>1370.59</v>
      </c>
      <c r="I74" s="229">
        <v>73.48</v>
      </c>
      <c r="J74" s="229">
        <v>1.6099999999999994</v>
      </c>
      <c r="K74" s="229">
        <v>0</v>
      </c>
      <c r="L74" s="229">
        <v>0</v>
      </c>
      <c r="M74" s="700">
        <f t="shared" si="0"/>
        <v>0</v>
      </c>
    </row>
    <row r="75" spans="1:13" s="230" customFormat="1" ht="12.75">
      <c r="A75" s="227">
        <v>63</v>
      </c>
      <c r="B75" s="228" t="s">
        <v>689</v>
      </c>
      <c r="C75" s="706">
        <v>196.08999999999997</v>
      </c>
      <c r="D75" s="229">
        <v>6.846</v>
      </c>
      <c r="E75" s="229">
        <v>96</v>
      </c>
      <c r="F75" s="229">
        <v>2139.18</v>
      </c>
      <c r="G75" s="229">
        <v>115.83</v>
      </c>
      <c r="H75" s="229">
        <v>1862.27</v>
      </c>
      <c r="I75" s="229">
        <v>102.85</v>
      </c>
      <c r="J75" s="229">
        <v>-0.003999999999990678</v>
      </c>
      <c r="K75" s="229">
        <v>19.972</v>
      </c>
      <c r="L75" s="229">
        <v>19.972</v>
      </c>
      <c r="M75" s="700">
        <f t="shared" si="0"/>
        <v>0</v>
      </c>
    </row>
    <row r="76" spans="1:13" s="230" customFormat="1" ht="12.75">
      <c r="A76" s="227">
        <v>64</v>
      </c>
      <c r="B76" s="228" t="s">
        <v>690</v>
      </c>
      <c r="C76" s="706">
        <v>169.42000000000002</v>
      </c>
      <c r="D76" s="229">
        <v>0</v>
      </c>
      <c r="E76" s="229">
        <v>71.1</v>
      </c>
      <c r="F76" s="229">
        <v>1371.231</v>
      </c>
      <c r="G76" s="229">
        <v>73.76</v>
      </c>
      <c r="H76" s="229">
        <v>1020.989</v>
      </c>
      <c r="I76" s="229">
        <v>56.64</v>
      </c>
      <c r="J76" s="229">
        <v>14.459999999999994</v>
      </c>
      <c r="K76" s="229">
        <v>4.55803</v>
      </c>
      <c r="L76" s="229">
        <v>4.55803</v>
      </c>
      <c r="M76" s="700">
        <f t="shared" si="0"/>
        <v>0</v>
      </c>
    </row>
    <row r="77" spans="1:13" s="230" customFormat="1" ht="12.75">
      <c r="A77" s="227">
        <v>65</v>
      </c>
      <c r="B77" s="228" t="s">
        <v>691</v>
      </c>
      <c r="C77" s="706">
        <v>312.05</v>
      </c>
      <c r="D77" s="229">
        <v>0</v>
      </c>
      <c r="E77" s="229">
        <v>160.48</v>
      </c>
      <c r="F77" s="229">
        <v>3976.05</v>
      </c>
      <c r="G77" s="229">
        <v>213.18204</v>
      </c>
      <c r="H77" s="229">
        <v>2934.594</v>
      </c>
      <c r="I77" s="229">
        <v>157.40123</v>
      </c>
      <c r="J77" s="229">
        <v>3.0787699999999916</v>
      </c>
      <c r="K77" s="229">
        <v>29.03904</v>
      </c>
      <c r="L77" s="229">
        <v>29.03904</v>
      </c>
      <c r="M77" s="700">
        <f t="shared" si="0"/>
        <v>0</v>
      </c>
    </row>
    <row r="78" spans="1:13" s="230" customFormat="1" ht="12.75">
      <c r="A78" s="227">
        <v>66</v>
      </c>
      <c r="B78" s="228" t="s">
        <v>692</v>
      </c>
      <c r="C78" s="706">
        <v>101.11</v>
      </c>
      <c r="D78" s="229">
        <v>0</v>
      </c>
      <c r="E78" s="229">
        <v>42.52</v>
      </c>
      <c r="F78" s="229">
        <v>1031.07</v>
      </c>
      <c r="G78" s="229">
        <v>55.16</v>
      </c>
      <c r="H78" s="229">
        <v>269.52</v>
      </c>
      <c r="I78" s="229">
        <v>14.42</v>
      </c>
      <c r="J78" s="229">
        <v>28.1</v>
      </c>
      <c r="K78" s="229">
        <v>0</v>
      </c>
      <c r="L78" s="229">
        <v>0</v>
      </c>
      <c r="M78" s="700">
        <f aca="true" t="shared" si="1" ref="M78:M89">K78-L78</f>
        <v>0</v>
      </c>
    </row>
    <row r="79" spans="1:13" s="230" customFormat="1" ht="12.75">
      <c r="A79" s="227">
        <v>67</v>
      </c>
      <c r="B79" s="228" t="s">
        <v>693</v>
      </c>
      <c r="C79" s="706">
        <v>306.01</v>
      </c>
      <c r="D79" s="229">
        <v>0</v>
      </c>
      <c r="E79" s="229">
        <v>129.06</v>
      </c>
      <c r="F79" s="229">
        <v>2355.15</v>
      </c>
      <c r="G79" s="229">
        <v>126.02</v>
      </c>
      <c r="H79" s="229">
        <v>2355.15</v>
      </c>
      <c r="I79" s="229">
        <v>126.02</v>
      </c>
      <c r="J79" s="229">
        <v>3.0400000000000063</v>
      </c>
      <c r="K79" s="229">
        <v>0</v>
      </c>
      <c r="L79" s="229">
        <v>0</v>
      </c>
      <c r="M79" s="700">
        <f t="shared" si="1"/>
        <v>0</v>
      </c>
    </row>
    <row r="80" spans="1:13" s="230" customFormat="1" ht="12.75">
      <c r="A80" s="227">
        <v>68</v>
      </c>
      <c r="B80" s="228" t="s">
        <v>694</v>
      </c>
      <c r="C80" s="706">
        <v>553.1</v>
      </c>
      <c r="D80" s="229">
        <v>0</v>
      </c>
      <c r="E80" s="229">
        <v>232.27</v>
      </c>
      <c r="F80" s="229">
        <v>3959.017</v>
      </c>
      <c r="G80" s="229">
        <v>214.58</v>
      </c>
      <c r="H80" s="229">
        <v>3959.017</v>
      </c>
      <c r="I80" s="229">
        <v>214.58</v>
      </c>
      <c r="J80" s="229">
        <v>17.689999999999998</v>
      </c>
      <c r="K80" s="229">
        <v>0</v>
      </c>
      <c r="L80" s="229">
        <v>0</v>
      </c>
      <c r="M80" s="700">
        <f t="shared" si="1"/>
        <v>0</v>
      </c>
    </row>
    <row r="81" spans="1:13" s="230" customFormat="1" ht="12.75">
      <c r="A81" s="227">
        <v>69</v>
      </c>
      <c r="B81" s="228" t="s">
        <v>695</v>
      </c>
      <c r="C81" s="706">
        <v>214.95999999999998</v>
      </c>
      <c r="D81" s="229">
        <v>0</v>
      </c>
      <c r="E81" s="229">
        <v>90.26</v>
      </c>
      <c r="F81" s="229">
        <v>2632.24</v>
      </c>
      <c r="G81" s="229">
        <v>140.42</v>
      </c>
      <c r="H81" s="229">
        <v>1647.28</v>
      </c>
      <c r="I81" s="229">
        <v>88.14538</v>
      </c>
      <c r="J81" s="229">
        <v>2.114620000000002</v>
      </c>
      <c r="K81" s="229">
        <v>0</v>
      </c>
      <c r="L81" s="229">
        <v>0</v>
      </c>
      <c r="M81" s="700">
        <f t="shared" si="1"/>
        <v>0</v>
      </c>
    </row>
    <row r="82" spans="1:13" s="230" customFormat="1" ht="12.75">
      <c r="A82" s="227">
        <v>70</v>
      </c>
      <c r="B82" s="228" t="s">
        <v>696</v>
      </c>
      <c r="C82" s="706">
        <v>219.71</v>
      </c>
      <c r="D82" s="229">
        <v>0</v>
      </c>
      <c r="E82" s="229">
        <v>92.35</v>
      </c>
      <c r="F82" s="229">
        <v>2163.891</v>
      </c>
      <c r="G82" s="229">
        <v>114.6652</v>
      </c>
      <c r="H82" s="229">
        <v>2163.891</v>
      </c>
      <c r="I82" s="229">
        <v>114.66521</v>
      </c>
      <c r="J82" s="229">
        <v>-22.315210000000008</v>
      </c>
      <c r="K82" s="229">
        <v>0.67201</v>
      </c>
      <c r="L82" s="229">
        <v>0.67201</v>
      </c>
      <c r="M82" s="700">
        <f t="shared" si="1"/>
        <v>0</v>
      </c>
    </row>
    <row r="83" spans="1:13" s="230" customFormat="1" ht="12.75">
      <c r="A83" s="227">
        <v>71</v>
      </c>
      <c r="B83" s="228" t="s">
        <v>697</v>
      </c>
      <c r="C83" s="706">
        <v>245.63</v>
      </c>
      <c r="D83" s="229">
        <v>0</v>
      </c>
      <c r="E83" s="229">
        <v>103.06</v>
      </c>
      <c r="F83" s="229">
        <v>3159.856</v>
      </c>
      <c r="G83" s="229">
        <v>164.71</v>
      </c>
      <c r="H83" s="229">
        <v>1355.11656</v>
      </c>
      <c r="I83" s="229">
        <v>71.63046</v>
      </c>
      <c r="J83" s="229">
        <v>31.429540000000003</v>
      </c>
      <c r="K83" s="229">
        <v>0.42853</v>
      </c>
      <c r="L83" s="229">
        <v>0.42853</v>
      </c>
      <c r="M83" s="700">
        <f t="shared" si="1"/>
        <v>0</v>
      </c>
    </row>
    <row r="84" spans="1:13" s="230" customFormat="1" ht="12.75">
      <c r="A84" s="227">
        <v>72</v>
      </c>
      <c r="B84" s="228" t="s">
        <v>698</v>
      </c>
      <c r="C84" s="706">
        <v>323.76</v>
      </c>
      <c r="D84" s="229">
        <v>36.58</v>
      </c>
      <c r="E84" s="229">
        <v>135.92</v>
      </c>
      <c r="F84" s="229">
        <v>2480.43</v>
      </c>
      <c r="G84" s="229">
        <v>132.78</v>
      </c>
      <c r="H84" s="229">
        <v>2480.43</v>
      </c>
      <c r="I84" s="229">
        <v>132.78</v>
      </c>
      <c r="J84" s="229">
        <v>39.72</v>
      </c>
      <c r="K84" s="229">
        <v>0</v>
      </c>
      <c r="L84" s="229">
        <v>0</v>
      </c>
      <c r="M84" s="700">
        <f t="shared" si="1"/>
        <v>0</v>
      </c>
    </row>
    <row r="85" spans="1:13" s="230" customFormat="1" ht="16.5" customHeight="1">
      <c r="A85" s="227">
        <v>73</v>
      </c>
      <c r="B85" s="228" t="s">
        <v>699</v>
      </c>
      <c r="C85" s="706">
        <v>181.82</v>
      </c>
      <c r="D85" s="229">
        <v>0</v>
      </c>
      <c r="E85" s="229">
        <v>76.63</v>
      </c>
      <c r="F85" s="229">
        <v>1398.39</v>
      </c>
      <c r="G85" s="229">
        <v>74.82</v>
      </c>
      <c r="H85" s="229">
        <v>1398.39</v>
      </c>
      <c r="I85" s="229">
        <v>72.9</v>
      </c>
      <c r="J85" s="229">
        <v>3.7299999999999898</v>
      </c>
      <c r="K85" s="229">
        <v>0</v>
      </c>
      <c r="L85" s="229">
        <v>0</v>
      </c>
      <c r="M85" s="700">
        <f t="shared" si="1"/>
        <v>0</v>
      </c>
    </row>
    <row r="86" spans="1:13" s="230" customFormat="1" ht="12.75">
      <c r="A86" s="227">
        <v>74</v>
      </c>
      <c r="B86" s="228" t="s">
        <v>700</v>
      </c>
      <c r="C86" s="706">
        <v>78.5</v>
      </c>
      <c r="D86" s="229">
        <v>0</v>
      </c>
      <c r="E86" s="229">
        <v>32.9</v>
      </c>
      <c r="F86" s="229">
        <v>1552.46</v>
      </c>
      <c r="G86" s="229">
        <v>83.87</v>
      </c>
      <c r="H86" s="229">
        <v>600.42</v>
      </c>
      <c r="I86" s="229">
        <v>32.39816</v>
      </c>
      <c r="J86" s="229">
        <v>0.5018400000000014</v>
      </c>
      <c r="K86" s="229">
        <v>0</v>
      </c>
      <c r="L86" s="229">
        <v>0</v>
      </c>
      <c r="M86" s="700">
        <f t="shared" si="1"/>
        <v>0</v>
      </c>
    </row>
    <row r="87" spans="1:13" s="230" customFormat="1" ht="15" customHeight="1">
      <c r="A87" s="227">
        <v>75</v>
      </c>
      <c r="B87" s="228" t="s">
        <v>701</v>
      </c>
      <c r="C87" s="706">
        <v>84.56</v>
      </c>
      <c r="D87" s="229">
        <v>0</v>
      </c>
      <c r="E87" s="229">
        <v>35.68</v>
      </c>
      <c r="F87" s="229">
        <v>873.373</v>
      </c>
      <c r="G87" s="229">
        <v>45.85</v>
      </c>
      <c r="H87" s="229">
        <v>150.722</v>
      </c>
      <c r="I87" s="229">
        <v>8.249</v>
      </c>
      <c r="J87" s="229">
        <v>27.430999999999997</v>
      </c>
      <c r="K87" s="229">
        <v>0</v>
      </c>
      <c r="L87" s="229">
        <v>0</v>
      </c>
      <c r="M87" s="700">
        <f t="shared" si="1"/>
        <v>0</v>
      </c>
    </row>
    <row r="88" spans="1:13" s="230" customFormat="1" ht="15" customHeight="1">
      <c r="A88" s="728">
        <v>76</v>
      </c>
      <c r="B88" s="729" t="s">
        <v>1161</v>
      </c>
      <c r="C88" s="706">
        <v>0</v>
      </c>
      <c r="D88" s="706">
        <v>2418.04</v>
      </c>
      <c r="E88" s="706">
        <v>0</v>
      </c>
      <c r="F88" s="706">
        <v>0</v>
      </c>
      <c r="G88" s="706">
        <v>0</v>
      </c>
      <c r="H88" s="706">
        <v>0</v>
      </c>
      <c r="I88" s="706">
        <v>0</v>
      </c>
      <c r="J88" s="706">
        <v>2418.04</v>
      </c>
      <c r="K88" s="706">
        <v>0</v>
      </c>
      <c r="L88" s="706">
        <v>0</v>
      </c>
      <c r="M88" s="700">
        <f t="shared" si="1"/>
        <v>0</v>
      </c>
    </row>
    <row r="89" spans="1:14" s="515" customFormat="1" ht="18.75" customHeight="1">
      <c r="A89" s="962" t="s">
        <v>18</v>
      </c>
      <c r="B89" s="963"/>
      <c r="C89" s="540">
        <v>17824.25</v>
      </c>
      <c r="D89" s="540">
        <v>2734.276</v>
      </c>
      <c r="E89" s="540">
        <v>7558.920000000003</v>
      </c>
      <c r="F89" s="540">
        <v>158499.67988499996</v>
      </c>
      <c r="G89" s="540">
        <v>8596.014600000002</v>
      </c>
      <c r="H89" s="540">
        <v>97701.51849999996</v>
      </c>
      <c r="I89" s="540">
        <v>5211.76919</v>
      </c>
      <c r="J89" s="540">
        <v>5081.426810000001</v>
      </c>
      <c r="K89" s="540">
        <v>492.9682299999999</v>
      </c>
      <c r="L89" s="540">
        <v>180.55101000000002</v>
      </c>
      <c r="M89" s="700">
        <f t="shared" si="1"/>
        <v>312.4172199999999</v>
      </c>
      <c r="N89" s="701"/>
    </row>
    <row r="90" spans="1:13" ht="33.75" customHeight="1">
      <c r="A90" s="989" t="s">
        <v>1162</v>
      </c>
      <c r="B90" s="989"/>
      <c r="C90" s="989"/>
      <c r="D90" s="989"/>
      <c r="E90" s="989"/>
      <c r="F90" s="989"/>
      <c r="G90" s="989"/>
      <c r="H90" s="989"/>
      <c r="I90" s="989"/>
      <c r="J90" s="989"/>
      <c r="K90" s="989"/>
      <c r="L90" s="989"/>
      <c r="M90" s="700"/>
    </row>
    <row r="92" ht="15.75" customHeight="1"/>
    <row r="93" spans="1:12" ht="15.75" customHeight="1">
      <c r="A93" s="518"/>
      <c r="B93" s="518"/>
      <c r="C93" s="518"/>
      <c r="D93" s="518"/>
      <c r="E93" s="518"/>
      <c r="F93" s="518"/>
      <c r="G93" s="518"/>
      <c r="H93" s="518"/>
      <c r="I93" s="518"/>
      <c r="J93" s="518"/>
      <c r="K93" s="518"/>
      <c r="L93" s="518"/>
    </row>
    <row r="94" spans="1:12" ht="15.75" customHeight="1">
      <c r="A94" s="518"/>
      <c r="B94" s="518"/>
      <c r="C94" s="518"/>
      <c r="D94" s="518"/>
      <c r="E94" s="518"/>
      <c r="F94" s="518"/>
      <c r="G94" s="518"/>
      <c r="H94" s="518"/>
      <c r="I94" s="518"/>
      <c r="J94" s="518"/>
      <c r="K94" s="518"/>
      <c r="L94" s="518"/>
    </row>
    <row r="95" spans="1:12" ht="12.75" customHeight="1">
      <c r="A95" s="518"/>
      <c r="B95" s="518"/>
      <c r="C95" s="518"/>
      <c r="D95" s="518"/>
      <c r="E95" s="518"/>
      <c r="F95" s="518"/>
      <c r="G95" s="518"/>
      <c r="H95" s="518"/>
      <c r="I95" s="518"/>
      <c r="J95" s="518"/>
      <c r="K95" s="518"/>
      <c r="L95" s="518"/>
    </row>
    <row r="96" spans="1:12" ht="12.75">
      <c r="A96" s="443" t="s">
        <v>1006</v>
      </c>
      <c r="B96" s="443"/>
      <c r="C96" s="443"/>
      <c r="D96" s="443"/>
      <c r="E96" s="443"/>
      <c r="F96" s="443"/>
      <c r="G96" s="438"/>
      <c r="H96" s="438"/>
      <c r="I96" s="438"/>
      <c r="J96" s="911" t="s">
        <v>995</v>
      </c>
      <c r="K96" s="911"/>
      <c r="L96" s="911"/>
    </row>
    <row r="97" spans="1:12" ht="12.75">
      <c r="A97" s="443"/>
      <c r="B97" s="438"/>
      <c r="C97" s="438"/>
      <c r="D97" s="438"/>
      <c r="E97" s="438"/>
      <c r="F97" s="438"/>
      <c r="G97" s="438"/>
      <c r="H97" s="438"/>
      <c r="I97" s="438"/>
      <c r="J97" s="911" t="s">
        <v>998</v>
      </c>
      <c r="K97" s="911"/>
      <c r="L97" s="911"/>
    </row>
    <row r="98" spans="10:12" ht="12.75">
      <c r="J98" s="911" t="s">
        <v>997</v>
      </c>
      <c r="K98" s="911"/>
      <c r="L98" s="911"/>
    </row>
  </sheetData>
  <sheetProtection/>
  <mergeCells count="19">
    <mergeCell ref="J98:L98"/>
    <mergeCell ref="A9:A11"/>
    <mergeCell ref="F9:G10"/>
    <mergeCell ref="H9:I10"/>
    <mergeCell ref="J9:J11"/>
    <mergeCell ref="K9:K11"/>
    <mergeCell ref="L9:L11"/>
    <mergeCell ref="A89:B89"/>
    <mergeCell ref="A90:L90"/>
    <mergeCell ref="J96:L96"/>
    <mergeCell ref="J97:L97"/>
    <mergeCell ref="A3:L3"/>
    <mergeCell ref="A4:L4"/>
    <mergeCell ref="A6:L6"/>
    <mergeCell ref="K7:L7"/>
    <mergeCell ref="B9:B11"/>
    <mergeCell ref="C9:C11"/>
    <mergeCell ref="D9:D11"/>
    <mergeCell ref="E9:E11"/>
  </mergeCells>
  <conditionalFormatting sqref="J96:K98">
    <cfRule type="cellIs" priority="2" dxfId="0" operator="lessThan" stopIfTrue="1">
      <formula>0</formula>
    </cfRule>
  </conditionalFormatting>
  <conditionalFormatting sqref="M13:M90">
    <cfRule type="cellIs" priority="1" dxfId="0" operator="greater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105" r:id="rId1"/>
</worksheet>
</file>

<file path=xl/worksheets/sheet19.xml><?xml version="1.0" encoding="utf-8"?>
<worksheet xmlns="http://schemas.openxmlformats.org/spreadsheetml/2006/main" xmlns:r="http://schemas.openxmlformats.org/officeDocument/2006/relationships">
  <sheetPr>
    <tabColor rgb="FF00B050"/>
  </sheetPr>
  <dimension ref="A1:Q97"/>
  <sheetViews>
    <sheetView view="pageBreakPreview" zoomScale="90" zoomScaleSheetLayoutView="90" zoomScalePageLayoutView="0" workbookViewId="0" topLeftCell="A1">
      <pane ySplit="12" topLeftCell="A85" activePane="bottomLeft" state="frozen"/>
      <selection pane="topLeft" activeCell="H33" sqref="A33:V43"/>
      <selection pane="bottomLeft" activeCell="F90" sqref="F90:H90"/>
    </sheetView>
  </sheetViews>
  <sheetFormatPr defaultColWidth="9.140625" defaultRowHeight="12.75"/>
  <cols>
    <col min="1" max="1" width="5.8515625" style="140" customWidth="1"/>
    <col min="2" max="2" width="19.140625" style="140" customWidth="1"/>
    <col min="3" max="4" width="8.7109375" style="140" bestFit="1" customWidth="1"/>
    <col min="5" max="5" width="8.421875" style="140" customWidth="1"/>
    <col min="6" max="6" width="7.7109375" style="298" bestFit="1" customWidth="1"/>
    <col min="7" max="7" width="8.7109375" style="298" bestFit="1" customWidth="1"/>
    <col min="8" max="8" width="8.57421875" style="298" bestFit="1" customWidth="1"/>
    <col min="9" max="9" width="9.28125" style="140" customWidth="1"/>
    <col min="10" max="11" width="8.7109375" style="140" bestFit="1" customWidth="1"/>
    <col min="12" max="12" width="8.7109375" style="140" customWidth="1"/>
    <col min="13" max="13" width="7.8515625" style="140" customWidth="1"/>
    <col min="14" max="14" width="8.7109375" style="140" bestFit="1" customWidth="1"/>
    <col min="15" max="15" width="11.57421875" style="140" customWidth="1"/>
    <col min="16" max="16" width="11.8515625" style="140" customWidth="1"/>
    <col min="17" max="17" width="9.7109375" style="140" customWidth="1"/>
    <col min="18" max="16384" width="9.140625" style="140" customWidth="1"/>
  </cols>
  <sheetData>
    <row r="1" spans="6:17" s="74" customFormat="1" ht="15">
      <c r="F1" s="258"/>
      <c r="G1" s="258"/>
      <c r="H1" s="553"/>
      <c r="I1" s="368"/>
      <c r="J1" s="368"/>
      <c r="K1" s="368"/>
      <c r="L1" s="368"/>
      <c r="M1" s="368"/>
      <c r="N1" s="368"/>
      <c r="O1" s="368"/>
      <c r="P1" s="140"/>
      <c r="Q1" s="288" t="s">
        <v>63</v>
      </c>
    </row>
    <row r="2" spans="1:17" s="74" customFormat="1" ht="15">
      <c r="A2" s="950" t="s">
        <v>0</v>
      </c>
      <c r="B2" s="950"/>
      <c r="C2" s="950"/>
      <c r="D2" s="950"/>
      <c r="E2" s="950"/>
      <c r="F2" s="950"/>
      <c r="G2" s="950"/>
      <c r="H2" s="950"/>
      <c r="I2" s="950"/>
      <c r="J2" s="950"/>
      <c r="K2" s="950"/>
      <c r="L2" s="950"/>
      <c r="M2" s="950"/>
      <c r="N2" s="950"/>
      <c r="O2" s="950"/>
      <c r="P2" s="950"/>
      <c r="Q2" s="950"/>
    </row>
    <row r="3" spans="1:17" s="74" customFormat="1" ht="20.25">
      <c r="A3" s="949" t="s">
        <v>388</v>
      </c>
      <c r="B3" s="949"/>
      <c r="C3" s="949"/>
      <c r="D3" s="949"/>
      <c r="E3" s="949"/>
      <c r="F3" s="949"/>
      <c r="G3" s="949"/>
      <c r="H3" s="949"/>
      <c r="I3" s="949"/>
      <c r="J3" s="949"/>
      <c r="K3" s="949"/>
      <c r="L3" s="949"/>
      <c r="M3" s="949"/>
      <c r="N3" s="949"/>
      <c r="O3" s="949"/>
      <c r="P3" s="949"/>
      <c r="Q3" s="949"/>
    </row>
    <row r="4" spans="6:8" s="74" customFormat="1" ht="5.25" customHeight="1">
      <c r="F4" s="258"/>
      <c r="G4" s="258"/>
      <c r="H4" s="258"/>
    </row>
    <row r="5" spans="1:17" ht="3" customHeight="1">
      <c r="A5" s="730"/>
      <c r="B5" s="730"/>
      <c r="C5" s="730"/>
      <c r="D5" s="730"/>
      <c r="E5" s="731"/>
      <c r="F5" s="732"/>
      <c r="G5" s="732"/>
      <c r="H5" s="732"/>
      <c r="I5" s="731"/>
      <c r="J5" s="731"/>
      <c r="K5" s="731"/>
      <c r="L5" s="731"/>
      <c r="M5" s="731"/>
      <c r="N5" s="730"/>
      <c r="O5" s="730"/>
      <c r="P5" s="731"/>
      <c r="Q5" s="387"/>
    </row>
    <row r="6" spans="1:17" ht="18" customHeight="1">
      <c r="A6" s="948" t="s">
        <v>409</v>
      </c>
      <c r="B6" s="948"/>
      <c r="C6" s="948"/>
      <c r="D6" s="948"/>
      <c r="E6" s="948"/>
      <c r="F6" s="948"/>
      <c r="G6" s="948"/>
      <c r="H6" s="948"/>
      <c r="I6" s="948"/>
      <c r="J6" s="948"/>
      <c r="K6" s="948"/>
      <c r="L6" s="948"/>
      <c r="M6" s="948"/>
      <c r="N6" s="948"/>
      <c r="O6" s="948"/>
      <c r="P6" s="948"/>
      <c r="Q6" s="948"/>
    </row>
    <row r="7" ht="9.75" customHeight="1"/>
    <row r="8" spans="1:17" ht="12.75">
      <c r="A8" s="991" t="s">
        <v>994</v>
      </c>
      <c r="B8" s="991"/>
      <c r="Q8" s="264" t="s">
        <v>21</v>
      </c>
    </row>
    <row r="9" spans="1:17" ht="15.75">
      <c r="A9" s="87"/>
      <c r="O9" s="468"/>
      <c r="P9" s="468"/>
      <c r="Q9" s="468" t="s">
        <v>436</v>
      </c>
    </row>
    <row r="10" spans="1:17" ht="28.5" customHeight="1">
      <c r="A10" s="995" t="s">
        <v>1</v>
      </c>
      <c r="B10" s="995" t="s">
        <v>2</v>
      </c>
      <c r="C10" s="952" t="s">
        <v>410</v>
      </c>
      <c r="D10" s="952"/>
      <c r="E10" s="952"/>
      <c r="F10" s="997" t="s">
        <v>423</v>
      </c>
      <c r="G10" s="997"/>
      <c r="H10" s="997"/>
      <c r="I10" s="895" t="s">
        <v>224</v>
      </c>
      <c r="J10" s="896"/>
      <c r="K10" s="897"/>
      <c r="L10" s="895" t="s">
        <v>97</v>
      </c>
      <c r="M10" s="896"/>
      <c r="N10" s="897"/>
      <c r="O10" s="992" t="s">
        <v>424</v>
      </c>
      <c r="P10" s="993"/>
      <c r="Q10" s="994"/>
    </row>
    <row r="11" spans="1:17" ht="41.25" customHeight="1">
      <c r="A11" s="996"/>
      <c r="B11" s="996"/>
      <c r="C11" s="80" t="s">
        <v>225</v>
      </c>
      <c r="D11" s="80" t="s">
        <v>228</v>
      </c>
      <c r="E11" s="363" t="s">
        <v>18</v>
      </c>
      <c r="F11" s="141" t="s">
        <v>225</v>
      </c>
      <c r="G11" s="141" t="s">
        <v>228</v>
      </c>
      <c r="H11" s="733" t="s">
        <v>18</v>
      </c>
      <c r="I11" s="80" t="s">
        <v>225</v>
      </c>
      <c r="J11" s="80" t="s">
        <v>228</v>
      </c>
      <c r="K11" s="80" t="s">
        <v>93</v>
      </c>
      <c r="L11" s="80" t="s">
        <v>225</v>
      </c>
      <c r="M11" s="80" t="s">
        <v>228</v>
      </c>
      <c r="N11" s="80" t="s">
        <v>93</v>
      </c>
      <c r="O11" s="80" t="s">
        <v>227</v>
      </c>
      <c r="P11" s="80" t="s">
        <v>226</v>
      </c>
      <c r="Q11" s="80" t="s">
        <v>133</v>
      </c>
    </row>
    <row r="12" spans="1:17" s="384" customFormat="1" ht="12.75">
      <c r="A12" s="294">
        <v>1</v>
      </c>
      <c r="B12" s="294">
        <v>2</v>
      </c>
      <c r="C12" s="294">
        <v>3</v>
      </c>
      <c r="D12" s="294">
        <v>4</v>
      </c>
      <c r="E12" s="294">
        <v>5</v>
      </c>
      <c r="F12" s="734">
        <v>6</v>
      </c>
      <c r="G12" s="734">
        <v>7</v>
      </c>
      <c r="H12" s="734">
        <v>8</v>
      </c>
      <c r="I12" s="294">
        <v>9</v>
      </c>
      <c r="J12" s="294">
        <v>10</v>
      </c>
      <c r="K12" s="294">
        <v>11</v>
      </c>
      <c r="L12" s="294">
        <v>12</v>
      </c>
      <c r="M12" s="294">
        <v>13</v>
      </c>
      <c r="N12" s="294">
        <v>14</v>
      </c>
      <c r="O12" s="294">
        <v>15</v>
      </c>
      <c r="P12" s="294">
        <v>16</v>
      </c>
      <c r="Q12" s="294">
        <v>17</v>
      </c>
    </row>
    <row r="13" spans="1:17" s="74" customFormat="1" ht="12.75">
      <c r="A13" s="282">
        <v>1</v>
      </c>
      <c r="B13" s="283" t="s">
        <v>627</v>
      </c>
      <c r="C13" s="284">
        <v>721.21</v>
      </c>
      <c r="D13" s="284">
        <v>240.4</v>
      </c>
      <c r="E13" s="547">
        <v>961.61</v>
      </c>
      <c r="F13" s="257">
        <v>268.02</v>
      </c>
      <c r="G13" s="257">
        <v>89.34</v>
      </c>
      <c r="H13" s="558">
        <v>357.36</v>
      </c>
      <c r="I13" s="284">
        <v>452.8</v>
      </c>
      <c r="J13" s="284">
        <v>150.93</v>
      </c>
      <c r="K13" s="547">
        <v>603.73</v>
      </c>
      <c r="L13" s="284">
        <v>471.98</v>
      </c>
      <c r="M13" s="284">
        <v>157.33</v>
      </c>
      <c r="N13" s="547">
        <v>629.3100000000001</v>
      </c>
      <c r="O13" s="284">
        <v>248.83999999999992</v>
      </c>
      <c r="P13" s="284">
        <v>82.94</v>
      </c>
      <c r="Q13" s="547">
        <v>331.7799999999999</v>
      </c>
    </row>
    <row r="14" spans="1:17" s="74" customFormat="1" ht="12.75">
      <c r="A14" s="282">
        <v>2</v>
      </c>
      <c r="B14" s="283" t="s">
        <v>628</v>
      </c>
      <c r="C14" s="284">
        <v>663.78</v>
      </c>
      <c r="D14" s="284">
        <v>221.26</v>
      </c>
      <c r="E14" s="547">
        <v>885.04</v>
      </c>
      <c r="F14" s="257">
        <v>160.85</v>
      </c>
      <c r="G14" s="257">
        <v>53.62</v>
      </c>
      <c r="H14" s="558">
        <v>214.465</v>
      </c>
      <c r="I14" s="284">
        <v>396.08</v>
      </c>
      <c r="J14" s="284">
        <v>132.03</v>
      </c>
      <c r="K14" s="547">
        <v>528.1</v>
      </c>
      <c r="L14" s="284">
        <v>347.37</v>
      </c>
      <c r="M14" s="284">
        <v>115.76</v>
      </c>
      <c r="N14" s="547">
        <v>463.13</v>
      </c>
      <c r="O14" s="284">
        <v>209.55999999999995</v>
      </c>
      <c r="P14" s="284">
        <v>69.89</v>
      </c>
      <c r="Q14" s="547">
        <v>279.44999999999993</v>
      </c>
    </row>
    <row r="15" spans="1:17" s="74" customFormat="1" ht="12.75">
      <c r="A15" s="282">
        <v>3</v>
      </c>
      <c r="B15" s="283" t="s">
        <v>629</v>
      </c>
      <c r="C15" s="284">
        <v>1100.11</v>
      </c>
      <c r="D15" s="284">
        <v>366.7</v>
      </c>
      <c r="E15" s="547">
        <v>1466.81</v>
      </c>
      <c r="F15" s="257">
        <v>492.76</v>
      </c>
      <c r="G15" s="257">
        <v>164.25</v>
      </c>
      <c r="H15" s="558">
        <v>657.014</v>
      </c>
      <c r="I15" s="284">
        <v>594.55</v>
      </c>
      <c r="J15" s="284">
        <v>198.18</v>
      </c>
      <c r="K15" s="547">
        <v>792.73</v>
      </c>
      <c r="L15" s="284">
        <v>654.76</v>
      </c>
      <c r="M15" s="284">
        <v>218.79</v>
      </c>
      <c r="N15" s="547">
        <v>873.55</v>
      </c>
      <c r="O15" s="284">
        <v>432.54999999999995</v>
      </c>
      <c r="P15" s="284">
        <v>143.64000000000001</v>
      </c>
      <c r="Q15" s="547">
        <v>576.1899999999999</v>
      </c>
    </row>
    <row r="16" spans="1:17" s="74" customFormat="1" ht="12.75">
      <c r="A16" s="282">
        <v>4</v>
      </c>
      <c r="B16" s="283" t="s">
        <v>630</v>
      </c>
      <c r="C16" s="284">
        <v>511.91</v>
      </c>
      <c r="D16" s="284">
        <v>170.64</v>
      </c>
      <c r="E16" s="547">
        <v>682.55</v>
      </c>
      <c r="F16" s="257">
        <v>188.15</v>
      </c>
      <c r="G16" s="257">
        <v>62.72</v>
      </c>
      <c r="H16" s="558">
        <v>250.87</v>
      </c>
      <c r="I16" s="284">
        <v>281.33</v>
      </c>
      <c r="J16" s="284">
        <v>93.78</v>
      </c>
      <c r="K16" s="547">
        <v>375.11</v>
      </c>
      <c r="L16" s="284">
        <v>237.24</v>
      </c>
      <c r="M16" s="284">
        <v>79.08</v>
      </c>
      <c r="N16" s="547">
        <v>316.32</v>
      </c>
      <c r="O16" s="284">
        <v>232.24</v>
      </c>
      <c r="P16" s="284">
        <v>77.42</v>
      </c>
      <c r="Q16" s="547">
        <v>309.66</v>
      </c>
    </row>
    <row r="17" spans="1:17" s="258" customFormat="1" ht="12.75">
      <c r="A17" s="254">
        <v>5</v>
      </c>
      <c r="B17" s="255" t="s">
        <v>631</v>
      </c>
      <c r="C17" s="257">
        <v>331.69</v>
      </c>
      <c r="D17" s="257">
        <v>110.57</v>
      </c>
      <c r="E17" s="547">
        <v>442.26</v>
      </c>
      <c r="F17" s="257">
        <v>1.68</v>
      </c>
      <c r="G17" s="257">
        <v>0.56</v>
      </c>
      <c r="H17" s="558">
        <v>2.2367</v>
      </c>
      <c r="I17" s="284">
        <v>219.45</v>
      </c>
      <c r="J17" s="284">
        <v>73.15</v>
      </c>
      <c r="K17" s="547">
        <v>292.6</v>
      </c>
      <c r="L17" s="257">
        <v>211.91</v>
      </c>
      <c r="M17" s="257">
        <v>70.64</v>
      </c>
      <c r="N17" s="547">
        <v>282.55</v>
      </c>
      <c r="O17" s="284">
        <v>9.219999999999999</v>
      </c>
      <c r="P17" s="284">
        <v>3.0700000000000074</v>
      </c>
      <c r="Q17" s="547">
        <v>12.290000000000006</v>
      </c>
    </row>
    <row r="18" spans="1:17" s="74" customFormat="1" ht="12.75">
      <c r="A18" s="282">
        <v>6</v>
      </c>
      <c r="B18" s="283" t="s">
        <v>632</v>
      </c>
      <c r="C18" s="284">
        <v>1115.28</v>
      </c>
      <c r="D18" s="284">
        <v>371.76</v>
      </c>
      <c r="E18" s="547">
        <v>1487.04</v>
      </c>
      <c r="F18" s="257">
        <v>41.23</v>
      </c>
      <c r="G18" s="257">
        <v>13.74</v>
      </c>
      <c r="H18" s="558">
        <v>54.97</v>
      </c>
      <c r="I18" s="284">
        <v>826.49</v>
      </c>
      <c r="J18" s="284">
        <v>275.5</v>
      </c>
      <c r="K18" s="547">
        <v>1101.99</v>
      </c>
      <c r="L18" s="284">
        <v>675.63</v>
      </c>
      <c r="M18" s="284">
        <v>197.9</v>
      </c>
      <c r="N18" s="547">
        <v>873.53</v>
      </c>
      <c r="O18" s="284">
        <v>192.09000000000003</v>
      </c>
      <c r="P18" s="284">
        <v>91.34</v>
      </c>
      <c r="Q18" s="547">
        <v>283.43000000000006</v>
      </c>
    </row>
    <row r="19" spans="1:17" s="74" customFormat="1" ht="12.75">
      <c r="A19" s="282">
        <v>7</v>
      </c>
      <c r="B19" s="283" t="s">
        <v>633</v>
      </c>
      <c r="C19" s="284">
        <v>801.46</v>
      </c>
      <c r="D19" s="284">
        <v>267.16</v>
      </c>
      <c r="E19" s="547">
        <v>1068.6200000000001</v>
      </c>
      <c r="F19" s="257">
        <v>12.4</v>
      </c>
      <c r="G19" s="257">
        <v>4.13</v>
      </c>
      <c r="H19" s="558">
        <v>16.53</v>
      </c>
      <c r="I19" s="284">
        <v>642.33</v>
      </c>
      <c r="J19" s="284">
        <v>214.11</v>
      </c>
      <c r="K19" s="547">
        <v>856.44</v>
      </c>
      <c r="L19" s="284">
        <v>523.19</v>
      </c>
      <c r="M19" s="284">
        <v>174.41</v>
      </c>
      <c r="N19" s="547">
        <v>697.6</v>
      </c>
      <c r="O19" s="284">
        <v>131.53999999999996</v>
      </c>
      <c r="P19" s="284">
        <v>43.83000000000001</v>
      </c>
      <c r="Q19" s="547">
        <v>175.36999999999998</v>
      </c>
    </row>
    <row r="20" spans="1:17" s="74" customFormat="1" ht="12.75">
      <c r="A20" s="282">
        <v>8</v>
      </c>
      <c r="B20" s="283" t="s">
        <v>634</v>
      </c>
      <c r="C20" s="284">
        <v>285.06</v>
      </c>
      <c r="D20" s="284">
        <v>95.02</v>
      </c>
      <c r="E20" s="547">
        <v>380.08</v>
      </c>
      <c r="F20" s="257">
        <v>-23.57</v>
      </c>
      <c r="G20" s="257">
        <v>-7.86</v>
      </c>
      <c r="H20" s="558">
        <v>-31.43</v>
      </c>
      <c r="I20" s="284">
        <v>209.05</v>
      </c>
      <c r="J20" s="284">
        <v>69.68</v>
      </c>
      <c r="K20" s="547">
        <v>278.73</v>
      </c>
      <c r="L20" s="284">
        <v>128.81</v>
      </c>
      <c r="M20" s="284">
        <v>64.41</v>
      </c>
      <c r="N20" s="547">
        <v>193.22</v>
      </c>
      <c r="O20" s="284">
        <v>56.670000000000016</v>
      </c>
      <c r="P20" s="284">
        <v>-2.589999999999989</v>
      </c>
      <c r="Q20" s="547">
        <v>54.08000000000003</v>
      </c>
    </row>
    <row r="21" spans="1:17" s="74" customFormat="1" ht="12.75">
      <c r="A21" s="282">
        <v>9</v>
      </c>
      <c r="B21" s="283" t="s">
        <v>635</v>
      </c>
      <c r="C21" s="284">
        <v>795.47</v>
      </c>
      <c r="D21" s="284">
        <v>265.16</v>
      </c>
      <c r="E21" s="547">
        <v>1060.63</v>
      </c>
      <c r="F21" s="257">
        <v>-29.6</v>
      </c>
      <c r="G21" s="257">
        <v>-9.87</v>
      </c>
      <c r="H21" s="558">
        <v>-39.46</v>
      </c>
      <c r="I21" s="284">
        <v>687.17</v>
      </c>
      <c r="J21" s="284">
        <v>229.06</v>
      </c>
      <c r="K21" s="547">
        <v>916.23</v>
      </c>
      <c r="L21" s="284">
        <v>666.02</v>
      </c>
      <c r="M21" s="284">
        <v>222.01</v>
      </c>
      <c r="N21" s="547">
        <v>888.03</v>
      </c>
      <c r="O21" s="284">
        <v>-8.450000000000045</v>
      </c>
      <c r="P21" s="284">
        <v>-2.819999999999993</v>
      </c>
      <c r="Q21" s="547">
        <v>-11.270000000000039</v>
      </c>
    </row>
    <row r="22" spans="1:17" s="258" customFormat="1" ht="12.75">
      <c r="A22" s="254">
        <v>10</v>
      </c>
      <c r="B22" s="255" t="s">
        <v>636</v>
      </c>
      <c r="C22" s="257">
        <v>1014.25</v>
      </c>
      <c r="D22" s="257">
        <v>338.08</v>
      </c>
      <c r="E22" s="547">
        <v>1352.33</v>
      </c>
      <c r="F22" s="257">
        <v>2.35</v>
      </c>
      <c r="G22" s="257">
        <v>0.78</v>
      </c>
      <c r="H22" s="558">
        <v>3.13</v>
      </c>
      <c r="I22" s="284">
        <v>802.82</v>
      </c>
      <c r="J22" s="284">
        <v>267.61</v>
      </c>
      <c r="K22" s="547">
        <v>1070.42</v>
      </c>
      <c r="L22" s="257">
        <v>656.81</v>
      </c>
      <c r="M22" s="257">
        <v>218.67</v>
      </c>
      <c r="N22" s="547">
        <v>875.4799999999999</v>
      </c>
      <c r="O22" s="284">
        <v>148.36000000000013</v>
      </c>
      <c r="P22" s="284">
        <v>49.72</v>
      </c>
      <c r="Q22" s="547">
        <v>198.08000000000013</v>
      </c>
    </row>
    <row r="23" spans="1:17" s="74" customFormat="1" ht="12.75">
      <c r="A23" s="282">
        <v>11</v>
      </c>
      <c r="B23" s="283" t="s">
        <v>637</v>
      </c>
      <c r="C23" s="284">
        <v>532.17</v>
      </c>
      <c r="D23" s="284">
        <v>177.39</v>
      </c>
      <c r="E23" s="547">
        <v>709.56</v>
      </c>
      <c r="F23" s="257">
        <v>-6.55</v>
      </c>
      <c r="G23" s="257">
        <v>-2.18</v>
      </c>
      <c r="H23" s="558">
        <v>-8.73</v>
      </c>
      <c r="I23" s="284">
        <v>483.67</v>
      </c>
      <c r="J23" s="284">
        <v>161.22</v>
      </c>
      <c r="K23" s="547">
        <v>644.89</v>
      </c>
      <c r="L23" s="284">
        <v>382.48</v>
      </c>
      <c r="M23" s="284">
        <v>127.49</v>
      </c>
      <c r="N23" s="547">
        <v>509.97</v>
      </c>
      <c r="O23" s="284">
        <v>94.63999999999999</v>
      </c>
      <c r="P23" s="284">
        <v>31.549999999999997</v>
      </c>
      <c r="Q23" s="547">
        <v>126.18999999999998</v>
      </c>
    </row>
    <row r="24" spans="1:17" s="74" customFormat="1" ht="12.75">
      <c r="A24" s="282">
        <v>12</v>
      </c>
      <c r="B24" s="283" t="s">
        <v>638</v>
      </c>
      <c r="C24" s="284">
        <v>672.26</v>
      </c>
      <c r="D24" s="284">
        <v>224.09</v>
      </c>
      <c r="E24" s="547">
        <v>896.35</v>
      </c>
      <c r="F24" s="257">
        <v>169.3</v>
      </c>
      <c r="G24" s="257">
        <v>56.43</v>
      </c>
      <c r="H24" s="558">
        <v>225.73</v>
      </c>
      <c r="I24" s="284">
        <v>456.14</v>
      </c>
      <c r="J24" s="284">
        <v>152.05</v>
      </c>
      <c r="K24" s="547">
        <v>608.18</v>
      </c>
      <c r="L24" s="284">
        <v>308.828</v>
      </c>
      <c r="M24" s="284">
        <v>102.943</v>
      </c>
      <c r="N24" s="547">
        <v>411.77099999999996</v>
      </c>
      <c r="O24" s="284">
        <v>316.6120000000001</v>
      </c>
      <c r="P24" s="284">
        <v>105.53700000000002</v>
      </c>
      <c r="Q24" s="547">
        <v>422.1490000000001</v>
      </c>
    </row>
    <row r="25" spans="1:17" s="74" customFormat="1" ht="12.75">
      <c r="A25" s="282">
        <v>13</v>
      </c>
      <c r="B25" s="283" t="s">
        <v>639</v>
      </c>
      <c r="C25" s="284">
        <v>700.9</v>
      </c>
      <c r="D25" s="284">
        <v>233.63</v>
      </c>
      <c r="E25" s="547">
        <v>934.53</v>
      </c>
      <c r="F25" s="257">
        <v>14.29</v>
      </c>
      <c r="G25" s="257">
        <v>4.76</v>
      </c>
      <c r="H25" s="558">
        <v>19.05</v>
      </c>
      <c r="I25" s="284">
        <v>548.72</v>
      </c>
      <c r="J25" s="284">
        <v>182.91</v>
      </c>
      <c r="K25" s="547">
        <v>731.63</v>
      </c>
      <c r="L25" s="284">
        <v>459.95</v>
      </c>
      <c r="M25" s="284">
        <v>153.32</v>
      </c>
      <c r="N25" s="547">
        <v>613.27</v>
      </c>
      <c r="O25" s="284">
        <v>103.06</v>
      </c>
      <c r="P25" s="284">
        <v>34.349999999999994</v>
      </c>
      <c r="Q25" s="547">
        <v>137.41</v>
      </c>
    </row>
    <row r="26" spans="1:17" s="258" customFormat="1" ht="12.75">
      <c r="A26" s="254">
        <v>14</v>
      </c>
      <c r="B26" s="255" t="s">
        <v>640</v>
      </c>
      <c r="C26" s="257">
        <v>820.49</v>
      </c>
      <c r="D26" s="257">
        <v>273.5</v>
      </c>
      <c r="E26" s="547">
        <v>1093.99</v>
      </c>
      <c r="F26" s="257">
        <v>0</v>
      </c>
      <c r="G26" s="257">
        <v>0</v>
      </c>
      <c r="H26" s="558">
        <v>0</v>
      </c>
      <c r="I26" s="284">
        <v>650.46</v>
      </c>
      <c r="J26" s="284">
        <v>216.82</v>
      </c>
      <c r="K26" s="547">
        <v>867.28</v>
      </c>
      <c r="L26" s="257">
        <v>366.4125</v>
      </c>
      <c r="M26" s="257">
        <v>122.1375</v>
      </c>
      <c r="N26" s="547">
        <v>488.55</v>
      </c>
      <c r="O26" s="284">
        <v>284.0475</v>
      </c>
      <c r="P26" s="284">
        <v>94.68249999999999</v>
      </c>
      <c r="Q26" s="547">
        <v>378.73</v>
      </c>
    </row>
    <row r="27" spans="1:17" s="74" customFormat="1" ht="12.75">
      <c r="A27" s="282">
        <v>15</v>
      </c>
      <c r="B27" s="283" t="s">
        <v>641</v>
      </c>
      <c r="C27" s="284">
        <v>696.33</v>
      </c>
      <c r="D27" s="284">
        <v>232.12</v>
      </c>
      <c r="E27" s="547">
        <v>928.45</v>
      </c>
      <c r="F27" s="257">
        <v>-108.02</v>
      </c>
      <c r="G27" s="257">
        <v>-36.01</v>
      </c>
      <c r="H27" s="558">
        <v>-144.02</v>
      </c>
      <c r="I27" s="284">
        <v>562.64</v>
      </c>
      <c r="J27" s="284">
        <v>187.55</v>
      </c>
      <c r="K27" s="547">
        <v>750.19</v>
      </c>
      <c r="L27" s="284">
        <v>388.32</v>
      </c>
      <c r="M27" s="284">
        <v>129.42</v>
      </c>
      <c r="N27" s="547">
        <v>517.74</v>
      </c>
      <c r="O27" s="284">
        <v>66.30000000000001</v>
      </c>
      <c r="P27" s="284">
        <v>22.120000000000033</v>
      </c>
      <c r="Q27" s="547">
        <v>88.42000000000004</v>
      </c>
    </row>
    <row r="28" spans="1:17" s="74" customFormat="1" ht="12.75">
      <c r="A28" s="282">
        <v>16</v>
      </c>
      <c r="B28" s="283" t="s">
        <v>642</v>
      </c>
      <c r="C28" s="284">
        <v>424.3</v>
      </c>
      <c r="D28" s="284">
        <v>141.43</v>
      </c>
      <c r="E28" s="547">
        <v>565.73</v>
      </c>
      <c r="F28" s="257">
        <v>-13.98</v>
      </c>
      <c r="G28" s="257">
        <v>-4.66</v>
      </c>
      <c r="H28" s="558">
        <v>-18.64</v>
      </c>
      <c r="I28" s="284">
        <v>312.29</v>
      </c>
      <c r="J28" s="284">
        <v>104.1</v>
      </c>
      <c r="K28" s="547">
        <v>416.39</v>
      </c>
      <c r="L28" s="284">
        <v>211.14</v>
      </c>
      <c r="M28" s="284">
        <v>70.38</v>
      </c>
      <c r="N28" s="547">
        <v>281.52</v>
      </c>
      <c r="O28" s="284">
        <v>87.17000000000002</v>
      </c>
      <c r="P28" s="284">
        <v>29.060000000000002</v>
      </c>
      <c r="Q28" s="547">
        <v>116.23000000000002</v>
      </c>
    </row>
    <row r="29" spans="1:17" s="74" customFormat="1" ht="12.75">
      <c r="A29" s="282">
        <v>17</v>
      </c>
      <c r="B29" s="283" t="s">
        <v>643</v>
      </c>
      <c r="C29" s="284">
        <v>900.33</v>
      </c>
      <c r="D29" s="284">
        <v>300.11</v>
      </c>
      <c r="E29" s="547">
        <v>1200.44</v>
      </c>
      <c r="F29" s="257">
        <v>68.61</v>
      </c>
      <c r="G29" s="257">
        <v>22.87</v>
      </c>
      <c r="H29" s="558">
        <v>91.48</v>
      </c>
      <c r="I29" s="284">
        <v>606.03</v>
      </c>
      <c r="J29" s="284">
        <v>202.01</v>
      </c>
      <c r="K29" s="547">
        <v>808.04</v>
      </c>
      <c r="L29" s="284">
        <v>441.39</v>
      </c>
      <c r="M29" s="284">
        <v>147.14</v>
      </c>
      <c r="N29" s="547">
        <v>588.53</v>
      </c>
      <c r="O29" s="284">
        <v>233.25</v>
      </c>
      <c r="P29" s="284">
        <v>77.74000000000001</v>
      </c>
      <c r="Q29" s="547">
        <v>310.99</v>
      </c>
    </row>
    <row r="30" spans="1:17" s="74" customFormat="1" ht="12.75">
      <c r="A30" s="282">
        <v>18</v>
      </c>
      <c r="B30" s="283" t="s">
        <v>644</v>
      </c>
      <c r="C30" s="284">
        <v>677.28</v>
      </c>
      <c r="D30" s="284">
        <v>225.76</v>
      </c>
      <c r="E30" s="547">
        <v>903.04</v>
      </c>
      <c r="F30" s="257">
        <v>272.28</v>
      </c>
      <c r="G30" s="257">
        <v>90.76</v>
      </c>
      <c r="H30" s="558">
        <v>363.0337</v>
      </c>
      <c r="I30" s="284">
        <v>376.54</v>
      </c>
      <c r="J30" s="284">
        <v>125.51</v>
      </c>
      <c r="K30" s="547">
        <v>502.05</v>
      </c>
      <c r="L30" s="284">
        <v>389.56</v>
      </c>
      <c r="M30" s="284">
        <v>148.17</v>
      </c>
      <c r="N30" s="547">
        <v>537.73</v>
      </c>
      <c r="O30" s="284">
        <v>259.25999999999993</v>
      </c>
      <c r="P30" s="284">
        <v>68.10000000000002</v>
      </c>
      <c r="Q30" s="547">
        <v>327.35999999999996</v>
      </c>
    </row>
    <row r="31" spans="1:17" s="74" customFormat="1" ht="12.75">
      <c r="A31" s="282">
        <v>19</v>
      </c>
      <c r="B31" s="283" t="s">
        <v>645</v>
      </c>
      <c r="C31" s="284">
        <v>627.27</v>
      </c>
      <c r="D31" s="284">
        <v>209.09</v>
      </c>
      <c r="E31" s="547">
        <v>836.36</v>
      </c>
      <c r="F31" s="257">
        <v>57.03</v>
      </c>
      <c r="G31" s="257">
        <v>19.01</v>
      </c>
      <c r="H31" s="558">
        <v>76.041</v>
      </c>
      <c r="I31" s="284">
        <v>445.61</v>
      </c>
      <c r="J31" s="284">
        <v>148.54</v>
      </c>
      <c r="K31" s="547">
        <v>594.15</v>
      </c>
      <c r="L31" s="284">
        <v>351.369</v>
      </c>
      <c r="M31" s="284">
        <v>117.106</v>
      </c>
      <c r="N31" s="547">
        <v>468.475</v>
      </c>
      <c r="O31" s="284">
        <v>151.27099999999996</v>
      </c>
      <c r="P31" s="284">
        <v>50.44399999999999</v>
      </c>
      <c r="Q31" s="547">
        <v>201.71499999999995</v>
      </c>
    </row>
    <row r="32" spans="1:17" s="74" customFormat="1" ht="12.75">
      <c r="A32" s="282">
        <v>20</v>
      </c>
      <c r="B32" s="283" t="s">
        <v>646</v>
      </c>
      <c r="C32" s="284">
        <v>419.02</v>
      </c>
      <c r="D32" s="284">
        <v>139.67</v>
      </c>
      <c r="E32" s="547">
        <v>558.6899999999999</v>
      </c>
      <c r="F32" s="257">
        <v>146.21</v>
      </c>
      <c r="G32" s="257">
        <v>48.74</v>
      </c>
      <c r="H32" s="558">
        <v>194.9416</v>
      </c>
      <c r="I32" s="284">
        <v>248.53</v>
      </c>
      <c r="J32" s="284">
        <v>82.84</v>
      </c>
      <c r="K32" s="547">
        <v>331.37</v>
      </c>
      <c r="L32" s="284">
        <v>238.29</v>
      </c>
      <c r="M32" s="284">
        <v>79.43</v>
      </c>
      <c r="N32" s="547">
        <v>317.72</v>
      </c>
      <c r="O32" s="284">
        <v>156.45000000000002</v>
      </c>
      <c r="P32" s="284">
        <v>52.150000000000006</v>
      </c>
      <c r="Q32" s="547">
        <v>208.60000000000002</v>
      </c>
    </row>
    <row r="33" spans="1:17" s="74" customFormat="1" ht="12.75">
      <c r="A33" s="282">
        <v>21</v>
      </c>
      <c r="B33" s="283" t="s">
        <v>647</v>
      </c>
      <c r="C33" s="284">
        <v>720.76</v>
      </c>
      <c r="D33" s="284">
        <v>240.26</v>
      </c>
      <c r="E33" s="547">
        <v>961.02</v>
      </c>
      <c r="F33" s="257">
        <v>-88.82</v>
      </c>
      <c r="G33" s="257">
        <v>-29.61</v>
      </c>
      <c r="H33" s="558">
        <v>-118.43</v>
      </c>
      <c r="I33" s="284">
        <v>597.26</v>
      </c>
      <c r="J33" s="284">
        <v>199.09</v>
      </c>
      <c r="K33" s="547">
        <v>796.35</v>
      </c>
      <c r="L33" s="284">
        <v>325.78</v>
      </c>
      <c r="M33" s="284">
        <v>108.59</v>
      </c>
      <c r="N33" s="547">
        <v>434.37</v>
      </c>
      <c r="O33" s="284">
        <v>182.66000000000003</v>
      </c>
      <c r="P33" s="284">
        <v>60.890000000000015</v>
      </c>
      <c r="Q33" s="547">
        <v>243.55000000000004</v>
      </c>
    </row>
    <row r="34" spans="1:17" s="74" customFormat="1" ht="12.75">
      <c r="A34" s="282">
        <v>22</v>
      </c>
      <c r="B34" s="283" t="s">
        <v>648</v>
      </c>
      <c r="C34" s="284">
        <v>877.76</v>
      </c>
      <c r="D34" s="284">
        <v>292.59</v>
      </c>
      <c r="E34" s="547">
        <v>1170.35</v>
      </c>
      <c r="F34" s="257">
        <v>108.14</v>
      </c>
      <c r="G34" s="257">
        <v>36.05</v>
      </c>
      <c r="H34" s="558">
        <v>144.19</v>
      </c>
      <c r="I34" s="284">
        <v>610.71</v>
      </c>
      <c r="J34" s="284">
        <v>203.57</v>
      </c>
      <c r="K34" s="547">
        <v>814.28</v>
      </c>
      <c r="L34" s="284">
        <v>447.56</v>
      </c>
      <c r="M34" s="284">
        <v>161.44</v>
      </c>
      <c r="N34" s="547">
        <v>609</v>
      </c>
      <c r="O34" s="284">
        <v>271.29</v>
      </c>
      <c r="P34" s="284">
        <v>78.18</v>
      </c>
      <c r="Q34" s="547">
        <v>349.47</v>
      </c>
    </row>
    <row r="35" spans="1:17" s="74" customFormat="1" ht="12.75">
      <c r="A35" s="282">
        <v>23</v>
      </c>
      <c r="B35" s="283" t="s">
        <v>649</v>
      </c>
      <c r="C35" s="284">
        <v>490.19</v>
      </c>
      <c r="D35" s="284">
        <v>163.4</v>
      </c>
      <c r="E35" s="547">
        <v>653.59</v>
      </c>
      <c r="F35" s="257">
        <v>-140.68</v>
      </c>
      <c r="G35" s="257">
        <v>-46.89</v>
      </c>
      <c r="H35" s="558">
        <v>-187.5679</v>
      </c>
      <c r="I35" s="284">
        <v>459.53</v>
      </c>
      <c r="J35" s="284">
        <v>153.18</v>
      </c>
      <c r="K35" s="547">
        <v>612.71</v>
      </c>
      <c r="L35" s="284">
        <v>294.45</v>
      </c>
      <c r="M35" s="284">
        <v>98.15</v>
      </c>
      <c r="N35" s="547">
        <v>392.6</v>
      </c>
      <c r="O35" s="284">
        <v>24.399999999999977</v>
      </c>
      <c r="P35" s="284">
        <v>8.14</v>
      </c>
      <c r="Q35" s="547">
        <v>32.53999999999998</v>
      </c>
    </row>
    <row r="36" spans="1:17" s="258" customFormat="1" ht="12.75">
      <c r="A36" s="254">
        <v>24</v>
      </c>
      <c r="B36" s="255" t="s">
        <v>650</v>
      </c>
      <c r="C36" s="257">
        <v>770.94</v>
      </c>
      <c r="D36" s="257">
        <v>256.98</v>
      </c>
      <c r="E36" s="547">
        <v>1027.92</v>
      </c>
      <c r="F36" s="257">
        <v>12.21</v>
      </c>
      <c r="G36" s="257">
        <v>4.07</v>
      </c>
      <c r="H36" s="558">
        <v>16.28</v>
      </c>
      <c r="I36" s="284">
        <v>550.97</v>
      </c>
      <c r="J36" s="284">
        <v>183.66</v>
      </c>
      <c r="K36" s="547">
        <v>734.63</v>
      </c>
      <c r="L36" s="257">
        <v>374.65</v>
      </c>
      <c r="M36" s="257">
        <v>124.68</v>
      </c>
      <c r="N36" s="547">
        <v>499.33</v>
      </c>
      <c r="O36" s="284">
        <v>188.5300000000001</v>
      </c>
      <c r="P36" s="284">
        <v>63.04999999999998</v>
      </c>
      <c r="Q36" s="547">
        <v>251.58000000000007</v>
      </c>
    </row>
    <row r="37" spans="1:17" s="74" customFormat="1" ht="12.75">
      <c r="A37" s="282">
        <v>25</v>
      </c>
      <c r="B37" s="283" t="s">
        <v>651</v>
      </c>
      <c r="C37" s="284">
        <v>497.76</v>
      </c>
      <c r="D37" s="284">
        <v>165.92</v>
      </c>
      <c r="E37" s="547">
        <v>663.68</v>
      </c>
      <c r="F37" s="257">
        <v>-105.27</v>
      </c>
      <c r="G37" s="257">
        <v>-35.09</v>
      </c>
      <c r="H37" s="558">
        <v>-140.3614</v>
      </c>
      <c r="I37" s="284">
        <v>426.98</v>
      </c>
      <c r="J37" s="284">
        <v>142.33</v>
      </c>
      <c r="K37" s="547">
        <v>569.3</v>
      </c>
      <c r="L37" s="284">
        <v>106.07</v>
      </c>
      <c r="M37" s="284">
        <v>318.22</v>
      </c>
      <c r="N37" s="547">
        <v>424.29</v>
      </c>
      <c r="O37" s="284">
        <v>215.64000000000004</v>
      </c>
      <c r="P37" s="284">
        <v>-210.98000000000002</v>
      </c>
      <c r="Q37" s="547">
        <v>4.660000000000025</v>
      </c>
    </row>
    <row r="38" spans="1:17" s="74" customFormat="1" ht="12.75">
      <c r="A38" s="282">
        <v>26</v>
      </c>
      <c r="B38" s="283" t="s">
        <v>652</v>
      </c>
      <c r="C38" s="284">
        <v>708.84</v>
      </c>
      <c r="D38" s="284">
        <v>236.28</v>
      </c>
      <c r="E38" s="547">
        <v>945.12</v>
      </c>
      <c r="F38" s="257">
        <v>-46.55</v>
      </c>
      <c r="G38" s="257">
        <v>-15.52</v>
      </c>
      <c r="H38" s="558">
        <v>-62.07</v>
      </c>
      <c r="I38" s="284">
        <v>571.94</v>
      </c>
      <c r="J38" s="284">
        <v>190.65</v>
      </c>
      <c r="K38" s="547">
        <v>762.58</v>
      </c>
      <c r="L38" s="284">
        <v>408.94</v>
      </c>
      <c r="M38" s="284">
        <v>117.46</v>
      </c>
      <c r="N38" s="547">
        <v>526.4</v>
      </c>
      <c r="O38" s="284">
        <v>116.4500000000001</v>
      </c>
      <c r="P38" s="284">
        <v>57.67</v>
      </c>
      <c r="Q38" s="547">
        <v>174.12000000000012</v>
      </c>
    </row>
    <row r="39" spans="1:17" s="74" customFormat="1" ht="12.75">
      <c r="A39" s="282">
        <v>27</v>
      </c>
      <c r="B39" s="283" t="s">
        <v>653</v>
      </c>
      <c r="C39" s="284">
        <v>523.68</v>
      </c>
      <c r="D39" s="284">
        <v>174.56</v>
      </c>
      <c r="E39" s="547">
        <v>698.24</v>
      </c>
      <c r="F39" s="257">
        <v>-29.09</v>
      </c>
      <c r="G39" s="257">
        <v>-9.7</v>
      </c>
      <c r="H39" s="558">
        <v>-38.79</v>
      </c>
      <c r="I39" s="284">
        <v>423.38</v>
      </c>
      <c r="J39" s="284">
        <v>141.13</v>
      </c>
      <c r="K39" s="547">
        <v>564.51</v>
      </c>
      <c r="L39" s="284">
        <v>261.62</v>
      </c>
      <c r="M39" s="284">
        <v>87.21</v>
      </c>
      <c r="N39" s="547">
        <v>348.83</v>
      </c>
      <c r="O39" s="284">
        <v>132.67000000000002</v>
      </c>
      <c r="P39" s="284">
        <v>44.22000000000001</v>
      </c>
      <c r="Q39" s="547">
        <v>176.89000000000004</v>
      </c>
    </row>
    <row r="40" spans="1:17" s="74" customFormat="1" ht="12.75">
      <c r="A40" s="282">
        <v>28</v>
      </c>
      <c r="B40" s="283" t="s">
        <v>654</v>
      </c>
      <c r="C40" s="284">
        <v>204.08</v>
      </c>
      <c r="D40" s="284">
        <v>68.03</v>
      </c>
      <c r="E40" s="547">
        <v>272.11</v>
      </c>
      <c r="F40" s="257">
        <v>9.62</v>
      </c>
      <c r="G40" s="257">
        <v>3.21</v>
      </c>
      <c r="H40" s="558">
        <v>12.82673</v>
      </c>
      <c r="I40" s="284">
        <v>161.7</v>
      </c>
      <c r="J40" s="284">
        <v>53.9</v>
      </c>
      <c r="K40" s="547">
        <v>215.6</v>
      </c>
      <c r="L40" s="284">
        <v>150.64</v>
      </c>
      <c r="M40" s="284">
        <v>25.85</v>
      </c>
      <c r="N40" s="547">
        <v>176.48999999999998</v>
      </c>
      <c r="O40" s="284">
        <v>20.680000000000007</v>
      </c>
      <c r="P40" s="284">
        <v>31.259999999999998</v>
      </c>
      <c r="Q40" s="547">
        <v>51.940000000000005</v>
      </c>
    </row>
    <row r="41" spans="1:17" s="74" customFormat="1" ht="12.75">
      <c r="A41" s="282">
        <v>29</v>
      </c>
      <c r="B41" s="283" t="s">
        <v>655</v>
      </c>
      <c r="C41" s="284">
        <v>1134.62</v>
      </c>
      <c r="D41" s="284">
        <v>378.21</v>
      </c>
      <c r="E41" s="547">
        <v>1512.83</v>
      </c>
      <c r="F41" s="257">
        <v>85.83</v>
      </c>
      <c r="G41" s="257">
        <v>28.61</v>
      </c>
      <c r="H41" s="558">
        <v>114.4433</v>
      </c>
      <c r="I41" s="284">
        <v>894.03</v>
      </c>
      <c r="J41" s="284">
        <v>298.01</v>
      </c>
      <c r="K41" s="547">
        <v>1192.04</v>
      </c>
      <c r="L41" s="284">
        <v>574.74</v>
      </c>
      <c r="M41" s="284">
        <v>191.62</v>
      </c>
      <c r="N41" s="547">
        <v>766.36</v>
      </c>
      <c r="O41" s="284">
        <v>405.12</v>
      </c>
      <c r="P41" s="284">
        <v>135</v>
      </c>
      <c r="Q41" s="547">
        <v>540.12</v>
      </c>
    </row>
    <row r="42" spans="1:17" s="74" customFormat="1" ht="12.75">
      <c r="A42" s="282">
        <v>30</v>
      </c>
      <c r="B42" s="283" t="s">
        <v>656</v>
      </c>
      <c r="C42" s="284">
        <v>477.95</v>
      </c>
      <c r="D42" s="284">
        <v>159.32</v>
      </c>
      <c r="E42" s="547">
        <v>637.27</v>
      </c>
      <c r="F42" s="257">
        <v>168.78</v>
      </c>
      <c r="G42" s="257">
        <v>56.26</v>
      </c>
      <c r="H42" s="558">
        <v>225.0402</v>
      </c>
      <c r="I42" s="284">
        <v>278.54</v>
      </c>
      <c r="J42" s="284">
        <v>92.85</v>
      </c>
      <c r="K42" s="547">
        <v>371.39</v>
      </c>
      <c r="L42" s="284">
        <v>123.271</v>
      </c>
      <c r="M42" s="284">
        <v>41.09</v>
      </c>
      <c r="N42" s="547">
        <v>164.361</v>
      </c>
      <c r="O42" s="284">
        <v>324.04900000000004</v>
      </c>
      <c r="P42" s="284">
        <v>108.01999999999998</v>
      </c>
      <c r="Q42" s="547">
        <v>432.069</v>
      </c>
    </row>
    <row r="43" spans="1:17" s="74" customFormat="1" ht="12.75">
      <c r="A43" s="282">
        <v>31</v>
      </c>
      <c r="B43" s="283" t="s">
        <v>657</v>
      </c>
      <c r="C43" s="284">
        <v>909.84</v>
      </c>
      <c r="D43" s="284">
        <v>303.28</v>
      </c>
      <c r="E43" s="547">
        <v>1213.12</v>
      </c>
      <c r="F43" s="257">
        <v>-65.11</v>
      </c>
      <c r="G43" s="257">
        <v>-21.7</v>
      </c>
      <c r="H43" s="558">
        <v>-86.81</v>
      </c>
      <c r="I43" s="284">
        <v>791.3</v>
      </c>
      <c r="J43" s="284">
        <v>263.77</v>
      </c>
      <c r="K43" s="547">
        <v>1055.07</v>
      </c>
      <c r="L43" s="284">
        <v>558.02</v>
      </c>
      <c r="M43" s="284">
        <v>186</v>
      </c>
      <c r="N43" s="547">
        <v>744.02</v>
      </c>
      <c r="O43" s="284">
        <v>168.16999999999996</v>
      </c>
      <c r="P43" s="284">
        <v>56.06999999999999</v>
      </c>
      <c r="Q43" s="547">
        <v>224.23999999999995</v>
      </c>
    </row>
    <row r="44" spans="1:17" s="74" customFormat="1" ht="12.75">
      <c r="A44" s="282">
        <v>32</v>
      </c>
      <c r="B44" s="283" t="s">
        <v>658</v>
      </c>
      <c r="C44" s="284">
        <v>996.73</v>
      </c>
      <c r="D44" s="284">
        <v>332.25</v>
      </c>
      <c r="E44" s="547">
        <v>1328.98</v>
      </c>
      <c r="F44" s="257">
        <v>240.52</v>
      </c>
      <c r="G44" s="257">
        <v>80.17</v>
      </c>
      <c r="H44" s="558">
        <v>320.69</v>
      </c>
      <c r="I44" s="284">
        <v>758.99</v>
      </c>
      <c r="J44" s="284">
        <v>253</v>
      </c>
      <c r="K44" s="547">
        <v>1011.99</v>
      </c>
      <c r="L44" s="284">
        <v>588.02</v>
      </c>
      <c r="M44" s="284">
        <v>196.01</v>
      </c>
      <c r="N44" s="547">
        <v>784.03</v>
      </c>
      <c r="O44" s="284">
        <v>411.49</v>
      </c>
      <c r="P44" s="284">
        <v>137.16000000000003</v>
      </c>
      <c r="Q44" s="547">
        <v>548.6500000000001</v>
      </c>
    </row>
    <row r="45" spans="1:17" s="74" customFormat="1" ht="12.75">
      <c r="A45" s="282">
        <v>33</v>
      </c>
      <c r="B45" s="283" t="s">
        <v>659</v>
      </c>
      <c r="C45" s="284">
        <v>321.87</v>
      </c>
      <c r="D45" s="284">
        <v>107.3</v>
      </c>
      <c r="E45" s="547">
        <v>429.17</v>
      </c>
      <c r="F45" s="257">
        <v>-17.28</v>
      </c>
      <c r="G45" s="257">
        <v>-5.76</v>
      </c>
      <c r="H45" s="558">
        <v>-23.04</v>
      </c>
      <c r="I45" s="284">
        <v>249.17</v>
      </c>
      <c r="J45" s="284">
        <v>83.06</v>
      </c>
      <c r="K45" s="547">
        <v>332.22</v>
      </c>
      <c r="L45" s="284">
        <v>161.11</v>
      </c>
      <c r="M45" s="284">
        <v>53.86</v>
      </c>
      <c r="N45" s="547">
        <v>214.97000000000003</v>
      </c>
      <c r="O45" s="284">
        <v>70.77999999999997</v>
      </c>
      <c r="P45" s="284">
        <v>23.439999999999998</v>
      </c>
      <c r="Q45" s="547">
        <v>94.21999999999997</v>
      </c>
    </row>
    <row r="46" spans="1:17" s="258" customFormat="1" ht="12.75">
      <c r="A46" s="254">
        <v>34</v>
      </c>
      <c r="B46" s="255" t="s">
        <v>660</v>
      </c>
      <c r="C46" s="257">
        <v>1352.25</v>
      </c>
      <c r="D46" s="257">
        <v>450.75</v>
      </c>
      <c r="E46" s="547">
        <v>1803</v>
      </c>
      <c r="F46" s="257">
        <v>-178.54</v>
      </c>
      <c r="G46" s="257">
        <v>-59.51</v>
      </c>
      <c r="H46" s="558">
        <v>-238.0525</v>
      </c>
      <c r="I46" s="284">
        <v>1146.56</v>
      </c>
      <c r="J46" s="284">
        <v>382.19</v>
      </c>
      <c r="K46" s="547">
        <v>1528.74</v>
      </c>
      <c r="L46" s="257">
        <v>898.44</v>
      </c>
      <c r="M46" s="257">
        <v>299.48</v>
      </c>
      <c r="N46" s="547">
        <v>1197.92</v>
      </c>
      <c r="O46" s="284">
        <v>69.57999999999993</v>
      </c>
      <c r="P46" s="284">
        <v>23.19999999999999</v>
      </c>
      <c r="Q46" s="547">
        <v>92.77999999999992</v>
      </c>
    </row>
    <row r="47" spans="1:17" s="74" customFormat="1" ht="12.75">
      <c r="A47" s="282">
        <v>35</v>
      </c>
      <c r="B47" s="283" t="s">
        <v>661</v>
      </c>
      <c r="C47" s="284">
        <v>352.13</v>
      </c>
      <c r="D47" s="284">
        <v>117.38</v>
      </c>
      <c r="E47" s="547">
        <v>469.51</v>
      </c>
      <c r="F47" s="257">
        <v>-66.4</v>
      </c>
      <c r="G47" s="257">
        <v>-22.13</v>
      </c>
      <c r="H47" s="558">
        <v>-88.53153</v>
      </c>
      <c r="I47" s="284">
        <v>296.18</v>
      </c>
      <c r="J47" s="284">
        <v>98.73</v>
      </c>
      <c r="K47" s="547">
        <v>394.9</v>
      </c>
      <c r="L47" s="284">
        <v>219.67</v>
      </c>
      <c r="M47" s="284">
        <v>73.22</v>
      </c>
      <c r="N47" s="547">
        <v>292.89</v>
      </c>
      <c r="O47" s="284">
        <v>10.110000000000014</v>
      </c>
      <c r="P47" s="284">
        <v>3.3800000000000097</v>
      </c>
      <c r="Q47" s="547">
        <v>13.490000000000023</v>
      </c>
    </row>
    <row r="48" spans="1:17" s="74" customFormat="1" ht="12.75">
      <c r="A48" s="282">
        <v>36</v>
      </c>
      <c r="B48" s="283" t="s">
        <v>662</v>
      </c>
      <c r="C48" s="284">
        <v>382.73</v>
      </c>
      <c r="D48" s="284">
        <v>127.57</v>
      </c>
      <c r="E48" s="547">
        <v>510.3</v>
      </c>
      <c r="F48" s="257">
        <v>35.36</v>
      </c>
      <c r="G48" s="257">
        <v>11.79</v>
      </c>
      <c r="H48" s="558">
        <v>47.14</v>
      </c>
      <c r="I48" s="284">
        <v>240.36</v>
      </c>
      <c r="J48" s="284">
        <v>80.12</v>
      </c>
      <c r="K48" s="547">
        <v>320.48</v>
      </c>
      <c r="L48" s="284">
        <v>220.98</v>
      </c>
      <c r="M48" s="284">
        <v>73.66</v>
      </c>
      <c r="N48" s="547">
        <v>294.64</v>
      </c>
      <c r="O48" s="284">
        <v>54.74000000000004</v>
      </c>
      <c r="P48" s="284">
        <v>18.25</v>
      </c>
      <c r="Q48" s="547">
        <v>72.99000000000004</v>
      </c>
    </row>
    <row r="49" spans="1:17" s="74" customFormat="1" ht="12.75">
      <c r="A49" s="282">
        <v>37</v>
      </c>
      <c r="B49" s="283" t="s">
        <v>663</v>
      </c>
      <c r="C49" s="284">
        <v>469.45</v>
      </c>
      <c r="D49" s="284">
        <v>156.48</v>
      </c>
      <c r="E49" s="547">
        <v>625.93</v>
      </c>
      <c r="F49" s="257">
        <v>-10.4</v>
      </c>
      <c r="G49" s="257">
        <v>-3.47</v>
      </c>
      <c r="H49" s="558">
        <v>-13.87</v>
      </c>
      <c r="I49" s="284">
        <v>391.45</v>
      </c>
      <c r="J49" s="284">
        <v>130.48</v>
      </c>
      <c r="K49" s="547">
        <v>521.93</v>
      </c>
      <c r="L49" s="284">
        <v>225.38</v>
      </c>
      <c r="M49" s="284">
        <v>75.12</v>
      </c>
      <c r="N49" s="547">
        <v>300.5</v>
      </c>
      <c r="O49" s="284">
        <v>155.67000000000002</v>
      </c>
      <c r="P49" s="284">
        <v>51.889999999999986</v>
      </c>
      <c r="Q49" s="547">
        <v>207.56</v>
      </c>
    </row>
    <row r="50" spans="1:17" s="74" customFormat="1" ht="12.75">
      <c r="A50" s="282">
        <v>38</v>
      </c>
      <c r="B50" s="283" t="s">
        <v>664</v>
      </c>
      <c r="C50" s="284">
        <v>431.69</v>
      </c>
      <c r="D50" s="284">
        <v>143.9</v>
      </c>
      <c r="E50" s="547">
        <v>575.59</v>
      </c>
      <c r="F50" s="257">
        <v>-53.99</v>
      </c>
      <c r="G50" s="257">
        <v>-18</v>
      </c>
      <c r="H50" s="558">
        <v>-71.99</v>
      </c>
      <c r="I50" s="284">
        <v>345.03</v>
      </c>
      <c r="J50" s="284">
        <v>115.01</v>
      </c>
      <c r="K50" s="547">
        <v>460.04</v>
      </c>
      <c r="L50" s="284">
        <v>232.36</v>
      </c>
      <c r="M50" s="284">
        <v>77.44</v>
      </c>
      <c r="N50" s="547">
        <v>309.8</v>
      </c>
      <c r="O50" s="284">
        <v>58.67999999999995</v>
      </c>
      <c r="P50" s="284">
        <v>19.570000000000007</v>
      </c>
      <c r="Q50" s="547">
        <v>78.24999999999996</v>
      </c>
    </row>
    <row r="51" spans="1:17" s="74" customFormat="1" ht="12.75">
      <c r="A51" s="282">
        <v>39</v>
      </c>
      <c r="B51" s="283" t="s">
        <v>665</v>
      </c>
      <c r="C51" s="284">
        <v>1133.91</v>
      </c>
      <c r="D51" s="284">
        <v>377.97</v>
      </c>
      <c r="E51" s="547">
        <v>1511.88</v>
      </c>
      <c r="F51" s="257">
        <v>-220.61</v>
      </c>
      <c r="G51" s="257">
        <v>-73.54</v>
      </c>
      <c r="H51" s="558">
        <v>-294.14</v>
      </c>
      <c r="I51" s="284">
        <v>966.67</v>
      </c>
      <c r="J51" s="284">
        <v>322.22</v>
      </c>
      <c r="K51" s="547">
        <v>1288.89</v>
      </c>
      <c r="L51" s="284">
        <v>672.618</v>
      </c>
      <c r="M51" s="284">
        <v>226.66</v>
      </c>
      <c r="N51" s="547">
        <v>899.278</v>
      </c>
      <c r="O51" s="284">
        <v>73.4419999999999</v>
      </c>
      <c r="P51" s="284">
        <v>22.02000000000001</v>
      </c>
      <c r="Q51" s="547">
        <v>95.4619999999999</v>
      </c>
    </row>
    <row r="52" spans="1:17" s="74" customFormat="1" ht="12.75">
      <c r="A52" s="282">
        <v>40</v>
      </c>
      <c r="B52" s="283" t="s">
        <v>666</v>
      </c>
      <c r="C52" s="284">
        <v>415.2</v>
      </c>
      <c r="D52" s="284">
        <v>138.4</v>
      </c>
      <c r="E52" s="547">
        <v>553.6</v>
      </c>
      <c r="F52" s="257">
        <v>2.87</v>
      </c>
      <c r="G52" s="257">
        <v>0.96</v>
      </c>
      <c r="H52" s="558">
        <v>3.82</v>
      </c>
      <c r="I52" s="284">
        <v>302.57</v>
      </c>
      <c r="J52" s="284">
        <v>100.86</v>
      </c>
      <c r="K52" s="547">
        <v>403.43</v>
      </c>
      <c r="L52" s="284">
        <v>244.04</v>
      </c>
      <c r="M52" s="284">
        <v>81.35</v>
      </c>
      <c r="N52" s="547">
        <v>325.39</v>
      </c>
      <c r="O52" s="284">
        <v>61.400000000000006</v>
      </c>
      <c r="P52" s="284">
        <v>20.47</v>
      </c>
      <c r="Q52" s="547">
        <v>81.87</v>
      </c>
    </row>
    <row r="53" spans="1:17" s="74" customFormat="1" ht="12.75">
      <c r="A53" s="282">
        <v>41</v>
      </c>
      <c r="B53" s="283" t="s">
        <v>667</v>
      </c>
      <c r="C53" s="284">
        <v>478.91</v>
      </c>
      <c r="D53" s="284">
        <v>159.64</v>
      </c>
      <c r="E53" s="547">
        <v>638.55</v>
      </c>
      <c r="F53" s="257">
        <v>-17.77</v>
      </c>
      <c r="G53" s="257">
        <v>-5.92</v>
      </c>
      <c r="H53" s="558">
        <v>-23.695</v>
      </c>
      <c r="I53" s="284">
        <v>343.07</v>
      </c>
      <c r="J53" s="284">
        <v>114.36</v>
      </c>
      <c r="K53" s="547">
        <v>457.42</v>
      </c>
      <c r="L53" s="284">
        <v>319.35</v>
      </c>
      <c r="M53" s="284">
        <v>106.45</v>
      </c>
      <c r="N53" s="547">
        <v>425.8</v>
      </c>
      <c r="O53" s="284">
        <v>5.949999999999989</v>
      </c>
      <c r="P53" s="284">
        <v>1.9899999999999949</v>
      </c>
      <c r="Q53" s="547">
        <v>7.9399999999999835</v>
      </c>
    </row>
    <row r="54" spans="1:17" s="74" customFormat="1" ht="12.75">
      <c r="A54" s="282">
        <v>42</v>
      </c>
      <c r="B54" s="283" t="s">
        <v>668</v>
      </c>
      <c r="C54" s="284">
        <v>488.07</v>
      </c>
      <c r="D54" s="284">
        <v>162.69</v>
      </c>
      <c r="E54" s="547">
        <v>650.76</v>
      </c>
      <c r="F54" s="257">
        <v>66.22</v>
      </c>
      <c r="G54" s="257">
        <v>22.07</v>
      </c>
      <c r="H54" s="558">
        <v>88.29173</v>
      </c>
      <c r="I54" s="284">
        <v>345.08</v>
      </c>
      <c r="J54" s="284">
        <v>115.03</v>
      </c>
      <c r="K54" s="547">
        <v>460.11</v>
      </c>
      <c r="L54" s="284">
        <v>284.86</v>
      </c>
      <c r="M54" s="284">
        <v>94.95</v>
      </c>
      <c r="N54" s="547">
        <v>379.81</v>
      </c>
      <c r="O54" s="284">
        <v>126.43999999999994</v>
      </c>
      <c r="P54" s="284">
        <v>42.14999999999999</v>
      </c>
      <c r="Q54" s="547">
        <v>168.58999999999992</v>
      </c>
    </row>
    <row r="55" spans="1:17" s="74" customFormat="1" ht="12.75">
      <c r="A55" s="282">
        <v>43</v>
      </c>
      <c r="B55" s="283" t="s">
        <v>669</v>
      </c>
      <c r="C55" s="284">
        <v>509.85</v>
      </c>
      <c r="D55" s="284">
        <v>169.95</v>
      </c>
      <c r="E55" s="547">
        <v>679.8</v>
      </c>
      <c r="F55" s="257">
        <v>95.27</v>
      </c>
      <c r="G55" s="257">
        <v>31.76</v>
      </c>
      <c r="H55" s="558">
        <v>127.0292</v>
      </c>
      <c r="I55" s="284">
        <v>332.73</v>
      </c>
      <c r="J55" s="284">
        <v>110.91</v>
      </c>
      <c r="K55" s="547">
        <v>443.64</v>
      </c>
      <c r="L55" s="284">
        <v>330.24</v>
      </c>
      <c r="M55" s="284">
        <v>110.08</v>
      </c>
      <c r="N55" s="547">
        <v>440.32</v>
      </c>
      <c r="O55" s="284">
        <v>97.75999999999999</v>
      </c>
      <c r="P55" s="284">
        <v>32.58999999999999</v>
      </c>
      <c r="Q55" s="547">
        <v>130.34999999999997</v>
      </c>
    </row>
    <row r="56" spans="1:17" s="74" customFormat="1" ht="12.75">
      <c r="A56" s="282">
        <v>44</v>
      </c>
      <c r="B56" s="283" t="s">
        <v>670</v>
      </c>
      <c r="C56" s="284">
        <v>372.47</v>
      </c>
      <c r="D56" s="284">
        <v>124.16</v>
      </c>
      <c r="E56" s="547">
        <v>496.63</v>
      </c>
      <c r="F56" s="257">
        <v>390.35</v>
      </c>
      <c r="G56" s="257">
        <v>130.12</v>
      </c>
      <c r="H56" s="558">
        <v>520.4636</v>
      </c>
      <c r="I56" s="284">
        <v>225.38</v>
      </c>
      <c r="J56" s="284">
        <v>75.13</v>
      </c>
      <c r="K56" s="547">
        <v>300.5</v>
      </c>
      <c r="L56" s="284">
        <v>297.21</v>
      </c>
      <c r="M56" s="284">
        <v>99.06</v>
      </c>
      <c r="N56" s="547">
        <v>396.27</v>
      </c>
      <c r="O56" s="284">
        <v>318.52000000000004</v>
      </c>
      <c r="P56" s="284">
        <v>106.19</v>
      </c>
      <c r="Q56" s="547">
        <v>424.71000000000004</v>
      </c>
    </row>
    <row r="57" spans="1:17" s="258" customFormat="1" ht="12.75">
      <c r="A57" s="254">
        <v>45</v>
      </c>
      <c r="B57" s="255" t="s">
        <v>671</v>
      </c>
      <c r="C57" s="257">
        <v>425.73</v>
      </c>
      <c r="D57" s="257">
        <v>141.9</v>
      </c>
      <c r="E57" s="547">
        <v>567.63</v>
      </c>
      <c r="F57" s="257">
        <v>-90.41</v>
      </c>
      <c r="G57" s="257">
        <v>-30.14</v>
      </c>
      <c r="H57" s="558">
        <v>-120.55</v>
      </c>
      <c r="I57" s="284">
        <v>399.63</v>
      </c>
      <c r="J57" s="284">
        <v>133.21</v>
      </c>
      <c r="K57" s="547">
        <v>532.84</v>
      </c>
      <c r="L57" s="257">
        <v>237.07</v>
      </c>
      <c r="M57" s="257">
        <v>79.02</v>
      </c>
      <c r="N57" s="547">
        <v>316.09</v>
      </c>
      <c r="O57" s="284">
        <v>72.15000000000003</v>
      </c>
      <c r="P57" s="284">
        <v>24.05000000000001</v>
      </c>
      <c r="Q57" s="547">
        <v>96.20000000000005</v>
      </c>
    </row>
    <row r="58" spans="1:17" s="74" customFormat="1" ht="12.75">
      <c r="A58" s="282">
        <v>46</v>
      </c>
      <c r="B58" s="283" t="s">
        <v>672</v>
      </c>
      <c r="C58" s="284">
        <v>829.95</v>
      </c>
      <c r="D58" s="284">
        <v>276.65</v>
      </c>
      <c r="E58" s="547">
        <v>1106.6</v>
      </c>
      <c r="F58" s="257">
        <v>56.88</v>
      </c>
      <c r="G58" s="257">
        <v>18.96</v>
      </c>
      <c r="H58" s="558">
        <v>75.84</v>
      </c>
      <c r="I58" s="284">
        <v>677.27</v>
      </c>
      <c r="J58" s="284">
        <v>225.76</v>
      </c>
      <c r="K58" s="547">
        <v>903.03</v>
      </c>
      <c r="L58" s="284">
        <v>515.41</v>
      </c>
      <c r="M58" s="284">
        <v>171.8</v>
      </c>
      <c r="N58" s="547">
        <v>687.21</v>
      </c>
      <c r="O58" s="284">
        <v>218.74</v>
      </c>
      <c r="P58" s="284">
        <v>72.91999999999999</v>
      </c>
      <c r="Q58" s="547">
        <v>291.65999999999997</v>
      </c>
    </row>
    <row r="59" spans="1:17" s="74" customFormat="1" ht="12.75">
      <c r="A59" s="282">
        <v>47</v>
      </c>
      <c r="B59" s="283" t="s">
        <v>673</v>
      </c>
      <c r="C59" s="284">
        <v>1253.54</v>
      </c>
      <c r="D59" s="284">
        <v>417.85</v>
      </c>
      <c r="E59" s="547">
        <v>1671.3899999999999</v>
      </c>
      <c r="F59" s="257">
        <v>61.77</v>
      </c>
      <c r="G59" s="257">
        <v>20.59</v>
      </c>
      <c r="H59" s="558">
        <v>82.36537</v>
      </c>
      <c r="I59" s="284">
        <v>990.04</v>
      </c>
      <c r="J59" s="284">
        <v>330.01</v>
      </c>
      <c r="K59" s="547">
        <v>1320.05</v>
      </c>
      <c r="L59" s="284">
        <v>771.32</v>
      </c>
      <c r="M59" s="284">
        <v>257.11</v>
      </c>
      <c r="N59" s="547">
        <v>1028.43</v>
      </c>
      <c r="O59" s="284">
        <v>280.4899999999999</v>
      </c>
      <c r="P59" s="284">
        <v>93.48999999999995</v>
      </c>
      <c r="Q59" s="547">
        <v>373.97999999999985</v>
      </c>
    </row>
    <row r="60" spans="1:17" s="74" customFormat="1" ht="12.75">
      <c r="A60" s="282">
        <v>48</v>
      </c>
      <c r="B60" s="283" t="s">
        <v>674</v>
      </c>
      <c r="C60" s="284">
        <v>412</v>
      </c>
      <c r="D60" s="284">
        <v>137.32</v>
      </c>
      <c r="E60" s="547">
        <v>549.3199999999999</v>
      </c>
      <c r="F60" s="257">
        <v>108.16</v>
      </c>
      <c r="G60" s="257">
        <v>36.05</v>
      </c>
      <c r="H60" s="558">
        <v>144.21</v>
      </c>
      <c r="I60" s="284">
        <v>256.04</v>
      </c>
      <c r="J60" s="284">
        <v>85.35</v>
      </c>
      <c r="K60" s="547">
        <v>341.39</v>
      </c>
      <c r="L60" s="284">
        <v>245.123</v>
      </c>
      <c r="M60" s="284">
        <v>81.7075</v>
      </c>
      <c r="N60" s="547">
        <v>326.8305</v>
      </c>
      <c r="O60" s="284">
        <v>119.07700000000006</v>
      </c>
      <c r="P60" s="284">
        <v>39.692499999999995</v>
      </c>
      <c r="Q60" s="547">
        <v>158.76950000000005</v>
      </c>
    </row>
    <row r="61" spans="1:17" s="74" customFormat="1" ht="12.75">
      <c r="A61" s="282">
        <v>49</v>
      </c>
      <c r="B61" s="283" t="s">
        <v>675</v>
      </c>
      <c r="C61" s="284">
        <v>652.97</v>
      </c>
      <c r="D61" s="284">
        <v>217.66</v>
      </c>
      <c r="E61" s="547">
        <v>870.63</v>
      </c>
      <c r="F61" s="257">
        <v>-103.01</v>
      </c>
      <c r="G61" s="257">
        <v>-34.34</v>
      </c>
      <c r="H61" s="558">
        <v>-137.34</v>
      </c>
      <c r="I61" s="284">
        <v>565.93</v>
      </c>
      <c r="J61" s="284">
        <v>188.64</v>
      </c>
      <c r="K61" s="547">
        <v>754.57</v>
      </c>
      <c r="L61" s="284">
        <v>322.63</v>
      </c>
      <c r="M61" s="284">
        <v>107.54</v>
      </c>
      <c r="N61" s="547">
        <v>430.17</v>
      </c>
      <c r="O61" s="284">
        <v>140.28999999999996</v>
      </c>
      <c r="P61" s="284">
        <v>46.75999999999998</v>
      </c>
      <c r="Q61" s="547">
        <v>187.04999999999995</v>
      </c>
    </row>
    <row r="62" spans="1:17" s="74" customFormat="1" ht="12.75">
      <c r="A62" s="282">
        <v>50</v>
      </c>
      <c r="B62" s="283" t="s">
        <v>676</v>
      </c>
      <c r="C62" s="284">
        <v>302.58</v>
      </c>
      <c r="D62" s="284">
        <v>100.86</v>
      </c>
      <c r="E62" s="547">
        <v>403.44</v>
      </c>
      <c r="F62" s="257">
        <v>-194.75</v>
      </c>
      <c r="G62" s="257">
        <v>-64.92</v>
      </c>
      <c r="H62" s="558">
        <v>-259.6601</v>
      </c>
      <c r="I62" s="284">
        <v>338.01</v>
      </c>
      <c r="J62" s="284">
        <v>112.67</v>
      </c>
      <c r="K62" s="547">
        <v>450.68</v>
      </c>
      <c r="L62" s="284">
        <v>163.15</v>
      </c>
      <c r="M62" s="284">
        <v>54.52</v>
      </c>
      <c r="N62" s="547">
        <v>217.67000000000002</v>
      </c>
      <c r="O62" s="284">
        <v>-19.890000000000015</v>
      </c>
      <c r="P62" s="284">
        <v>-6.770000000000003</v>
      </c>
      <c r="Q62" s="547">
        <v>-26.660000000000018</v>
      </c>
    </row>
    <row r="63" spans="1:17" s="74" customFormat="1" ht="12.75">
      <c r="A63" s="282">
        <v>51</v>
      </c>
      <c r="B63" s="283" t="s">
        <v>677</v>
      </c>
      <c r="C63" s="284">
        <v>723.2</v>
      </c>
      <c r="D63" s="284">
        <v>241.07</v>
      </c>
      <c r="E63" s="547">
        <v>964.27</v>
      </c>
      <c r="F63" s="257">
        <v>5.14</v>
      </c>
      <c r="G63" s="257">
        <v>1.71</v>
      </c>
      <c r="H63" s="558">
        <v>6.85</v>
      </c>
      <c r="I63" s="284">
        <v>567.5</v>
      </c>
      <c r="J63" s="284">
        <v>189.17</v>
      </c>
      <c r="K63" s="547">
        <v>756.66</v>
      </c>
      <c r="L63" s="284">
        <v>392.67</v>
      </c>
      <c r="M63" s="284">
        <v>130.88</v>
      </c>
      <c r="N63" s="547">
        <v>523.55</v>
      </c>
      <c r="O63" s="284">
        <v>179.96999999999997</v>
      </c>
      <c r="P63" s="284">
        <v>60</v>
      </c>
      <c r="Q63" s="547">
        <v>239.96999999999997</v>
      </c>
    </row>
    <row r="64" spans="1:17" s="74" customFormat="1" ht="12.75">
      <c r="A64" s="282">
        <v>52</v>
      </c>
      <c r="B64" s="283" t="s">
        <v>678</v>
      </c>
      <c r="C64" s="284">
        <v>387.17</v>
      </c>
      <c r="D64" s="284">
        <v>129.05</v>
      </c>
      <c r="E64" s="547">
        <v>516.22</v>
      </c>
      <c r="F64" s="257">
        <v>30.13</v>
      </c>
      <c r="G64" s="257">
        <v>10.04</v>
      </c>
      <c r="H64" s="558">
        <v>40.17287</v>
      </c>
      <c r="I64" s="284">
        <v>319.05</v>
      </c>
      <c r="J64" s="284">
        <v>106.35</v>
      </c>
      <c r="K64" s="547">
        <v>425.4</v>
      </c>
      <c r="L64" s="284">
        <v>239.71</v>
      </c>
      <c r="M64" s="284">
        <v>79.9</v>
      </c>
      <c r="N64" s="547">
        <v>319.61</v>
      </c>
      <c r="O64" s="284">
        <v>109.47</v>
      </c>
      <c r="P64" s="284">
        <v>36.48999999999998</v>
      </c>
      <c r="Q64" s="547">
        <v>145.95999999999998</v>
      </c>
    </row>
    <row r="65" spans="1:17" s="74" customFormat="1" ht="12.75">
      <c r="A65" s="282">
        <v>53</v>
      </c>
      <c r="B65" s="283" t="s">
        <v>679</v>
      </c>
      <c r="C65" s="284">
        <v>497.11</v>
      </c>
      <c r="D65" s="284">
        <v>165.71</v>
      </c>
      <c r="E65" s="547">
        <v>662.82</v>
      </c>
      <c r="F65" s="257">
        <v>-81.8</v>
      </c>
      <c r="G65" s="257">
        <v>-27.27</v>
      </c>
      <c r="H65" s="558">
        <v>-109.0718</v>
      </c>
      <c r="I65" s="284">
        <v>422.71</v>
      </c>
      <c r="J65" s="284">
        <v>140.9</v>
      </c>
      <c r="K65" s="547">
        <v>563.61</v>
      </c>
      <c r="L65" s="284">
        <v>332.95</v>
      </c>
      <c r="M65" s="284">
        <v>111</v>
      </c>
      <c r="N65" s="547">
        <v>443.95</v>
      </c>
      <c r="O65" s="284">
        <v>7.9599999999999795</v>
      </c>
      <c r="P65" s="284">
        <v>2.6300000000000097</v>
      </c>
      <c r="Q65" s="547">
        <v>10.58999999999999</v>
      </c>
    </row>
    <row r="66" spans="1:17" s="74" customFormat="1" ht="12.75">
      <c r="A66" s="282">
        <v>54</v>
      </c>
      <c r="B66" s="283" t="s">
        <v>680</v>
      </c>
      <c r="C66" s="284">
        <v>456.69</v>
      </c>
      <c r="D66" s="284">
        <v>152.23</v>
      </c>
      <c r="E66" s="547">
        <v>608.92</v>
      </c>
      <c r="F66" s="257">
        <v>58.2</v>
      </c>
      <c r="G66" s="257">
        <v>19.4</v>
      </c>
      <c r="H66" s="558">
        <v>77.599</v>
      </c>
      <c r="I66" s="284">
        <v>304.11</v>
      </c>
      <c r="J66" s="284">
        <v>101.37</v>
      </c>
      <c r="K66" s="547">
        <v>405.48</v>
      </c>
      <c r="L66" s="284">
        <v>286.02</v>
      </c>
      <c r="M66" s="284">
        <v>95.34</v>
      </c>
      <c r="N66" s="547">
        <v>381.36</v>
      </c>
      <c r="O66" s="284">
        <v>76.29000000000002</v>
      </c>
      <c r="P66" s="284">
        <v>25.430000000000007</v>
      </c>
      <c r="Q66" s="547">
        <v>101.72000000000003</v>
      </c>
    </row>
    <row r="67" spans="1:17" s="258" customFormat="1" ht="12.75">
      <c r="A67" s="254">
        <v>55</v>
      </c>
      <c r="B67" s="255" t="s">
        <v>681</v>
      </c>
      <c r="C67" s="257">
        <v>569.86</v>
      </c>
      <c r="D67" s="257">
        <v>189.95</v>
      </c>
      <c r="E67" s="547">
        <v>759.81</v>
      </c>
      <c r="F67" s="257">
        <v>57.33</v>
      </c>
      <c r="G67" s="257">
        <v>19.11</v>
      </c>
      <c r="H67" s="558">
        <v>76.44</v>
      </c>
      <c r="I67" s="284">
        <v>314.15</v>
      </c>
      <c r="J67" s="284">
        <v>104.72</v>
      </c>
      <c r="K67" s="547">
        <v>418.86</v>
      </c>
      <c r="L67" s="257">
        <v>123.375</v>
      </c>
      <c r="M67" s="257">
        <v>41.125</v>
      </c>
      <c r="N67" s="547">
        <v>164.5</v>
      </c>
      <c r="O67" s="284">
        <v>248.10499999999996</v>
      </c>
      <c r="P67" s="284">
        <v>82.705</v>
      </c>
      <c r="Q67" s="547">
        <v>330.80999999999995</v>
      </c>
    </row>
    <row r="68" spans="1:17" s="74" customFormat="1" ht="12.75">
      <c r="A68" s="282">
        <v>56</v>
      </c>
      <c r="B68" s="283" t="s">
        <v>682</v>
      </c>
      <c r="C68" s="284">
        <v>858.8</v>
      </c>
      <c r="D68" s="284">
        <v>286.27</v>
      </c>
      <c r="E68" s="547">
        <v>1145.07</v>
      </c>
      <c r="F68" s="257">
        <v>-34.87</v>
      </c>
      <c r="G68" s="257">
        <v>-11.62</v>
      </c>
      <c r="H68" s="558">
        <v>-46.49869</v>
      </c>
      <c r="I68" s="284">
        <v>683.04</v>
      </c>
      <c r="J68" s="284">
        <v>227.68</v>
      </c>
      <c r="K68" s="547">
        <v>910.72</v>
      </c>
      <c r="L68" s="284">
        <v>496.16</v>
      </c>
      <c r="M68" s="284">
        <v>165.38</v>
      </c>
      <c r="N68" s="547">
        <v>661.54</v>
      </c>
      <c r="O68" s="284">
        <v>152.00999999999993</v>
      </c>
      <c r="P68" s="284">
        <v>50.68000000000001</v>
      </c>
      <c r="Q68" s="547">
        <v>202.68999999999994</v>
      </c>
    </row>
    <row r="69" spans="1:17" s="74" customFormat="1" ht="12.75">
      <c r="A69" s="282">
        <v>57</v>
      </c>
      <c r="B69" s="283" t="s">
        <v>683</v>
      </c>
      <c r="C69" s="284">
        <v>1017.34</v>
      </c>
      <c r="D69" s="284">
        <v>339.11</v>
      </c>
      <c r="E69" s="547">
        <v>1356.45</v>
      </c>
      <c r="F69" s="257">
        <v>162.48</v>
      </c>
      <c r="G69" s="257">
        <v>54.16</v>
      </c>
      <c r="H69" s="558">
        <v>216.64</v>
      </c>
      <c r="I69" s="284">
        <v>765</v>
      </c>
      <c r="J69" s="284">
        <v>255</v>
      </c>
      <c r="K69" s="547">
        <v>1020</v>
      </c>
      <c r="L69" s="284">
        <v>354.05</v>
      </c>
      <c r="M69" s="284">
        <v>118.02</v>
      </c>
      <c r="N69" s="547">
        <v>472.07</v>
      </c>
      <c r="O69" s="284">
        <v>573.4300000000001</v>
      </c>
      <c r="P69" s="284">
        <v>191.14</v>
      </c>
      <c r="Q69" s="547">
        <v>764.57</v>
      </c>
    </row>
    <row r="70" spans="1:17" s="74" customFormat="1" ht="12.75">
      <c r="A70" s="282">
        <v>58</v>
      </c>
      <c r="B70" s="283" t="s">
        <v>684</v>
      </c>
      <c r="C70" s="284">
        <v>701.52</v>
      </c>
      <c r="D70" s="284">
        <v>233.84</v>
      </c>
      <c r="E70" s="547">
        <v>935.36</v>
      </c>
      <c r="F70" s="257">
        <v>107.06</v>
      </c>
      <c r="G70" s="257">
        <v>35.69</v>
      </c>
      <c r="H70" s="558">
        <v>142.749</v>
      </c>
      <c r="I70" s="284">
        <v>535.57</v>
      </c>
      <c r="J70" s="284">
        <v>178.52</v>
      </c>
      <c r="K70" s="547">
        <v>714.09</v>
      </c>
      <c r="L70" s="284">
        <v>228.442</v>
      </c>
      <c r="M70" s="284">
        <v>76.147</v>
      </c>
      <c r="N70" s="547">
        <v>304.589</v>
      </c>
      <c r="O70" s="284">
        <v>414.1880000000001</v>
      </c>
      <c r="P70" s="284">
        <v>138.063</v>
      </c>
      <c r="Q70" s="547">
        <v>552.2510000000001</v>
      </c>
    </row>
    <row r="71" spans="1:17" s="74" customFormat="1" ht="12.75">
      <c r="A71" s="282">
        <v>59</v>
      </c>
      <c r="B71" s="283" t="s">
        <v>685</v>
      </c>
      <c r="C71" s="284">
        <v>425.17</v>
      </c>
      <c r="D71" s="284">
        <v>141.72</v>
      </c>
      <c r="E71" s="547">
        <v>566.89</v>
      </c>
      <c r="F71" s="257">
        <v>55.1</v>
      </c>
      <c r="G71" s="257">
        <v>18.37</v>
      </c>
      <c r="H71" s="558">
        <v>73.47</v>
      </c>
      <c r="I71" s="284">
        <v>290.48</v>
      </c>
      <c r="J71" s="284">
        <v>96.83</v>
      </c>
      <c r="K71" s="547">
        <v>387.3</v>
      </c>
      <c r="L71" s="284">
        <v>251.24</v>
      </c>
      <c r="M71" s="284">
        <v>83.75</v>
      </c>
      <c r="N71" s="547">
        <v>334.99</v>
      </c>
      <c r="O71" s="284">
        <v>94.34000000000003</v>
      </c>
      <c r="P71" s="284">
        <v>31.450000000000003</v>
      </c>
      <c r="Q71" s="547">
        <v>125.79000000000003</v>
      </c>
    </row>
    <row r="72" spans="1:17" s="74" customFormat="1" ht="12.75">
      <c r="A72" s="282">
        <v>60</v>
      </c>
      <c r="B72" s="283" t="s">
        <v>686</v>
      </c>
      <c r="C72" s="257">
        <v>919.61</v>
      </c>
      <c r="D72" s="257">
        <v>306.54</v>
      </c>
      <c r="E72" s="547">
        <v>1226.15</v>
      </c>
      <c r="F72" s="257">
        <v>-57.71</v>
      </c>
      <c r="G72" s="257">
        <v>-19.24</v>
      </c>
      <c r="H72" s="558">
        <v>-76.94</v>
      </c>
      <c r="I72" s="284">
        <v>752.8</v>
      </c>
      <c r="J72" s="284">
        <v>250.93</v>
      </c>
      <c r="K72" s="547">
        <v>1003.73</v>
      </c>
      <c r="L72" s="284">
        <v>482.34</v>
      </c>
      <c r="M72" s="284">
        <v>120.58</v>
      </c>
      <c r="N72" s="547">
        <v>602.92</v>
      </c>
      <c r="O72" s="284">
        <v>212.74999999999994</v>
      </c>
      <c r="P72" s="284">
        <v>111.11</v>
      </c>
      <c r="Q72" s="547">
        <v>323.85999999999996</v>
      </c>
    </row>
    <row r="73" spans="1:17" s="74" customFormat="1" ht="12.75">
      <c r="A73" s="282">
        <v>61</v>
      </c>
      <c r="B73" s="283" t="s">
        <v>687</v>
      </c>
      <c r="C73" s="284">
        <v>739</v>
      </c>
      <c r="D73" s="284">
        <v>246.33</v>
      </c>
      <c r="E73" s="547">
        <v>985.33</v>
      </c>
      <c r="F73" s="257">
        <v>32.22</v>
      </c>
      <c r="G73" s="257">
        <v>10.74</v>
      </c>
      <c r="H73" s="558">
        <v>42.961</v>
      </c>
      <c r="I73" s="284">
        <v>545.63</v>
      </c>
      <c r="J73" s="284">
        <v>181.88</v>
      </c>
      <c r="K73" s="547">
        <v>727.5</v>
      </c>
      <c r="L73" s="284">
        <v>318.33</v>
      </c>
      <c r="M73" s="284">
        <v>106.11</v>
      </c>
      <c r="N73" s="547">
        <v>424.44</v>
      </c>
      <c r="O73" s="284">
        <v>259.52000000000004</v>
      </c>
      <c r="P73" s="284">
        <v>86.51</v>
      </c>
      <c r="Q73" s="547">
        <v>346.03000000000003</v>
      </c>
    </row>
    <row r="74" spans="1:17" s="74" customFormat="1" ht="12.75">
      <c r="A74" s="282">
        <v>62</v>
      </c>
      <c r="B74" s="283" t="s">
        <v>688</v>
      </c>
      <c r="C74" s="284">
        <v>480.1</v>
      </c>
      <c r="D74" s="284">
        <v>160.04</v>
      </c>
      <c r="E74" s="547">
        <v>640.14</v>
      </c>
      <c r="F74" s="257">
        <v>83.92</v>
      </c>
      <c r="G74" s="257">
        <v>27.97</v>
      </c>
      <c r="H74" s="558">
        <v>111.8974</v>
      </c>
      <c r="I74" s="284">
        <v>369.89</v>
      </c>
      <c r="J74" s="284">
        <v>123.3</v>
      </c>
      <c r="K74" s="547">
        <v>493.19</v>
      </c>
      <c r="L74" s="284">
        <v>304.76</v>
      </c>
      <c r="M74" s="284">
        <v>101.59</v>
      </c>
      <c r="N74" s="547">
        <v>406.35</v>
      </c>
      <c r="O74" s="284">
        <v>149.05</v>
      </c>
      <c r="P74" s="284">
        <v>49.67999999999998</v>
      </c>
      <c r="Q74" s="547">
        <v>198.73</v>
      </c>
    </row>
    <row r="75" spans="1:17" s="74" customFormat="1" ht="12.75">
      <c r="A75" s="282">
        <v>63</v>
      </c>
      <c r="B75" s="283" t="s">
        <v>689</v>
      </c>
      <c r="C75" s="284">
        <v>514.11</v>
      </c>
      <c r="D75" s="284">
        <v>171.37</v>
      </c>
      <c r="E75" s="547">
        <v>685.48</v>
      </c>
      <c r="F75" s="257">
        <v>-50.15</v>
      </c>
      <c r="G75" s="257">
        <v>-16.72</v>
      </c>
      <c r="H75" s="558">
        <v>-66.87</v>
      </c>
      <c r="I75" s="284">
        <v>398.79</v>
      </c>
      <c r="J75" s="284">
        <v>132.93</v>
      </c>
      <c r="K75" s="547">
        <v>531.72</v>
      </c>
      <c r="L75" s="284">
        <v>344.36</v>
      </c>
      <c r="M75" s="284">
        <v>114.79</v>
      </c>
      <c r="N75" s="547">
        <v>459.15000000000003</v>
      </c>
      <c r="O75" s="284">
        <v>4.28000000000003</v>
      </c>
      <c r="P75" s="284">
        <v>1.4200000000000017</v>
      </c>
      <c r="Q75" s="547">
        <v>5.700000000000031</v>
      </c>
    </row>
    <row r="76" spans="1:17" s="258" customFormat="1" ht="12.75">
      <c r="A76" s="254">
        <v>64</v>
      </c>
      <c r="B76" s="255" t="s">
        <v>690</v>
      </c>
      <c r="C76" s="257">
        <v>459.02</v>
      </c>
      <c r="D76" s="257">
        <v>153</v>
      </c>
      <c r="E76" s="547">
        <v>612.02</v>
      </c>
      <c r="F76" s="257">
        <v>8.71</v>
      </c>
      <c r="G76" s="257">
        <v>2.9</v>
      </c>
      <c r="H76" s="558">
        <v>11.6188</v>
      </c>
      <c r="I76" s="284">
        <v>360.2</v>
      </c>
      <c r="J76" s="284">
        <v>120.07</v>
      </c>
      <c r="K76" s="547">
        <v>480.26</v>
      </c>
      <c r="L76" s="257">
        <v>283.44</v>
      </c>
      <c r="M76" s="257">
        <v>94.48</v>
      </c>
      <c r="N76" s="547">
        <v>377.92</v>
      </c>
      <c r="O76" s="284">
        <v>85.46999999999997</v>
      </c>
      <c r="P76" s="284">
        <v>28.489999999999995</v>
      </c>
      <c r="Q76" s="547">
        <v>113.95999999999997</v>
      </c>
    </row>
    <row r="77" spans="1:17" s="74" customFormat="1" ht="12.75">
      <c r="A77" s="282">
        <v>65</v>
      </c>
      <c r="B77" s="283" t="s">
        <v>691</v>
      </c>
      <c r="C77" s="284">
        <v>807.05</v>
      </c>
      <c r="D77" s="284">
        <v>269.01</v>
      </c>
      <c r="E77" s="547">
        <v>1076.06</v>
      </c>
      <c r="F77" s="257">
        <v>27.72</v>
      </c>
      <c r="G77" s="257">
        <v>9.24</v>
      </c>
      <c r="H77" s="558">
        <v>36.95656</v>
      </c>
      <c r="I77" s="284">
        <v>637.37</v>
      </c>
      <c r="J77" s="284">
        <v>212.46</v>
      </c>
      <c r="K77" s="547">
        <v>849.82</v>
      </c>
      <c r="L77" s="284">
        <v>499.64</v>
      </c>
      <c r="M77" s="284">
        <v>166.54</v>
      </c>
      <c r="N77" s="547">
        <v>666.18</v>
      </c>
      <c r="O77" s="284">
        <v>165.45000000000005</v>
      </c>
      <c r="P77" s="284">
        <v>55.160000000000025</v>
      </c>
      <c r="Q77" s="547">
        <v>220.61000000000007</v>
      </c>
    </row>
    <row r="78" spans="1:17" s="74" customFormat="1" ht="12.75">
      <c r="A78" s="282">
        <v>66</v>
      </c>
      <c r="B78" s="283" t="s">
        <v>692</v>
      </c>
      <c r="C78" s="284">
        <v>205.76</v>
      </c>
      <c r="D78" s="284">
        <v>68.58</v>
      </c>
      <c r="E78" s="547">
        <v>274.34</v>
      </c>
      <c r="F78" s="257">
        <v>88.6</v>
      </c>
      <c r="G78" s="257">
        <v>29.53</v>
      </c>
      <c r="H78" s="558">
        <v>118.13</v>
      </c>
      <c r="I78" s="284">
        <v>135.23</v>
      </c>
      <c r="J78" s="284">
        <v>45.08</v>
      </c>
      <c r="K78" s="547">
        <v>180.31</v>
      </c>
      <c r="L78" s="284">
        <v>153.33</v>
      </c>
      <c r="M78" s="284">
        <v>51.13</v>
      </c>
      <c r="N78" s="547">
        <v>204.46</v>
      </c>
      <c r="O78" s="284">
        <v>70.49999999999997</v>
      </c>
      <c r="P78" s="284">
        <v>23.479999999999997</v>
      </c>
      <c r="Q78" s="547">
        <v>93.97999999999996</v>
      </c>
    </row>
    <row r="79" spans="1:17" s="74" customFormat="1" ht="12.75">
      <c r="A79" s="282">
        <v>67</v>
      </c>
      <c r="B79" s="283" t="s">
        <v>693</v>
      </c>
      <c r="C79" s="284">
        <v>826.85</v>
      </c>
      <c r="D79" s="284">
        <v>275.62</v>
      </c>
      <c r="E79" s="547">
        <v>1102.47</v>
      </c>
      <c r="F79" s="257">
        <v>61.43</v>
      </c>
      <c r="G79" s="257">
        <v>20.48</v>
      </c>
      <c r="H79" s="558">
        <v>81.9</v>
      </c>
      <c r="I79" s="284">
        <v>723.14</v>
      </c>
      <c r="J79" s="284">
        <v>241.05</v>
      </c>
      <c r="K79" s="547">
        <v>964.18</v>
      </c>
      <c r="L79" s="284">
        <v>557.588</v>
      </c>
      <c r="M79" s="284">
        <v>185.863</v>
      </c>
      <c r="N79" s="547">
        <v>743.451</v>
      </c>
      <c r="O79" s="284">
        <v>226.98199999999997</v>
      </c>
      <c r="P79" s="284">
        <v>75.66700000000003</v>
      </c>
      <c r="Q79" s="547">
        <v>302.649</v>
      </c>
    </row>
    <row r="80" spans="1:17" s="74" customFormat="1" ht="12.75">
      <c r="A80" s="282">
        <v>68</v>
      </c>
      <c r="B80" s="283" t="s">
        <v>694</v>
      </c>
      <c r="C80" s="284">
        <v>1498.11</v>
      </c>
      <c r="D80" s="284">
        <v>499.36</v>
      </c>
      <c r="E80" s="547">
        <v>1997.4699999999998</v>
      </c>
      <c r="F80" s="257">
        <v>-186.96</v>
      </c>
      <c r="G80" s="257">
        <v>-62.32</v>
      </c>
      <c r="H80" s="558">
        <v>-249.28</v>
      </c>
      <c r="I80" s="284">
        <v>1342.8</v>
      </c>
      <c r="J80" s="284">
        <v>447.6</v>
      </c>
      <c r="K80" s="547">
        <v>1790.4</v>
      </c>
      <c r="L80" s="284">
        <v>869.73</v>
      </c>
      <c r="M80" s="284">
        <v>289.9</v>
      </c>
      <c r="N80" s="547">
        <v>1159.63</v>
      </c>
      <c r="O80" s="284">
        <v>286.1099999999999</v>
      </c>
      <c r="P80" s="284">
        <v>95.38000000000005</v>
      </c>
      <c r="Q80" s="547">
        <v>381.48999999999995</v>
      </c>
    </row>
    <row r="81" spans="1:17" s="74" customFormat="1" ht="12.75">
      <c r="A81" s="282">
        <v>69</v>
      </c>
      <c r="B81" s="283" t="s">
        <v>695</v>
      </c>
      <c r="C81" s="284">
        <v>582.21</v>
      </c>
      <c r="D81" s="284">
        <v>194.07</v>
      </c>
      <c r="E81" s="547">
        <v>776.28</v>
      </c>
      <c r="F81" s="257">
        <v>40.33</v>
      </c>
      <c r="G81" s="257">
        <v>13.44</v>
      </c>
      <c r="H81" s="558">
        <v>53.7707</v>
      </c>
      <c r="I81" s="284">
        <v>433.63</v>
      </c>
      <c r="J81" s="284">
        <v>144.54</v>
      </c>
      <c r="K81" s="547">
        <v>578.17</v>
      </c>
      <c r="L81" s="284">
        <v>334.545</v>
      </c>
      <c r="M81" s="284">
        <v>111.52</v>
      </c>
      <c r="N81" s="547">
        <v>446.065</v>
      </c>
      <c r="O81" s="284">
        <v>139.41499999999996</v>
      </c>
      <c r="P81" s="284">
        <v>46.459999999999994</v>
      </c>
      <c r="Q81" s="547">
        <v>185.87499999999994</v>
      </c>
    </row>
    <row r="82" spans="1:17" s="74" customFormat="1" ht="12.75">
      <c r="A82" s="282">
        <v>70</v>
      </c>
      <c r="B82" s="283" t="s">
        <v>696</v>
      </c>
      <c r="C82" s="284">
        <v>561.52</v>
      </c>
      <c r="D82" s="284">
        <v>187.17</v>
      </c>
      <c r="E82" s="547">
        <v>748.6899999999999</v>
      </c>
      <c r="F82" s="257">
        <v>-38.81</v>
      </c>
      <c r="G82" s="257">
        <v>-12.94</v>
      </c>
      <c r="H82" s="558">
        <v>-51.74</v>
      </c>
      <c r="I82" s="284">
        <v>462.49</v>
      </c>
      <c r="J82" s="284">
        <v>154.16</v>
      </c>
      <c r="K82" s="547">
        <v>616.65</v>
      </c>
      <c r="L82" s="284">
        <v>346.89</v>
      </c>
      <c r="M82" s="284">
        <v>115.63</v>
      </c>
      <c r="N82" s="547">
        <v>462.52</v>
      </c>
      <c r="O82" s="284">
        <v>76.79000000000002</v>
      </c>
      <c r="P82" s="284">
        <v>25.590000000000003</v>
      </c>
      <c r="Q82" s="547">
        <v>102.38000000000002</v>
      </c>
    </row>
    <row r="83" spans="1:17" s="74" customFormat="1" ht="12.75">
      <c r="A83" s="282">
        <v>71</v>
      </c>
      <c r="B83" s="283" t="s">
        <v>697</v>
      </c>
      <c r="C83" s="284">
        <v>664.79</v>
      </c>
      <c r="D83" s="284">
        <v>221.59</v>
      </c>
      <c r="E83" s="547">
        <v>886.38</v>
      </c>
      <c r="F83" s="257">
        <v>-9.1</v>
      </c>
      <c r="G83" s="257">
        <v>-3.03</v>
      </c>
      <c r="H83" s="558">
        <v>-12.1315</v>
      </c>
      <c r="I83" s="284">
        <v>535.55</v>
      </c>
      <c r="J83" s="284">
        <v>178.52</v>
      </c>
      <c r="K83" s="547">
        <v>714.07</v>
      </c>
      <c r="L83" s="284">
        <v>430.41</v>
      </c>
      <c r="M83" s="284">
        <v>143.48</v>
      </c>
      <c r="N83" s="547">
        <v>573.89</v>
      </c>
      <c r="O83" s="284">
        <v>96.0399999999999</v>
      </c>
      <c r="P83" s="284">
        <v>32.01000000000002</v>
      </c>
      <c r="Q83" s="547">
        <v>128.04999999999993</v>
      </c>
    </row>
    <row r="84" spans="1:17" s="74" customFormat="1" ht="12.75">
      <c r="A84" s="282">
        <v>72</v>
      </c>
      <c r="B84" s="283" t="s">
        <v>698</v>
      </c>
      <c r="C84" s="284">
        <v>881.35</v>
      </c>
      <c r="D84" s="284">
        <v>293.78</v>
      </c>
      <c r="E84" s="547">
        <v>1175.13</v>
      </c>
      <c r="F84" s="257">
        <v>272.03</v>
      </c>
      <c r="G84" s="257">
        <v>90.68</v>
      </c>
      <c r="H84" s="558">
        <v>362.71</v>
      </c>
      <c r="I84" s="284">
        <v>526.77</v>
      </c>
      <c r="J84" s="284">
        <v>175.59</v>
      </c>
      <c r="K84" s="547">
        <v>702.36</v>
      </c>
      <c r="L84" s="284">
        <v>385.01</v>
      </c>
      <c r="M84" s="284">
        <v>128.34</v>
      </c>
      <c r="N84" s="547">
        <v>513.35</v>
      </c>
      <c r="O84" s="284">
        <v>413.78999999999996</v>
      </c>
      <c r="P84" s="284">
        <v>137.92999999999998</v>
      </c>
      <c r="Q84" s="547">
        <v>551.7199999999999</v>
      </c>
    </row>
    <row r="85" spans="1:17" s="74" customFormat="1" ht="16.5" customHeight="1">
      <c r="A85" s="282">
        <v>73</v>
      </c>
      <c r="B85" s="283" t="s">
        <v>699</v>
      </c>
      <c r="C85" s="284">
        <v>541.95</v>
      </c>
      <c r="D85" s="284">
        <v>180.65</v>
      </c>
      <c r="E85" s="547">
        <v>722.6</v>
      </c>
      <c r="F85" s="257">
        <v>0</v>
      </c>
      <c r="G85" s="257">
        <v>0</v>
      </c>
      <c r="H85" s="558">
        <v>0</v>
      </c>
      <c r="I85" s="284">
        <v>484.22</v>
      </c>
      <c r="J85" s="284">
        <v>161.41</v>
      </c>
      <c r="K85" s="547">
        <v>645.63</v>
      </c>
      <c r="L85" s="284">
        <v>281.7</v>
      </c>
      <c r="M85" s="284">
        <v>140.86</v>
      </c>
      <c r="N85" s="547">
        <v>422.56</v>
      </c>
      <c r="O85" s="284">
        <v>202.52000000000004</v>
      </c>
      <c r="P85" s="284">
        <v>20.549999999999983</v>
      </c>
      <c r="Q85" s="547">
        <v>223.07000000000002</v>
      </c>
    </row>
    <row r="86" spans="1:17" s="74" customFormat="1" ht="12.75">
      <c r="A86" s="282">
        <v>74</v>
      </c>
      <c r="B86" s="283" t="s">
        <v>700</v>
      </c>
      <c r="C86" s="284">
        <v>232.95</v>
      </c>
      <c r="D86" s="284">
        <v>77.64</v>
      </c>
      <c r="E86" s="547">
        <v>310.59</v>
      </c>
      <c r="F86" s="257">
        <v>0</v>
      </c>
      <c r="G86" s="257">
        <v>0</v>
      </c>
      <c r="H86" s="558">
        <v>0</v>
      </c>
      <c r="I86" s="284">
        <v>175.04</v>
      </c>
      <c r="J86" s="284">
        <v>58.35</v>
      </c>
      <c r="K86" s="547">
        <v>233.39</v>
      </c>
      <c r="L86" s="284">
        <v>28.44</v>
      </c>
      <c r="M86" s="284">
        <v>9.48</v>
      </c>
      <c r="N86" s="547">
        <v>37.92</v>
      </c>
      <c r="O86" s="284">
        <v>146.6</v>
      </c>
      <c r="P86" s="284">
        <v>48.870000000000005</v>
      </c>
      <c r="Q86" s="547">
        <v>195.47</v>
      </c>
    </row>
    <row r="87" spans="1:17" s="74" customFormat="1" ht="12.75">
      <c r="A87" s="282">
        <v>75</v>
      </c>
      <c r="B87" s="283" t="s">
        <v>701</v>
      </c>
      <c r="C87" s="284">
        <v>252.25</v>
      </c>
      <c r="D87" s="284">
        <v>84.07</v>
      </c>
      <c r="E87" s="547">
        <v>336.32</v>
      </c>
      <c r="F87" s="257">
        <v>0</v>
      </c>
      <c r="G87" s="257">
        <v>0</v>
      </c>
      <c r="H87" s="558">
        <v>0</v>
      </c>
      <c r="I87" s="284">
        <v>234.35</v>
      </c>
      <c r="J87" s="284">
        <v>78.12</v>
      </c>
      <c r="K87" s="547">
        <v>312.47</v>
      </c>
      <c r="L87" s="284">
        <v>115.5</v>
      </c>
      <c r="M87" s="284">
        <v>38.5</v>
      </c>
      <c r="N87" s="547">
        <v>154</v>
      </c>
      <c r="O87" s="284">
        <v>118.85</v>
      </c>
      <c r="P87" s="284">
        <v>39.620000000000005</v>
      </c>
      <c r="Q87" s="547">
        <v>158.47</v>
      </c>
    </row>
    <row r="88" spans="1:17" s="74" customFormat="1" ht="12.75">
      <c r="A88" s="735">
        <v>76</v>
      </c>
      <c r="B88" s="736" t="s">
        <v>1161</v>
      </c>
      <c r="C88" s="737">
        <v>0</v>
      </c>
      <c r="D88" s="737">
        <v>0</v>
      </c>
      <c r="E88" s="738">
        <v>0</v>
      </c>
      <c r="F88" s="737">
        <v>1621.66</v>
      </c>
      <c r="G88" s="737">
        <v>10162.27</v>
      </c>
      <c r="H88" s="738">
        <v>11783.93</v>
      </c>
      <c r="I88" s="737">
        <v>0</v>
      </c>
      <c r="J88" s="737">
        <v>0</v>
      </c>
      <c r="K88" s="738">
        <v>0</v>
      </c>
      <c r="L88" s="737">
        <v>0</v>
      </c>
      <c r="M88" s="737">
        <v>0</v>
      </c>
      <c r="N88" s="738">
        <v>0</v>
      </c>
      <c r="O88" s="737">
        <v>1621.66</v>
      </c>
      <c r="P88" s="737">
        <v>10162.27</v>
      </c>
      <c r="Q88" s="738">
        <v>11783.93</v>
      </c>
    </row>
    <row r="89" spans="1:17" s="88" customFormat="1" ht="12.75">
      <c r="A89" s="888" t="s">
        <v>18</v>
      </c>
      <c r="B89" s="890"/>
      <c r="C89" s="547">
        <v>48512.50999999999</v>
      </c>
      <c r="D89" s="547">
        <v>16170.820000000002</v>
      </c>
      <c r="E89" s="547">
        <v>64683.329999999965</v>
      </c>
      <c r="F89" s="558">
        <v>3979.3999999999996</v>
      </c>
      <c r="G89" s="558">
        <v>10948.15</v>
      </c>
      <c r="H89" s="558">
        <v>14927.56704</v>
      </c>
      <c r="I89" s="547">
        <v>37058.71000000001</v>
      </c>
      <c r="J89" s="547">
        <v>12352.990000000002</v>
      </c>
      <c r="K89" s="547">
        <v>49411.53000000001</v>
      </c>
      <c r="L89" s="547">
        <v>27126.8115</v>
      </c>
      <c r="M89" s="547">
        <v>9316.219</v>
      </c>
      <c r="N89" s="547">
        <v>36443.030499999986</v>
      </c>
      <c r="O89" s="547">
        <v>13911.2985</v>
      </c>
      <c r="P89" s="547">
        <v>13984.921</v>
      </c>
      <c r="Q89" s="547">
        <v>27896.219499999996</v>
      </c>
    </row>
    <row r="90" spans="1:17" ht="12.75">
      <c r="A90" s="739"/>
      <c r="B90" s="387"/>
      <c r="C90" s="104"/>
      <c r="D90" s="104"/>
      <c r="E90" s="387"/>
      <c r="F90" s="740">
        <f>F89+'T7ACC_UPY_Utlsn Final'!F89</f>
        <v>4088.1399999999994</v>
      </c>
      <c r="G90" s="740">
        <f>G89+'T7ACC_UPY_Utlsn Final'!G89</f>
        <v>10984.41</v>
      </c>
      <c r="H90" s="740">
        <f>H89+'T7ACC_UPY_Utlsn Final'!H89</f>
        <v>15072.527039999999</v>
      </c>
      <c r="I90" s="387"/>
      <c r="J90" s="387"/>
      <c r="K90" s="387"/>
      <c r="L90" s="387"/>
      <c r="M90" s="387"/>
      <c r="N90" s="387"/>
      <c r="O90" s="741"/>
      <c r="P90" s="741"/>
      <c r="Q90" s="741"/>
    </row>
    <row r="91" spans="1:15" ht="11.25" customHeight="1">
      <c r="A91" s="742"/>
      <c r="B91" s="387"/>
      <c r="C91" s="387"/>
      <c r="D91" s="387"/>
      <c r="E91" s="387"/>
      <c r="F91" s="740"/>
      <c r="G91" s="740"/>
      <c r="H91" s="743"/>
      <c r="I91" s="387"/>
      <c r="J91" s="387"/>
      <c r="K91" s="387"/>
      <c r="L91" s="387"/>
      <c r="M91" s="387"/>
      <c r="N91" s="387"/>
      <c r="O91" s="387"/>
    </row>
    <row r="92" spans="1:17" ht="14.25" customHeight="1">
      <c r="A92" s="744" t="s">
        <v>134</v>
      </c>
      <c r="B92" s="745"/>
      <c r="C92" s="745"/>
      <c r="D92" s="745"/>
      <c r="E92" s="745"/>
      <c r="F92" s="746"/>
      <c r="G92" s="746"/>
      <c r="H92" s="746"/>
      <c r="I92" s="745"/>
      <c r="J92" s="745"/>
      <c r="K92" s="745"/>
      <c r="L92" s="745"/>
      <c r="M92" s="745"/>
      <c r="N92" s="745"/>
      <c r="O92" s="745"/>
      <c r="P92" s="745"/>
      <c r="Q92" s="745"/>
    </row>
    <row r="93" spans="1:17" ht="15.75" customHeight="1">
      <c r="A93" s="747"/>
      <c r="B93" s="748"/>
      <c r="C93" s="748"/>
      <c r="D93" s="748"/>
      <c r="E93" s="748"/>
      <c r="F93" s="749"/>
      <c r="G93" s="749"/>
      <c r="H93" s="749"/>
      <c r="I93" s="748"/>
      <c r="J93" s="748"/>
      <c r="K93" s="748"/>
      <c r="L93" s="748"/>
      <c r="M93" s="748"/>
      <c r="N93" s="748"/>
      <c r="O93" s="748"/>
      <c r="P93" s="748"/>
      <c r="Q93" s="748"/>
    </row>
    <row r="94" spans="1:17" ht="15.75" customHeight="1">
      <c r="A94" s="88"/>
      <c r="C94" s="88"/>
      <c r="D94" s="88"/>
      <c r="E94" s="88"/>
      <c r="F94" s="555"/>
      <c r="G94" s="555"/>
      <c r="H94" s="555"/>
      <c r="I94" s="88"/>
      <c r="J94" s="88"/>
      <c r="K94" s="88"/>
      <c r="L94" s="88"/>
      <c r="M94" s="88"/>
      <c r="P94" s="286"/>
      <c r="Q94" s="286"/>
    </row>
    <row r="95" spans="1:17" ht="12.75" customHeight="1">
      <c r="A95" s="499" t="s">
        <v>1007</v>
      </c>
      <c r="B95" s="286"/>
      <c r="C95" s="286"/>
      <c r="D95" s="286"/>
      <c r="E95" s="286"/>
      <c r="F95" s="564"/>
      <c r="G95" s="564"/>
      <c r="H95" s="564"/>
      <c r="I95" s="286"/>
      <c r="J95" s="286"/>
      <c r="K95" s="286"/>
      <c r="L95" s="286"/>
      <c r="M95" s="286"/>
      <c r="N95" s="286"/>
      <c r="O95" s="990" t="s">
        <v>995</v>
      </c>
      <c r="P95" s="990"/>
      <c r="Q95" s="990"/>
    </row>
    <row r="96" spans="1:17" ht="12.75" customHeight="1">
      <c r="A96" s="286"/>
      <c r="B96" s="286"/>
      <c r="C96" s="286"/>
      <c r="D96" s="286"/>
      <c r="E96" s="286"/>
      <c r="F96" s="564"/>
      <c r="G96" s="564"/>
      <c r="H96" s="564"/>
      <c r="I96" s="286"/>
      <c r="J96" s="286"/>
      <c r="K96" s="286"/>
      <c r="L96" s="286"/>
      <c r="M96" s="286"/>
      <c r="N96" s="286"/>
      <c r="O96" s="990" t="s">
        <v>998</v>
      </c>
      <c r="P96" s="990"/>
      <c r="Q96" s="990"/>
    </row>
    <row r="97" spans="1:17" ht="12.75">
      <c r="A97" s="88"/>
      <c r="B97" s="88"/>
      <c r="C97" s="88"/>
      <c r="D97" s="88"/>
      <c r="E97" s="88"/>
      <c r="F97" s="555"/>
      <c r="G97" s="555"/>
      <c r="H97" s="555"/>
      <c r="I97" s="88"/>
      <c r="J97" s="88"/>
      <c r="K97" s="88"/>
      <c r="L97" s="88"/>
      <c r="M97" s="88"/>
      <c r="O97" s="990" t="s">
        <v>997</v>
      </c>
      <c r="P97" s="990"/>
      <c r="Q97" s="990"/>
    </row>
  </sheetData>
  <sheetProtection/>
  <mergeCells count="15">
    <mergeCell ref="B10:B11"/>
    <mergeCell ref="C10:E10"/>
    <mergeCell ref="F10:H10"/>
    <mergeCell ref="I10:K10"/>
    <mergeCell ref="L10:N10"/>
    <mergeCell ref="O95:Q95"/>
    <mergeCell ref="O97:Q97"/>
    <mergeCell ref="O96:Q96"/>
    <mergeCell ref="A2:Q2"/>
    <mergeCell ref="A3:Q3"/>
    <mergeCell ref="A6:Q6"/>
    <mergeCell ref="A8:B8"/>
    <mergeCell ref="O10:Q10"/>
    <mergeCell ref="A89:B89"/>
    <mergeCell ref="A10:A11"/>
  </mergeCells>
  <conditionalFormatting sqref="O95:P97">
    <cfRule type="cellIs" priority="1" dxfId="0" operator="lessThan" stopIfTrue="1">
      <formula>0</formula>
    </cfRule>
  </conditionalFormatting>
  <printOptions horizontalCentered="1"/>
  <pageMargins left="0.31496062992125984" right="0.31496062992125984" top="0.5905511811023623" bottom="0.5905511811023623" header="0.31496062992125984" footer="0.3149606299212598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T42"/>
  <sheetViews>
    <sheetView view="pageBreakPreview" zoomScale="115" zoomScaleSheetLayoutView="115" zoomScalePageLayoutView="0" workbookViewId="0" topLeftCell="A25">
      <selection activeCell="H39" sqref="H39"/>
    </sheetView>
  </sheetViews>
  <sheetFormatPr defaultColWidth="9.140625" defaultRowHeight="12.75"/>
  <cols>
    <col min="1" max="1" width="9.28125" style="15" customWidth="1"/>
    <col min="2" max="5" width="8.57421875" style="15" customWidth="1"/>
    <col min="6" max="6" width="8.7109375" style="15" customWidth="1"/>
    <col min="7" max="7" width="8.57421875" style="15" customWidth="1"/>
    <col min="8" max="8" width="11.7109375" style="15" customWidth="1"/>
    <col min="9" max="15" width="8.57421875" style="15" customWidth="1"/>
    <col min="16" max="16" width="8.421875" style="15" customWidth="1"/>
    <col min="17" max="19" width="8.57421875" style="15" customWidth="1"/>
    <col min="20" max="16384" width="9.140625" style="15" customWidth="1"/>
  </cols>
  <sheetData>
    <row r="1" spans="1:19" ht="12.75">
      <c r="A1" s="15" t="s">
        <v>10</v>
      </c>
      <c r="H1" s="863"/>
      <c r="I1" s="863"/>
      <c r="R1" s="858" t="s">
        <v>56</v>
      </c>
      <c r="S1" s="858"/>
    </row>
    <row r="2" spans="1:19" s="14" customFormat="1" ht="15.75">
      <c r="A2" s="859" t="s">
        <v>0</v>
      </c>
      <c r="B2" s="859"/>
      <c r="C2" s="859"/>
      <c r="D2" s="859"/>
      <c r="E2" s="859"/>
      <c r="F2" s="859"/>
      <c r="G2" s="859"/>
      <c r="H2" s="859"/>
      <c r="I2" s="859"/>
      <c r="J2" s="859"/>
      <c r="K2" s="859"/>
      <c r="L2" s="859"/>
      <c r="M2" s="859"/>
      <c r="N2" s="859"/>
      <c r="O2" s="859"/>
      <c r="P2" s="859"/>
      <c r="Q2" s="859"/>
      <c r="R2" s="859"/>
      <c r="S2" s="859"/>
    </row>
    <row r="3" spans="1:19" s="14" customFormat="1" ht="20.25" customHeight="1">
      <c r="A3" s="860" t="s">
        <v>388</v>
      </c>
      <c r="B3" s="860"/>
      <c r="C3" s="860"/>
      <c r="D3" s="860"/>
      <c r="E3" s="860"/>
      <c r="F3" s="860"/>
      <c r="G3" s="860"/>
      <c r="H3" s="860"/>
      <c r="I3" s="860"/>
      <c r="J3" s="860"/>
      <c r="K3" s="860"/>
      <c r="L3" s="860"/>
      <c r="M3" s="860"/>
      <c r="N3" s="860"/>
      <c r="O3" s="860"/>
      <c r="P3" s="860"/>
      <c r="Q3" s="860"/>
      <c r="R3" s="860"/>
      <c r="S3" s="860"/>
    </row>
    <row r="5" spans="1:19" s="14" customFormat="1" ht="15.75">
      <c r="A5" s="861" t="s">
        <v>399</v>
      </c>
      <c r="B5" s="861"/>
      <c r="C5" s="861"/>
      <c r="D5" s="861"/>
      <c r="E5" s="861"/>
      <c r="F5" s="861"/>
      <c r="G5" s="861"/>
      <c r="H5" s="861"/>
      <c r="I5" s="861"/>
      <c r="J5" s="861"/>
      <c r="K5" s="861"/>
      <c r="L5" s="861"/>
      <c r="M5" s="861"/>
      <c r="N5" s="861"/>
      <c r="O5" s="861"/>
      <c r="P5" s="861"/>
      <c r="Q5" s="861"/>
      <c r="R5" s="861"/>
      <c r="S5" s="861"/>
    </row>
    <row r="6" spans="1:2" ht="12.75" customHeight="1">
      <c r="A6" s="29" t="s">
        <v>994</v>
      </c>
      <c r="B6" s="29"/>
    </row>
    <row r="8" spans="1:19" ht="12.75">
      <c r="A8" s="862" t="s">
        <v>215</v>
      </c>
      <c r="B8" s="862"/>
      <c r="C8" s="862"/>
      <c r="D8" s="862"/>
      <c r="E8" s="862"/>
      <c r="F8" s="862"/>
      <c r="G8" s="862"/>
      <c r="H8" s="862"/>
      <c r="I8" s="862"/>
      <c r="R8" s="25"/>
      <c r="S8" s="25"/>
    </row>
    <row r="10" spans="1:12" ht="18" customHeight="1">
      <c r="A10" s="4"/>
      <c r="B10" s="849" t="s">
        <v>42</v>
      </c>
      <c r="C10" s="849"/>
      <c r="D10" s="849" t="s">
        <v>43</v>
      </c>
      <c r="E10" s="849"/>
      <c r="F10" s="849" t="s">
        <v>44</v>
      </c>
      <c r="G10" s="849"/>
      <c r="H10" s="868" t="s">
        <v>45</v>
      </c>
      <c r="I10" s="868"/>
      <c r="J10" s="849" t="s">
        <v>46</v>
      </c>
      <c r="K10" s="849"/>
      <c r="L10" s="23" t="s">
        <v>18</v>
      </c>
    </row>
    <row r="11" spans="1:12" s="53" customFormat="1" ht="13.5" customHeight="1">
      <c r="A11" s="55">
        <v>1</v>
      </c>
      <c r="B11" s="844">
        <v>2</v>
      </c>
      <c r="C11" s="844"/>
      <c r="D11" s="844">
        <v>3</v>
      </c>
      <c r="E11" s="844"/>
      <c r="F11" s="844">
        <v>4</v>
      </c>
      <c r="G11" s="844"/>
      <c r="H11" s="844">
        <v>5</v>
      </c>
      <c r="I11" s="844"/>
      <c r="J11" s="844">
        <v>6</v>
      </c>
      <c r="K11" s="844"/>
      <c r="L11" s="55">
        <v>7</v>
      </c>
    </row>
    <row r="12" spans="1:12" ht="12.75">
      <c r="A12" s="2" t="s">
        <v>47</v>
      </c>
      <c r="B12" s="836">
        <v>7243</v>
      </c>
      <c r="C12" s="836"/>
      <c r="D12" s="836">
        <v>156</v>
      </c>
      <c r="E12" s="836"/>
      <c r="F12" s="836">
        <v>14127</v>
      </c>
      <c r="G12" s="836"/>
      <c r="H12" s="836">
        <v>2283</v>
      </c>
      <c r="I12" s="836"/>
      <c r="J12" s="836">
        <v>6929</v>
      </c>
      <c r="K12" s="836"/>
      <c r="L12" s="274">
        <v>30738</v>
      </c>
    </row>
    <row r="13" spans="1:12" ht="12.75">
      <c r="A13" s="2" t="s">
        <v>48</v>
      </c>
      <c r="B13" s="836">
        <v>105623</v>
      </c>
      <c r="C13" s="836"/>
      <c r="D13" s="836">
        <v>4662</v>
      </c>
      <c r="E13" s="836"/>
      <c r="F13" s="836">
        <v>180233</v>
      </c>
      <c r="G13" s="836"/>
      <c r="H13" s="836">
        <v>14943</v>
      </c>
      <c r="I13" s="836"/>
      <c r="J13" s="836">
        <v>52707</v>
      </c>
      <c r="K13" s="836"/>
      <c r="L13" s="274">
        <v>358168</v>
      </c>
    </row>
    <row r="14" spans="1:12" ht="12.75">
      <c r="A14" s="2" t="s">
        <v>18</v>
      </c>
      <c r="B14" s="841">
        <v>112866</v>
      </c>
      <c r="C14" s="841"/>
      <c r="D14" s="841">
        <v>4818</v>
      </c>
      <c r="E14" s="841"/>
      <c r="F14" s="841">
        <v>194360</v>
      </c>
      <c r="G14" s="841"/>
      <c r="H14" s="841">
        <v>17226</v>
      </c>
      <c r="I14" s="841"/>
      <c r="J14" s="841">
        <v>59636</v>
      </c>
      <c r="K14" s="841"/>
      <c r="L14" s="376">
        <v>388906</v>
      </c>
    </row>
    <row r="16" spans="1:19" ht="18.75" customHeight="1">
      <c r="A16" s="846" t="s">
        <v>216</v>
      </c>
      <c r="B16" s="846"/>
      <c r="C16" s="846"/>
      <c r="D16" s="846"/>
      <c r="E16" s="846"/>
      <c r="F16" s="846"/>
      <c r="G16" s="846"/>
      <c r="H16" s="846"/>
      <c r="I16" s="846"/>
      <c r="J16" s="846"/>
      <c r="K16" s="846"/>
      <c r="L16" s="846"/>
      <c r="M16" s="846"/>
      <c r="N16" s="846"/>
      <c r="O16" s="846"/>
      <c r="P16" s="846"/>
      <c r="Q16" s="846"/>
      <c r="R16" s="846"/>
      <c r="S16" s="846"/>
    </row>
    <row r="17" spans="1:20" ht="12.75">
      <c r="A17" s="849" t="s">
        <v>22</v>
      </c>
      <c r="B17" s="849" t="s">
        <v>49</v>
      </c>
      <c r="C17" s="849"/>
      <c r="D17" s="849"/>
      <c r="E17" s="872" t="s">
        <v>23</v>
      </c>
      <c r="F17" s="872"/>
      <c r="G17" s="872"/>
      <c r="H17" s="872"/>
      <c r="I17" s="872"/>
      <c r="J17" s="872"/>
      <c r="K17" s="872"/>
      <c r="L17" s="872"/>
      <c r="M17" s="871" t="s">
        <v>24</v>
      </c>
      <c r="N17" s="871"/>
      <c r="O17" s="871"/>
      <c r="P17" s="871"/>
      <c r="Q17" s="871"/>
      <c r="R17" s="871"/>
      <c r="S17" s="871"/>
      <c r="T17" s="871"/>
    </row>
    <row r="18" spans="1:20" ht="33.75" customHeight="1">
      <c r="A18" s="849"/>
      <c r="B18" s="849"/>
      <c r="C18" s="849"/>
      <c r="D18" s="849"/>
      <c r="E18" s="847" t="s">
        <v>165</v>
      </c>
      <c r="F18" s="848"/>
      <c r="G18" s="847" t="s">
        <v>217</v>
      </c>
      <c r="H18" s="848"/>
      <c r="I18" s="849" t="s">
        <v>50</v>
      </c>
      <c r="J18" s="849"/>
      <c r="K18" s="847" t="s">
        <v>99</v>
      </c>
      <c r="L18" s="848"/>
      <c r="M18" s="847" t="s">
        <v>100</v>
      </c>
      <c r="N18" s="848"/>
      <c r="O18" s="847" t="s">
        <v>217</v>
      </c>
      <c r="P18" s="848"/>
      <c r="Q18" s="849" t="s">
        <v>50</v>
      </c>
      <c r="R18" s="849"/>
      <c r="S18" s="849" t="s">
        <v>99</v>
      </c>
      <c r="T18" s="849"/>
    </row>
    <row r="19" spans="1:20" s="53" customFormat="1" ht="12.75" customHeight="1">
      <c r="A19" s="55">
        <v>1</v>
      </c>
      <c r="B19" s="854">
        <v>2</v>
      </c>
      <c r="C19" s="867"/>
      <c r="D19" s="855"/>
      <c r="E19" s="854">
        <v>3</v>
      </c>
      <c r="F19" s="855"/>
      <c r="G19" s="854">
        <v>4</v>
      </c>
      <c r="H19" s="855"/>
      <c r="I19" s="844">
        <v>5</v>
      </c>
      <c r="J19" s="844"/>
      <c r="K19" s="844">
        <v>6</v>
      </c>
      <c r="L19" s="844"/>
      <c r="M19" s="854">
        <v>3</v>
      </c>
      <c r="N19" s="855"/>
      <c r="O19" s="854">
        <v>4</v>
      </c>
      <c r="P19" s="855"/>
      <c r="Q19" s="844">
        <v>5</v>
      </c>
      <c r="R19" s="844"/>
      <c r="S19" s="844">
        <v>6</v>
      </c>
      <c r="T19" s="844"/>
    </row>
    <row r="20" spans="1:20" ht="12.75">
      <c r="A20" s="52">
        <v>1</v>
      </c>
      <c r="B20" s="851" t="s">
        <v>51</v>
      </c>
      <c r="C20" s="852"/>
      <c r="D20" s="853"/>
      <c r="E20" s="842">
        <v>100</v>
      </c>
      <c r="F20" s="843"/>
      <c r="G20" s="856" t="s">
        <v>6</v>
      </c>
      <c r="H20" s="857"/>
      <c r="I20" s="850">
        <v>341</v>
      </c>
      <c r="J20" s="850"/>
      <c r="K20" s="850" t="s">
        <v>938</v>
      </c>
      <c r="L20" s="850"/>
      <c r="M20" s="842">
        <v>150</v>
      </c>
      <c r="N20" s="843"/>
      <c r="O20" s="856" t="s">
        <v>6</v>
      </c>
      <c r="P20" s="857"/>
      <c r="Q20" s="850">
        <v>511</v>
      </c>
      <c r="R20" s="850"/>
      <c r="S20" s="850" t="s">
        <v>939</v>
      </c>
      <c r="T20" s="850"/>
    </row>
    <row r="21" spans="1:20" ht="12.75">
      <c r="A21" s="52">
        <v>2</v>
      </c>
      <c r="B21" s="864" t="s">
        <v>52</v>
      </c>
      <c r="C21" s="865"/>
      <c r="D21" s="866"/>
      <c r="E21" s="842">
        <v>20</v>
      </c>
      <c r="F21" s="843"/>
      <c r="G21" s="842">
        <v>1.02</v>
      </c>
      <c r="H21" s="843"/>
      <c r="I21" s="850" t="s">
        <v>940</v>
      </c>
      <c r="J21" s="850"/>
      <c r="K21" s="850" t="s">
        <v>941</v>
      </c>
      <c r="L21" s="850"/>
      <c r="M21" s="842">
        <v>30</v>
      </c>
      <c r="N21" s="843"/>
      <c r="O21" s="842">
        <v>1.36</v>
      </c>
      <c r="P21" s="843"/>
      <c r="Q21" s="850" t="s">
        <v>942</v>
      </c>
      <c r="R21" s="850"/>
      <c r="S21" s="850" t="s">
        <v>943</v>
      </c>
      <c r="T21" s="850"/>
    </row>
    <row r="22" spans="1:20" ht="12.75">
      <c r="A22" s="52">
        <v>3</v>
      </c>
      <c r="B22" s="864" t="s">
        <v>218</v>
      </c>
      <c r="C22" s="865"/>
      <c r="D22" s="866"/>
      <c r="E22" s="842">
        <v>50</v>
      </c>
      <c r="F22" s="843"/>
      <c r="G22" s="842">
        <v>1.02</v>
      </c>
      <c r="H22" s="843"/>
      <c r="I22" s="850">
        <v>30</v>
      </c>
      <c r="J22" s="850"/>
      <c r="K22" s="850" t="s">
        <v>6</v>
      </c>
      <c r="L22" s="850"/>
      <c r="M22" s="842">
        <v>75</v>
      </c>
      <c r="N22" s="843"/>
      <c r="O22" s="842">
        <v>1.42</v>
      </c>
      <c r="P22" s="843"/>
      <c r="Q22" s="850">
        <v>45</v>
      </c>
      <c r="R22" s="850"/>
      <c r="S22" s="850" t="s">
        <v>6</v>
      </c>
      <c r="T22" s="850"/>
    </row>
    <row r="23" spans="1:20" ht="12.75">
      <c r="A23" s="52">
        <v>4</v>
      </c>
      <c r="B23" s="864" t="s">
        <v>53</v>
      </c>
      <c r="C23" s="865"/>
      <c r="D23" s="866"/>
      <c r="E23" s="842">
        <v>5</v>
      </c>
      <c r="F23" s="843"/>
      <c r="G23" s="842">
        <v>0.45</v>
      </c>
      <c r="H23" s="843"/>
      <c r="I23" s="850">
        <v>45</v>
      </c>
      <c r="J23" s="850"/>
      <c r="K23" s="850" t="s">
        <v>6</v>
      </c>
      <c r="L23" s="850"/>
      <c r="M23" s="842">
        <v>7.5</v>
      </c>
      <c r="N23" s="843"/>
      <c r="O23" s="842">
        <v>1.09</v>
      </c>
      <c r="P23" s="843"/>
      <c r="Q23" s="850">
        <v>67.5</v>
      </c>
      <c r="R23" s="850"/>
      <c r="S23" s="850" t="s">
        <v>6</v>
      </c>
      <c r="T23" s="850"/>
    </row>
    <row r="24" spans="1:20" ht="12.75">
      <c r="A24" s="52">
        <v>5</v>
      </c>
      <c r="B24" s="864" t="s">
        <v>54</v>
      </c>
      <c r="C24" s="865"/>
      <c r="D24" s="866"/>
      <c r="E24" s="842">
        <v>6</v>
      </c>
      <c r="F24" s="843"/>
      <c r="G24" s="842">
        <v>0.21</v>
      </c>
      <c r="H24" s="843"/>
      <c r="I24" s="850" t="s">
        <v>6</v>
      </c>
      <c r="J24" s="850"/>
      <c r="K24" s="850" t="s">
        <v>6</v>
      </c>
      <c r="L24" s="850"/>
      <c r="M24" s="842">
        <v>9</v>
      </c>
      <c r="N24" s="843"/>
      <c r="O24" s="842">
        <v>0.23</v>
      </c>
      <c r="P24" s="843"/>
      <c r="Q24" s="850" t="s">
        <v>6</v>
      </c>
      <c r="R24" s="850"/>
      <c r="S24" s="850" t="s">
        <v>6</v>
      </c>
      <c r="T24" s="850"/>
    </row>
    <row r="25" spans="1:20" ht="12.75">
      <c r="A25" s="52">
        <v>6</v>
      </c>
      <c r="B25" s="864" t="s">
        <v>55</v>
      </c>
      <c r="C25" s="865"/>
      <c r="D25" s="866"/>
      <c r="E25" s="842" t="s">
        <v>6</v>
      </c>
      <c r="F25" s="843"/>
      <c r="G25" s="842">
        <v>0.41</v>
      </c>
      <c r="H25" s="843"/>
      <c r="I25" s="850" t="s">
        <v>6</v>
      </c>
      <c r="J25" s="850"/>
      <c r="K25" s="850" t="s">
        <v>6</v>
      </c>
      <c r="L25" s="850"/>
      <c r="M25" s="842" t="s">
        <v>6</v>
      </c>
      <c r="N25" s="843"/>
      <c r="O25" s="842">
        <v>0.55</v>
      </c>
      <c r="P25" s="843"/>
      <c r="Q25" s="850" t="s">
        <v>6</v>
      </c>
      <c r="R25" s="850"/>
      <c r="S25" s="850" t="s">
        <v>6</v>
      </c>
      <c r="T25" s="850"/>
    </row>
    <row r="26" spans="1:20" ht="12.75">
      <c r="A26" s="52">
        <v>7</v>
      </c>
      <c r="B26" s="864" t="s">
        <v>219</v>
      </c>
      <c r="C26" s="865"/>
      <c r="D26" s="866"/>
      <c r="E26" s="842" t="s">
        <v>6</v>
      </c>
      <c r="F26" s="843"/>
      <c r="G26" s="842" t="s">
        <v>6</v>
      </c>
      <c r="H26" s="843"/>
      <c r="I26" s="850" t="s">
        <v>6</v>
      </c>
      <c r="J26" s="850"/>
      <c r="K26" s="850" t="s">
        <v>6</v>
      </c>
      <c r="L26" s="850"/>
      <c r="M26" s="842" t="s">
        <v>6</v>
      </c>
      <c r="N26" s="843"/>
      <c r="O26" s="842" t="s">
        <v>6</v>
      </c>
      <c r="P26" s="843"/>
      <c r="Q26" s="850" t="s">
        <v>6</v>
      </c>
      <c r="R26" s="850"/>
      <c r="S26" s="850" t="s">
        <v>6</v>
      </c>
      <c r="T26" s="850"/>
    </row>
    <row r="27" spans="1:20" ht="12.75">
      <c r="A27" s="52"/>
      <c r="B27" s="847" t="s">
        <v>18</v>
      </c>
      <c r="C27" s="869"/>
      <c r="D27" s="848"/>
      <c r="E27" s="856"/>
      <c r="F27" s="857"/>
      <c r="G27" s="856">
        <v>3.11</v>
      </c>
      <c r="H27" s="857"/>
      <c r="I27" s="870" t="s">
        <v>944</v>
      </c>
      <c r="J27" s="870"/>
      <c r="K27" s="870" t="s">
        <v>945</v>
      </c>
      <c r="L27" s="870"/>
      <c r="M27" s="856"/>
      <c r="N27" s="857"/>
      <c r="O27" s="873">
        <v>4.65</v>
      </c>
      <c r="P27" s="874"/>
      <c r="Q27" s="870" t="s">
        <v>946</v>
      </c>
      <c r="R27" s="870"/>
      <c r="S27" s="870" t="s">
        <v>947</v>
      </c>
      <c r="T27" s="870"/>
    </row>
    <row r="28" spans="1:20" ht="12.75">
      <c r="A28" s="102"/>
      <c r="B28" s="103"/>
      <c r="C28" s="103"/>
      <c r="D28" s="103"/>
      <c r="E28" s="12"/>
      <c r="F28" s="12"/>
      <c r="G28" s="12"/>
      <c r="H28" s="12"/>
      <c r="I28" s="12"/>
      <c r="J28" s="12"/>
      <c r="K28" s="12"/>
      <c r="L28" s="436"/>
      <c r="M28" s="434"/>
      <c r="N28" s="12"/>
      <c r="O28" s="437"/>
      <c r="P28" s="437"/>
      <c r="Q28" s="435"/>
      <c r="R28" s="12"/>
      <c r="S28" s="12"/>
      <c r="T28" s="12"/>
    </row>
    <row r="29" spans="12:17" ht="12.75">
      <c r="L29" s="436"/>
      <c r="M29" s="434"/>
      <c r="O29" s="436"/>
      <c r="P29" s="436"/>
      <c r="Q29" s="435"/>
    </row>
    <row r="30" spans="1:17" ht="13.5" customHeight="1">
      <c r="A30" s="845" t="s">
        <v>243</v>
      </c>
      <c r="B30" s="845"/>
      <c r="C30" s="845"/>
      <c r="D30" s="845"/>
      <c r="E30" s="845"/>
      <c r="F30" s="845"/>
      <c r="G30" s="845"/>
      <c r="H30" s="845"/>
      <c r="I30" s="845"/>
      <c r="L30" s="436"/>
      <c r="M30" s="434"/>
      <c r="O30" s="436"/>
      <c r="P30" s="436"/>
      <c r="Q30" s="435"/>
    </row>
    <row r="31" spans="1:17" ht="13.5" customHeight="1">
      <c r="A31" s="837" t="s">
        <v>58</v>
      </c>
      <c r="B31" s="837" t="s">
        <v>23</v>
      </c>
      <c r="C31" s="837"/>
      <c r="D31" s="837"/>
      <c r="E31" s="838" t="s">
        <v>24</v>
      </c>
      <c r="F31" s="838"/>
      <c r="G31" s="838"/>
      <c r="H31" s="839" t="s">
        <v>190</v>
      </c>
      <c r="I31"/>
      <c r="L31" s="436"/>
      <c r="M31" s="434"/>
      <c r="O31" s="436"/>
      <c r="P31" s="436"/>
      <c r="Q31" s="435"/>
    </row>
    <row r="32" spans="1:17" ht="15">
      <c r="A32" s="837"/>
      <c r="B32" s="38" t="s">
        <v>220</v>
      </c>
      <c r="C32" s="57" t="s">
        <v>111</v>
      </c>
      <c r="D32" s="38" t="s">
        <v>18</v>
      </c>
      <c r="E32" s="38" t="s">
        <v>220</v>
      </c>
      <c r="F32" s="57" t="s">
        <v>111</v>
      </c>
      <c r="G32" s="38" t="s">
        <v>18</v>
      </c>
      <c r="H32" s="840"/>
      <c r="I32"/>
      <c r="L32" s="436"/>
      <c r="M32" s="434"/>
      <c r="O32" s="436"/>
      <c r="P32" s="436"/>
      <c r="Q32" s="435"/>
    </row>
    <row r="33" spans="1:17" ht="57">
      <c r="A33" s="56" t="s">
        <v>343</v>
      </c>
      <c r="B33" s="378">
        <v>2.17</v>
      </c>
      <c r="C33" s="378">
        <v>0.72</v>
      </c>
      <c r="D33" s="379">
        <v>2.89</v>
      </c>
      <c r="E33" s="378">
        <v>3.25</v>
      </c>
      <c r="F33" s="378">
        <v>1.08</v>
      </c>
      <c r="G33" s="378">
        <v>4.33</v>
      </c>
      <c r="H33" s="380" t="s">
        <v>927</v>
      </c>
      <c r="I33"/>
      <c r="P33" s="432"/>
      <c r="Q33" s="433"/>
    </row>
    <row r="34" spans="1:9" ht="42.75">
      <c r="A34" s="56"/>
      <c r="B34" s="378">
        <v>2.33</v>
      </c>
      <c r="C34" s="378">
        <v>0.78</v>
      </c>
      <c r="D34" s="379">
        <v>3.11</v>
      </c>
      <c r="E34" s="379">
        <v>3.49</v>
      </c>
      <c r="F34" s="378">
        <v>1.16</v>
      </c>
      <c r="G34" s="378">
        <v>4.65</v>
      </c>
      <c r="H34" s="380" t="s">
        <v>928</v>
      </c>
      <c r="I34"/>
    </row>
    <row r="35" spans="1:9" ht="12.75">
      <c r="A35" s="24" t="s">
        <v>389</v>
      </c>
      <c r="B35" s="381">
        <v>2.51</v>
      </c>
      <c r="C35" s="381">
        <v>0.83</v>
      </c>
      <c r="D35" s="381">
        <v>3.34</v>
      </c>
      <c r="E35" s="381">
        <v>3.75</v>
      </c>
      <c r="F35" s="381">
        <v>1.25</v>
      </c>
      <c r="G35" s="381">
        <v>5</v>
      </c>
      <c r="H35" s="277" t="s">
        <v>221</v>
      </c>
      <c r="I35"/>
    </row>
    <row r="36" ht="14.25">
      <c r="A36" s="101" t="s">
        <v>346</v>
      </c>
    </row>
    <row r="38" spans="1:17" s="16" customFormat="1" ht="12.75" customHeight="1">
      <c r="A38" s="15" t="s">
        <v>11</v>
      </c>
      <c r="B38" s="15"/>
      <c r="C38" s="15"/>
      <c r="D38" s="15"/>
      <c r="E38" s="15"/>
      <c r="F38" s="15"/>
      <c r="G38" s="15"/>
      <c r="I38" s="15"/>
      <c r="O38" s="70"/>
      <c r="P38" s="70"/>
      <c r="Q38" s="70"/>
    </row>
    <row r="39" spans="1:17" s="16" customFormat="1" ht="12.75" customHeight="1">
      <c r="A39" s="70"/>
      <c r="B39" s="70"/>
      <c r="C39" s="70"/>
      <c r="D39" s="70"/>
      <c r="E39" s="70"/>
      <c r="F39" s="70"/>
      <c r="G39" s="70"/>
      <c r="H39" s="70"/>
      <c r="I39" s="70"/>
      <c r="J39" s="70"/>
      <c r="K39" s="70"/>
      <c r="L39" s="70"/>
      <c r="M39" s="70"/>
      <c r="N39" s="70"/>
      <c r="O39" s="70"/>
      <c r="P39" s="70"/>
      <c r="Q39" s="70"/>
    </row>
    <row r="40" spans="1:20" s="16" customFormat="1" ht="12.75" customHeight="1">
      <c r="A40" s="70" t="s">
        <v>94</v>
      </c>
      <c r="B40" s="70"/>
      <c r="C40" s="70"/>
      <c r="D40" s="70"/>
      <c r="E40" s="70"/>
      <c r="F40" s="70"/>
      <c r="G40" s="70"/>
      <c r="H40" s="70"/>
      <c r="I40" s="70"/>
      <c r="J40" s="70"/>
      <c r="K40" s="70"/>
      <c r="L40" s="70"/>
      <c r="M40" s="70"/>
      <c r="N40" s="70"/>
      <c r="O40" s="875" t="s">
        <v>995</v>
      </c>
      <c r="P40" s="875"/>
      <c r="Q40" s="875"/>
      <c r="R40" s="875"/>
      <c r="S40" s="875"/>
      <c r="T40" s="875"/>
    </row>
    <row r="41" spans="14:20" ht="12.75" customHeight="1">
      <c r="N41" s="29"/>
      <c r="O41" s="875" t="s">
        <v>996</v>
      </c>
      <c r="P41" s="875"/>
      <c r="Q41" s="875"/>
      <c r="R41" s="875"/>
      <c r="S41" s="875"/>
      <c r="T41" s="875"/>
    </row>
    <row r="42" spans="15:20" ht="12.75">
      <c r="O42" s="875" t="s">
        <v>997</v>
      </c>
      <c r="P42" s="875"/>
      <c r="Q42" s="875"/>
      <c r="R42" s="875"/>
      <c r="S42" s="875"/>
      <c r="T42" s="875"/>
    </row>
  </sheetData>
  <sheetProtection/>
  <mergeCells count="133">
    <mergeCell ref="O40:T40"/>
    <mergeCell ref="O41:T41"/>
    <mergeCell ref="O42:T42"/>
    <mergeCell ref="Q24:R24"/>
    <mergeCell ref="S24:T24"/>
    <mergeCell ref="M24:N24"/>
    <mergeCell ref="O24:P24"/>
    <mergeCell ref="M25:N25"/>
    <mergeCell ref="O25:P25"/>
    <mergeCell ref="M27:N27"/>
    <mergeCell ref="O27:P27"/>
    <mergeCell ref="Q27:R27"/>
    <mergeCell ref="S27:T27"/>
    <mergeCell ref="M26:N26"/>
    <mergeCell ref="Q26:R26"/>
    <mergeCell ref="S26:T26"/>
    <mergeCell ref="O26:P26"/>
    <mergeCell ref="M17:T17"/>
    <mergeCell ref="A17:A18"/>
    <mergeCell ref="B17:D18"/>
    <mergeCell ref="E17:L17"/>
    <mergeCell ref="O18:P18"/>
    <mergeCell ref="Q18:R18"/>
    <mergeCell ref="S18:T18"/>
    <mergeCell ref="M21:N21"/>
    <mergeCell ref="O21:P21"/>
    <mergeCell ref="M18:N18"/>
    <mergeCell ref="G19:H19"/>
    <mergeCell ref="I19:J19"/>
    <mergeCell ref="O23:P23"/>
    <mergeCell ref="I23:J23"/>
    <mergeCell ref="K21:L21"/>
    <mergeCell ref="K23:L23"/>
    <mergeCell ref="K20:L20"/>
    <mergeCell ref="Q21:R21"/>
    <mergeCell ref="S21:T21"/>
    <mergeCell ref="Q20:R20"/>
    <mergeCell ref="S20:T20"/>
    <mergeCell ref="M19:N19"/>
    <mergeCell ref="O19:P19"/>
    <mergeCell ref="Q19:R19"/>
    <mergeCell ref="S19:T19"/>
    <mergeCell ref="M20:N20"/>
    <mergeCell ref="O20:P20"/>
    <mergeCell ref="B27:D27"/>
    <mergeCell ref="E27:F27"/>
    <mergeCell ref="G27:H27"/>
    <mergeCell ref="I27:J27"/>
    <mergeCell ref="K27:L27"/>
    <mergeCell ref="B26:D26"/>
    <mergeCell ref="E26:F26"/>
    <mergeCell ref="G26:H26"/>
    <mergeCell ref="K26:L26"/>
    <mergeCell ref="I26:J26"/>
    <mergeCell ref="K25:L25"/>
    <mergeCell ref="Q22:R22"/>
    <mergeCell ref="S22:T22"/>
    <mergeCell ref="M22:N22"/>
    <mergeCell ref="O22:P22"/>
    <mergeCell ref="Q23:R23"/>
    <mergeCell ref="S23:T23"/>
    <mergeCell ref="M23:N23"/>
    <mergeCell ref="Q25:R25"/>
    <mergeCell ref="S25:T25"/>
    <mergeCell ref="H10:I10"/>
    <mergeCell ref="B25:D25"/>
    <mergeCell ref="B24:D24"/>
    <mergeCell ref="E24:F24"/>
    <mergeCell ref="G24:H24"/>
    <mergeCell ref="I24:J24"/>
    <mergeCell ref="E25:F25"/>
    <mergeCell ref="G25:H25"/>
    <mergeCell ref="I25:J25"/>
    <mergeCell ref="I22:J22"/>
    <mergeCell ref="J11:K11"/>
    <mergeCell ref="J14:K14"/>
    <mergeCell ref="H13:I13"/>
    <mergeCell ref="E18:F18"/>
    <mergeCell ref="G22:H22"/>
    <mergeCell ref="D11:E11"/>
    <mergeCell ref="F11:G11"/>
    <mergeCell ref="K18:L18"/>
    <mergeCell ref="D13:E13"/>
    <mergeCell ref="F13:G13"/>
    <mergeCell ref="H12:I12"/>
    <mergeCell ref="K24:L24"/>
    <mergeCell ref="B23:D23"/>
    <mergeCell ref="E23:F23"/>
    <mergeCell ref="G23:H23"/>
    <mergeCell ref="B21:D21"/>
    <mergeCell ref="B13:C13"/>
    <mergeCell ref="K22:L22"/>
    <mergeCell ref="B22:D22"/>
    <mergeCell ref="B19:D19"/>
    <mergeCell ref="R1:S1"/>
    <mergeCell ref="A2:S2"/>
    <mergeCell ref="A3:S3"/>
    <mergeCell ref="A5:S5"/>
    <mergeCell ref="B10:C10"/>
    <mergeCell ref="A8:I8"/>
    <mergeCell ref="H1:I1"/>
    <mergeCell ref="F10:G10"/>
    <mergeCell ref="J10:K10"/>
    <mergeCell ref="D10:E10"/>
    <mergeCell ref="E21:F21"/>
    <mergeCell ref="G21:H21"/>
    <mergeCell ref="I21:J21"/>
    <mergeCell ref="B20:D20"/>
    <mergeCell ref="B14:C14"/>
    <mergeCell ref="E19:F19"/>
    <mergeCell ref="E20:F20"/>
    <mergeCell ref="G20:H20"/>
    <mergeCell ref="I20:J20"/>
    <mergeCell ref="H11:I11"/>
    <mergeCell ref="A30:I30"/>
    <mergeCell ref="A16:S16"/>
    <mergeCell ref="G18:H18"/>
    <mergeCell ref="I18:J18"/>
    <mergeCell ref="B11:C11"/>
    <mergeCell ref="K19:L19"/>
    <mergeCell ref="J13:K13"/>
    <mergeCell ref="D14:E14"/>
    <mergeCell ref="F12:G12"/>
    <mergeCell ref="J12:K12"/>
    <mergeCell ref="A31:A32"/>
    <mergeCell ref="B31:D31"/>
    <mergeCell ref="E31:G31"/>
    <mergeCell ref="H31:H32"/>
    <mergeCell ref="B12:C12"/>
    <mergeCell ref="F14:G14"/>
    <mergeCell ref="H14:I14"/>
    <mergeCell ref="E22:F22"/>
    <mergeCell ref="D12:E12"/>
  </mergeCells>
  <printOptions horizontalCentered="1"/>
  <pageMargins left="0.31496062992125984" right="0.31496062992125984" top="0.5905511811023623" bottom="0.5905511811023623" header="0.3937007874015748" footer="0.1968503937007874"/>
  <pageSetup fitToHeight="1" fitToWidth="1" horizontalDpi="600" verticalDpi="600" orientation="landscape" paperSize="9" scale="79" r:id="rId1"/>
</worksheet>
</file>

<file path=xl/worksheets/sheet20.xml><?xml version="1.0" encoding="utf-8"?>
<worksheet xmlns="http://schemas.openxmlformats.org/spreadsheetml/2006/main" xmlns:r="http://schemas.openxmlformats.org/officeDocument/2006/relationships">
  <sheetPr>
    <tabColor rgb="FF00B050"/>
  </sheetPr>
  <dimension ref="A1:Q97"/>
  <sheetViews>
    <sheetView view="pageBreakPreview" zoomScale="90" zoomScaleSheetLayoutView="90" zoomScalePageLayoutView="0" workbookViewId="0" topLeftCell="A1">
      <pane ySplit="12" topLeftCell="A85" activePane="bottomLeft" state="frozen"/>
      <selection pane="topLeft" activeCell="H33" sqref="A33:V43"/>
      <selection pane="bottomLeft" activeCell="I88" sqref="I88"/>
    </sheetView>
  </sheetViews>
  <sheetFormatPr defaultColWidth="9.140625" defaultRowHeight="12.75"/>
  <cols>
    <col min="1" max="1" width="5.00390625" style="140" customWidth="1"/>
    <col min="2" max="2" width="18.8515625" style="140" bestFit="1" customWidth="1"/>
    <col min="3" max="3" width="9.57421875" style="140" bestFit="1" customWidth="1"/>
    <col min="4" max="4" width="8.28125" style="140" customWidth="1"/>
    <col min="5" max="5" width="9.57421875" style="140" bestFit="1" customWidth="1"/>
    <col min="6" max="6" width="8.140625" style="298" bestFit="1" customWidth="1"/>
    <col min="7" max="7" width="7.28125" style="298" customWidth="1"/>
    <col min="8" max="8" width="8.140625" style="298" customWidth="1"/>
    <col min="9" max="9" width="9.28125" style="140" customWidth="1"/>
    <col min="10" max="10" width="7.7109375" style="140" customWidth="1"/>
    <col min="11" max="11" width="8.57421875" style="140" bestFit="1" customWidth="1"/>
    <col min="12" max="12" width="8.7109375" style="140" customWidth="1"/>
    <col min="13" max="14" width="8.57421875" style="140" bestFit="1" customWidth="1"/>
    <col min="15" max="15" width="11.57421875" style="140" customWidth="1"/>
    <col min="16" max="16" width="11.8515625" style="140" customWidth="1"/>
    <col min="17" max="17" width="9.7109375" style="140" customWidth="1"/>
    <col min="18" max="16384" width="9.140625" style="140" customWidth="1"/>
  </cols>
  <sheetData>
    <row r="1" spans="6:17" s="74" customFormat="1" ht="15">
      <c r="F1" s="258"/>
      <c r="G1" s="258"/>
      <c r="H1" s="553"/>
      <c r="I1" s="368"/>
      <c r="J1" s="368"/>
      <c r="K1" s="368"/>
      <c r="L1" s="368"/>
      <c r="M1" s="368"/>
      <c r="N1" s="368"/>
      <c r="O1" s="368"/>
      <c r="P1" s="140"/>
      <c r="Q1" s="288" t="s">
        <v>95</v>
      </c>
    </row>
    <row r="2" spans="1:17" s="74" customFormat="1" ht="15">
      <c r="A2" s="950" t="s">
        <v>0</v>
      </c>
      <c r="B2" s="950"/>
      <c r="C2" s="950"/>
      <c r="D2" s="950"/>
      <c r="E2" s="950"/>
      <c r="F2" s="950"/>
      <c r="G2" s="950"/>
      <c r="H2" s="950"/>
      <c r="I2" s="950"/>
      <c r="J2" s="950"/>
      <c r="K2" s="950"/>
      <c r="L2" s="950"/>
      <c r="M2" s="950"/>
      <c r="N2" s="950"/>
      <c r="O2" s="950"/>
      <c r="P2" s="950"/>
      <c r="Q2" s="950"/>
    </row>
    <row r="3" spans="1:17" s="74" customFormat="1" ht="17.25" customHeight="1">
      <c r="A3" s="949" t="s">
        <v>388</v>
      </c>
      <c r="B3" s="949"/>
      <c r="C3" s="949"/>
      <c r="D3" s="949"/>
      <c r="E3" s="949"/>
      <c r="F3" s="949"/>
      <c r="G3" s="949"/>
      <c r="H3" s="949"/>
      <c r="I3" s="949"/>
      <c r="J3" s="949"/>
      <c r="K3" s="949"/>
      <c r="L3" s="949"/>
      <c r="M3" s="949"/>
      <c r="N3" s="949"/>
      <c r="O3" s="949"/>
      <c r="P3" s="949"/>
      <c r="Q3" s="949"/>
    </row>
    <row r="4" spans="6:8" s="74" customFormat="1" ht="3" customHeight="1">
      <c r="F4" s="258"/>
      <c r="G4" s="258"/>
      <c r="H4" s="258"/>
    </row>
    <row r="5" spans="1:17" ht="9" customHeight="1">
      <c r="A5" s="730"/>
      <c r="B5" s="730"/>
      <c r="C5" s="730"/>
      <c r="D5" s="730"/>
      <c r="E5" s="731"/>
      <c r="F5" s="732"/>
      <c r="G5" s="732"/>
      <c r="H5" s="732"/>
      <c r="I5" s="731"/>
      <c r="J5" s="731"/>
      <c r="K5" s="731"/>
      <c r="L5" s="731"/>
      <c r="M5" s="731"/>
      <c r="N5" s="730"/>
      <c r="O5" s="730"/>
      <c r="P5" s="731"/>
      <c r="Q5" s="387"/>
    </row>
    <row r="6" spans="2:13" ht="18" customHeight="1">
      <c r="B6" s="289"/>
      <c r="C6" s="289"/>
      <c r="D6" s="289" t="s">
        <v>411</v>
      </c>
      <c r="E6" s="289"/>
      <c r="H6" s="750"/>
      <c r="I6" s="289"/>
      <c r="J6" s="289"/>
      <c r="K6" s="289"/>
      <c r="L6" s="289"/>
      <c r="M6" s="289"/>
    </row>
    <row r="7" ht="5.25" customHeight="1"/>
    <row r="8" spans="1:17" ht="12.75">
      <c r="A8" s="368" t="s">
        <v>994</v>
      </c>
      <c r="B8" s="368"/>
      <c r="Q8" s="264" t="s">
        <v>21</v>
      </c>
    </row>
    <row r="9" spans="1:17" ht="6" customHeight="1">
      <c r="A9" s="87"/>
      <c r="O9" s="317"/>
      <c r="P9" s="317"/>
      <c r="Q9" s="468" t="s">
        <v>436</v>
      </c>
    </row>
    <row r="10" spans="1:17" ht="36.75" customHeight="1">
      <c r="A10" s="995" t="s">
        <v>1</v>
      </c>
      <c r="B10" s="995" t="s">
        <v>2</v>
      </c>
      <c r="C10" s="952" t="s">
        <v>412</v>
      </c>
      <c r="D10" s="952"/>
      <c r="E10" s="952"/>
      <c r="F10" s="997" t="s">
        <v>425</v>
      </c>
      <c r="G10" s="997"/>
      <c r="H10" s="997"/>
      <c r="I10" s="895" t="s">
        <v>224</v>
      </c>
      <c r="J10" s="896"/>
      <c r="K10" s="897"/>
      <c r="L10" s="895" t="s">
        <v>97</v>
      </c>
      <c r="M10" s="896"/>
      <c r="N10" s="897"/>
      <c r="O10" s="992" t="s">
        <v>426</v>
      </c>
      <c r="P10" s="993"/>
      <c r="Q10" s="994"/>
    </row>
    <row r="11" spans="1:17" ht="39.75" customHeight="1">
      <c r="A11" s="996"/>
      <c r="B11" s="996"/>
      <c r="C11" s="80" t="s">
        <v>132</v>
      </c>
      <c r="D11" s="80" t="s">
        <v>111</v>
      </c>
      <c r="E11" s="363" t="s">
        <v>18</v>
      </c>
      <c r="F11" s="141" t="s">
        <v>132</v>
      </c>
      <c r="G11" s="141" t="s">
        <v>172</v>
      </c>
      <c r="H11" s="733" t="s">
        <v>18</v>
      </c>
      <c r="I11" s="80" t="s">
        <v>132</v>
      </c>
      <c r="J11" s="80" t="s">
        <v>172</v>
      </c>
      <c r="K11" s="363" t="s">
        <v>18</v>
      </c>
      <c r="L11" s="80" t="s">
        <v>132</v>
      </c>
      <c r="M11" s="80" t="s">
        <v>172</v>
      </c>
      <c r="N11" s="363" t="s">
        <v>18</v>
      </c>
      <c r="O11" s="80" t="s">
        <v>347</v>
      </c>
      <c r="P11" s="80" t="s">
        <v>173</v>
      </c>
      <c r="Q11" s="80" t="s">
        <v>133</v>
      </c>
    </row>
    <row r="12" spans="1:17" s="384" customFormat="1" ht="12.75">
      <c r="A12" s="294">
        <v>1</v>
      </c>
      <c r="B12" s="294">
        <v>2</v>
      </c>
      <c r="C12" s="294">
        <v>3</v>
      </c>
      <c r="D12" s="294">
        <v>4</v>
      </c>
      <c r="E12" s="294">
        <v>5</v>
      </c>
      <c r="F12" s="734">
        <v>6</v>
      </c>
      <c r="G12" s="734">
        <v>7</v>
      </c>
      <c r="H12" s="734">
        <v>8</v>
      </c>
      <c r="I12" s="294">
        <v>9</v>
      </c>
      <c r="J12" s="294">
        <v>10</v>
      </c>
      <c r="K12" s="294">
        <v>11</v>
      </c>
      <c r="L12" s="294">
        <v>12</v>
      </c>
      <c r="M12" s="294">
        <v>13</v>
      </c>
      <c r="N12" s="294">
        <v>14</v>
      </c>
      <c r="O12" s="294">
        <v>15</v>
      </c>
      <c r="P12" s="294">
        <v>16</v>
      </c>
      <c r="Q12" s="294">
        <v>17</v>
      </c>
    </row>
    <row r="13" spans="1:17" s="74" customFormat="1" ht="12.75">
      <c r="A13" s="282">
        <v>1</v>
      </c>
      <c r="B13" s="283" t="s">
        <v>627</v>
      </c>
      <c r="C13" s="284">
        <v>415.43</v>
      </c>
      <c r="D13" s="284">
        <v>138.48</v>
      </c>
      <c r="E13" s="547">
        <v>553.91</v>
      </c>
      <c r="F13" s="257">
        <v>102.91</v>
      </c>
      <c r="G13" s="257">
        <v>34.3</v>
      </c>
      <c r="H13" s="558">
        <v>137.21</v>
      </c>
      <c r="I13" s="284">
        <v>217.83</v>
      </c>
      <c r="J13" s="284">
        <v>72.61</v>
      </c>
      <c r="K13" s="547">
        <v>290.44</v>
      </c>
      <c r="L13" s="284">
        <v>212.74</v>
      </c>
      <c r="M13" s="284">
        <v>70.91</v>
      </c>
      <c r="N13" s="547">
        <v>283.65</v>
      </c>
      <c r="O13" s="284">
        <v>108</v>
      </c>
      <c r="P13" s="284">
        <v>36</v>
      </c>
      <c r="Q13" s="547">
        <v>144</v>
      </c>
    </row>
    <row r="14" spans="1:17" s="74" customFormat="1" ht="12.75">
      <c r="A14" s="282">
        <v>2</v>
      </c>
      <c r="B14" s="283" t="s">
        <v>628</v>
      </c>
      <c r="C14" s="284">
        <v>382.35</v>
      </c>
      <c r="D14" s="284">
        <v>127.45</v>
      </c>
      <c r="E14" s="547">
        <v>509.8</v>
      </c>
      <c r="F14" s="257">
        <v>69.86</v>
      </c>
      <c r="G14" s="257">
        <v>23.29</v>
      </c>
      <c r="H14" s="558">
        <v>93.15</v>
      </c>
      <c r="I14" s="284">
        <v>293.96</v>
      </c>
      <c r="J14" s="284">
        <v>97.99</v>
      </c>
      <c r="K14" s="547">
        <v>391.94</v>
      </c>
      <c r="L14" s="284">
        <v>164.47</v>
      </c>
      <c r="M14" s="284">
        <v>54.82</v>
      </c>
      <c r="N14" s="547">
        <v>219.29</v>
      </c>
      <c r="O14" s="284">
        <v>199.35</v>
      </c>
      <c r="P14" s="284">
        <v>66.46000000000001</v>
      </c>
      <c r="Q14" s="547">
        <v>265.81</v>
      </c>
    </row>
    <row r="15" spans="1:17" s="74" customFormat="1" ht="12.75">
      <c r="A15" s="282">
        <v>3</v>
      </c>
      <c r="B15" s="283" t="s">
        <v>629</v>
      </c>
      <c r="C15" s="284">
        <v>633.69</v>
      </c>
      <c r="D15" s="284">
        <v>211.23</v>
      </c>
      <c r="E15" s="547">
        <v>844.9200000000001</v>
      </c>
      <c r="F15" s="257">
        <v>277.46</v>
      </c>
      <c r="G15" s="257">
        <v>92.49</v>
      </c>
      <c r="H15" s="558">
        <v>369.94</v>
      </c>
      <c r="I15" s="284">
        <v>318.78</v>
      </c>
      <c r="J15" s="284">
        <v>106.26</v>
      </c>
      <c r="K15" s="547">
        <v>425.04</v>
      </c>
      <c r="L15" s="284">
        <v>358.51</v>
      </c>
      <c r="M15" s="284">
        <v>119.14</v>
      </c>
      <c r="N15" s="547">
        <v>477.65</v>
      </c>
      <c r="O15" s="284">
        <v>237.73000000000002</v>
      </c>
      <c r="P15" s="284">
        <v>79.61</v>
      </c>
      <c r="Q15" s="547">
        <v>317.34000000000003</v>
      </c>
    </row>
    <row r="16" spans="1:17" s="74" customFormat="1" ht="12.75">
      <c r="A16" s="282">
        <v>4</v>
      </c>
      <c r="B16" s="283" t="s">
        <v>630</v>
      </c>
      <c r="C16" s="284">
        <v>294.87</v>
      </c>
      <c r="D16" s="284">
        <v>98.29</v>
      </c>
      <c r="E16" s="547">
        <v>393.16</v>
      </c>
      <c r="F16" s="257">
        <v>100.37</v>
      </c>
      <c r="G16" s="257">
        <v>33.46</v>
      </c>
      <c r="H16" s="558">
        <v>133.82</v>
      </c>
      <c r="I16" s="284">
        <v>189.08</v>
      </c>
      <c r="J16" s="284">
        <v>63.03</v>
      </c>
      <c r="K16" s="547">
        <v>252.11</v>
      </c>
      <c r="L16" s="284">
        <v>161.32</v>
      </c>
      <c r="M16" s="284">
        <v>53.77</v>
      </c>
      <c r="N16" s="547">
        <v>215.09</v>
      </c>
      <c r="O16" s="284">
        <v>128.13000000000005</v>
      </c>
      <c r="P16" s="284">
        <v>42.720000000000006</v>
      </c>
      <c r="Q16" s="547">
        <v>170.85000000000005</v>
      </c>
    </row>
    <row r="17" spans="1:17" s="74" customFormat="1" ht="12.75">
      <c r="A17" s="282">
        <v>5</v>
      </c>
      <c r="B17" s="283" t="s">
        <v>631</v>
      </c>
      <c r="C17" s="284">
        <v>191.07</v>
      </c>
      <c r="D17" s="284">
        <v>63.69</v>
      </c>
      <c r="E17" s="547">
        <v>254.76</v>
      </c>
      <c r="F17" s="257">
        <v>45.24</v>
      </c>
      <c r="G17" s="257">
        <v>15.08</v>
      </c>
      <c r="H17" s="558">
        <v>60.32</v>
      </c>
      <c r="I17" s="284">
        <v>148.37</v>
      </c>
      <c r="J17" s="284">
        <v>49.46</v>
      </c>
      <c r="K17" s="547">
        <v>197.83</v>
      </c>
      <c r="L17" s="284">
        <v>154.13</v>
      </c>
      <c r="M17" s="284">
        <v>51.38</v>
      </c>
      <c r="N17" s="547">
        <v>205.51</v>
      </c>
      <c r="O17" s="284">
        <v>39.48000000000002</v>
      </c>
      <c r="P17" s="284">
        <v>13.160000000000004</v>
      </c>
      <c r="Q17" s="547">
        <v>52.64000000000002</v>
      </c>
    </row>
    <row r="18" spans="1:17" s="74" customFormat="1" ht="12.75">
      <c r="A18" s="282">
        <v>6</v>
      </c>
      <c r="B18" s="283" t="s">
        <v>632</v>
      </c>
      <c r="C18" s="284">
        <v>642.43</v>
      </c>
      <c r="D18" s="284">
        <v>214.15</v>
      </c>
      <c r="E18" s="547">
        <v>856.5799999999999</v>
      </c>
      <c r="F18" s="257">
        <v>45.89</v>
      </c>
      <c r="G18" s="257">
        <v>15.3</v>
      </c>
      <c r="H18" s="558">
        <v>61.19</v>
      </c>
      <c r="I18" s="284">
        <v>450.5</v>
      </c>
      <c r="J18" s="284">
        <v>150.17</v>
      </c>
      <c r="K18" s="547">
        <v>600.66</v>
      </c>
      <c r="L18" s="284">
        <v>420.46</v>
      </c>
      <c r="M18" s="284">
        <v>129.3</v>
      </c>
      <c r="N18" s="547">
        <v>549.76</v>
      </c>
      <c r="O18" s="284">
        <v>75.93</v>
      </c>
      <c r="P18" s="284">
        <v>36.16999999999999</v>
      </c>
      <c r="Q18" s="547">
        <v>112.1</v>
      </c>
    </row>
    <row r="19" spans="1:17" s="74" customFormat="1" ht="12.75">
      <c r="A19" s="282">
        <v>7</v>
      </c>
      <c r="B19" s="283" t="s">
        <v>633</v>
      </c>
      <c r="C19" s="284">
        <v>461.67</v>
      </c>
      <c r="D19" s="284">
        <v>153.89</v>
      </c>
      <c r="E19" s="547">
        <v>615.56</v>
      </c>
      <c r="F19" s="257">
        <v>10.66</v>
      </c>
      <c r="G19" s="257">
        <v>3.55</v>
      </c>
      <c r="H19" s="558">
        <v>14.21</v>
      </c>
      <c r="I19" s="284">
        <v>275.43</v>
      </c>
      <c r="J19" s="284">
        <v>91.81</v>
      </c>
      <c r="K19" s="547">
        <v>367.24</v>
      </c>
      <c r="L19" s="284">
        <v>214.75</v>
      </c>
      <c r="M19" s="284">
        <v>71.59</v>
      </c>
      <c r="N19" s="547">
        <v>286.34000000000003</v>
      </c>
      <c r="O19" s="284">
        <v>71.34000000000003</v>
      </c>
      <c r="P19" s="284">
        <v>23.769999999999996</v>
      </c>
      <c r="Q19" s="547">
        <v>95.11000000000003</v>
      </c>
    </row>
    <row r="20" spans="1:17" s="74" customFormat="1" ht="12.75">
      <c r="A20" s="282">
        <v>8</v>
      </c>
      <c r="B20" s="283" t="s">
        <v>634</v>
      </c>
      <c r="C20" s="284">
        <v>164.2</v>
      </c>
      <c r="D20" s="284">
        <v>54.73</v>
      </c>
      <c r="E20" s="547">
        <v>218.92999999999998</v>
      </c>
      <c r="F20" s="257">
        <v>-5.63</v>
      </c>
      <c r="G20" s="257">
        <v>-1.88</v>
      </c>
      <c r="H20" s="558">
        <v>-7.5</v>
      </c>
      <c r="I20" s="284">
        <v>147.2</v>
      </c>
      <c r="J20" s="284">
        <v>49.07</v>
      </c>
      <c r="K20" s="547">
        <v>196.26</v>
      </c>
      <c r="L20" s="284">
        <v>107.07</v>
      </c>
      <c r="M20" s="284">
        <v>53.54</v>
      </c>
      <c r="N20" s="547">
        <v>160.60999999999999</v>
      </c>
      <c r="O20" s="284">
        <v>34.5</v>
      </c>
      <c r="P20" s="284">
        <v>-6.350000000000001</v>
      </c>
      <c r="Q20" s="547">
        <v>28.15</v>
      </c>
    </row>
    <row r="21" spans="1:17" s="74" customFormat="1" ht="12.75">
      <c r="A21" s="282">
        <v>9</v>
      </c>
      <c r="B21" s="283" t="s">
        <v>635</v>
      </c>
      <c r="C21" s="284">
        <v>458.21</v>
      </c>
      <c r="D21" s="284">
        <v>152.74</v>
      </c>
      <c r="E21" s="547">
        <v>610.95</v>
      </c>
      <c r="F21" s="257">
        <v>-1.08</v>
      </c>
      <c r="G21" s="257">
        <v>-0.36</v>
      </c>
      <c r="H21" s="558">
        <v>-1.44</v>
      </c>
      <c r="I21" s="284">
        <v>241.55</v>
      </c>
      <c r="J21" s="284">
        <v>80.52</v>
      </c>
      <c r="K21" s="547">
        <v>322.07</v>
      </c>
      <c r="L21" s="284">
        <v>257.01</v>
      </c>
      <c r="M21" s="284">
        <v>85.67</v>
      </c>
      <c r="N21" s="547">
        <v>342.68</v>
      </c>
      <c r="O21" s="284">
        <v>-16.539999999999992</v>
      </c>
      <c r="P21" s="284">
        <v>-5.510000000000005</v>
      </c>
      <c r="Q21" s="547">
        <v>-22.049999999999997</v>
      </c>
    </row>
    <row r="22" spans="1:17" s="74" customFormat="1" ht="12.75">
      <c r="A22" s="282">
        <v>10</v>
      </c>
      <c r="B22" s="283" t="s">
        <v>636</v>
      </c>
      <c r="C22" s="284">
        <v>584.24</v>
      </c>
      <c r="D22" s="284">
        <v>194.75</v>
      </c>
      <c r="E22" s="547">
        <v>778.99</v>
      </c>
      <c r="F22" s="257">
        <v>29.48</v>
      </c>
      <c r="G22" s="257">
        <v>9.83</v>
      </c>
      <c r="H22" s="558">
        <v>39.31</v>
      </c>
      <c r="I22" s="284">
        <v>358.71</v>
      </c>
      <c r="J22" s="284">
        <v>119.57</v>
      </c>
      <c r="K22" s="547">
        <v>478.28</v>
      </c>
      <c r="L22" s="284">
        <v>322.48</v>
      </c>
      <c r="M22" s="284">
        <v>107.49</v>
      </c>
      <c r="N22" s="547">
        <v>429.97</v>
      </c>
      <c r="O22" s="284">
        <v>65.70999999999998</v>
      </c>
      <c r="P22" s="284">
        <v>21.91000000000001</v>
      </c>
      <c r="Q22" s="547">
        <v>87.61999999999999</v>
      </c>
    </row>
    <row r="23" spans="1:17" s="258" customFormat="1" ht="12.75">
      <c r="A23" s="254">
        <v>11</v>
      </c>
      <c r="B23" s="255" t="s">
        <v>637</v>
      </c>
      <c r="C23" s="257">
        <v>306.55</v>
      </c>
      <c r="D23" s="257">
        <v>102.18</v>
      </c>
      <c r="E23" s="547">
        <v>408.73</v>
      </c>
      <c r="F23" s="257">
        <v>-49.57</v>
      </c>
      <c r="G23" s="257">
        <v>-16.52</v>
      </c>
      <c r="H23" s="558">
        <v>-66.09</v>
      </c>
      <c r="I23" s="284">
        <v>165.59</v>
      </c>
      <c r="J23" s="284">
        <v>55.2</v>
      </c>
      <c r="K23" s="547">
        <v>220.78</v>
      </c>
      <c r="L23" s="257">
        <v>153.46</v>
      </c>
      <c r="M23" s="257">
        <v>51.16</v>
      </c>
      <c r="N23" s="547">
        <v>204.62</v>
      </c>
      <c r="O23" s="284">
        <v>-37.44</v>
      </c>
      <c r="P23" s="284">
        <v>-12.47999999999999</v>
      </c>
      <c r="Q23" s="547">
        <v>-49.91999999999999</v>
      </c>
    </row>
    <row r="24" spans="1:17" s="74" customFormat="1" ht="12.75">
      <c r="A24" s="282">
        <v>12</v>
      </c>
      <c r="B24" s="283" t="s">
        <v>638</v>
      </c>
      <c r="C24" s="284">
        <v>387.24</v>
      </c>
      <c r="D24" s="284">
        <v>129.08</v>
      </c>
      <c r="E24" s="547">
        <v>516.32</v>
      </c>
      <c r="F24" s="257">
        <v>9.86</v>
      </c>
      <c r="G24" s="257">
        <v>3.29</v>
      </c>
      <c r="H24" s="558">
        <v>13.15</v>
      </c>
      <c r="I24" s="284">
        <v>277.12</v>
      </c>
      <c r="J24" s="284">
        <v>92.37</v>
      </c>
      <c r="K24" s="547">
        <v>369.49</v>
      </c>
      <c r="L24" s="284">
        <v>213.413</v>
      </c>
      <c r="M24" s="284">
        <v>71.138</v>
      </c>
      <c r="N24" s="547">
        <v>284.55100000000004</v>
      </c>
      <c r="O24" s="284">
        <v>73.56700000000001</v>
      </c>
      <c r="P24" s="284">
        <v>24.522000000000006</v>
      </c>
      <c r="Q24" s="547">
        <v>98.08900000000001</v>
      </c>
    </row>
    <row r="25" spans="1:17" s="74" customFormat="1" ht="12.75">
      <c r="A25" s="282">
        <v>13</v>
      </c>
      <c r="B25" s="283" t="s">
        <v>639</v>
      </c>
      <c r="C25" s="284">
        <v>403.74</v>
      </c>
      <c r="D25" s="284">
        <v>134.58</v>
      </c>
      <c r="E25" s="547">
        <v>538.32</v>
      </c>
      <c r="F25" s="257">
        <v>-10.1</v>
      </c>
      <c r="G25" s="257">
        <v>-3.37</v>
      </c>
      <c r="H25" s="558">
        <v>-13.47</v>
      </c>
      <c r="I25" s="284">
        <v>286.1</v>
      </c>
      <c r="J25" s="284">
        <v>95.37</v>
      </c>
      <c r="K25" s="547">
        <v>381.46</v>
      </c>
      <c r="L25" s="284">
        <v>234.9</v>
      </c>
      <c r="M25" s="284">
        <v>78.3</v>
      </c>
      <c r="N25" s="547">
        <v>313.2</v>
      </c>
      <c r="O25" s="284">
        <v>41.099999999999994</v>
      </c>
      <c r="P25" s="284">
        <v>13.700000000000003</v>
      </c>
      <c r="Q25" s="547">
        <v>54.8</v>
      </c>
    </row>
    <row r="26" spans="1:17" s="74" customFormat="1" ht="12.75">
      <c r="A26" s="282">
        <v>14</v>
      </c>
      <c r="B26" s="283" t="s">
        <v>640</v>
      </c>
      <c r="C26" s="284">
        <v>472.62</v>
      </c>
      <c r="D26" s="284">
        <v>157.54</v>
      </c>
      <c r="E26" s="547">
        <v>630.16</v>
      </c>
      <c r="F26" s="257">
        <v>65.03</v>
      </c>
      <c r="G26" s="257">
        <v>21.68</v>
      </c>
      <c r="H26" s="558">
        <v>86.7</v>
      </c>
      <c r="I26" s="284">
        <v>265.05</v>
      </c>
      <c r="J26" s="284">
        <v>88.35</v>
      </c>
      <c r="K26" s="547">
        <v>353.4</v>
      </c>
      <c r="L26" s="284">
        <v>196.4025</v>
      </c>
      <c r="M26" s="284">
        <v>65.4675</v>
      </c>
      <c r="N26" s="547">
        <v>261.87</v>
      </c>
      <c r="O26" s="284">
        <v>133.67750000000004</v>
      </c>
      <c r="P26" s="284">
        <v>44.5625</v>
      </c>
      <c r="Q26" s="547">
        <v>178.24000000000004</v>
      </c>
    </row>
    <row r="27" spans="1:17" s="74" customFormat="1" ht="12.75">
      <c r="A27" s="282">
        <v>15</v>
      </c>
      <c r="B27" s="283" t="s">
        <v>641</v>
      </c>
      <c r="C27" s="284">
        <v>401.11</v>
      </c>
      <c r="D27" s="284">
        <v>133.7</v>
      </c>
      <c r="E27" s="547">
        <v>534.81</v>
      </c>
      <c r="F27" s="257">
        <v>-93.77</v>
      </c>
      <c r="G27" s="257">
        <v>-31.26</v>
      </c>
      <c r="H27" s="558">
        <v>-125.03</v>
      </c>
      <c r="I27" s="284">
        <v>397.86</v>
      </c>
      <c r="J27" s="284">
        <v>132.62</v>
      </c>
      <c r="K27" s="547">
        <v>530.48</v>
      </c>
      <c r="L27" s="284">
        <v>267.11</v>
      </c>
      <c r="M27" s="284">
        <v>88.93</v>
      </c>
      <c r="N27" s="547">
        <v>356.04</v>
      </c>
      <c r="O27" s="284">
        <v>36.98000000000002</v>
      </c>
      <c r="P27" s="284">
        <v>12.429999999999993</v>
      </c>
      <c r="Q27" s="547">
        <v>49.41000000000001</v>
      </c>
    </row>
    <row r="28" spans="1:17" s="74" customFormat="1" ht="12.75">
      <c r="A28" s="282">
        <v>16</v>
      </c>
      <c r="B28" s="283" t="s">
        <v>642</v>
      </c>
      <c r="C28" s="284">
        <v>244.41</v>
      </c>
      <c r="D28" s="284">
        <v>81.47</v>
      </c>
      <c r="E28" s="547">
        <v>325.88</v>
      </c>
      <c r="F28" s="257">
        <v>-28.37</v>
      </c>
      <c r="G28" s="257">
        <v>-9.46</v>
      </c>
      <c r="H28" s="558">
        <v>-37.82</v>
      </c>
      <c r="I28" s="284">
        <v>235.06</v>
      </c>
      <c r="J28" s="284">
        <v>78.35</v>
      </c>
      <c r="K28" s="547">
        <v>313.41</v>
      </c>
      <c r="L28" s="284">
        <v>145.58</v>
      </c>
      <c r="M28" s="284">
        <v>48.53</v>
      </c>
      <c r="N28" s="547">
        <v>194.11</v>
      </c>
      <c r="O28" s="284">
        <v>61.109999999999985</v>
      </c>
      <c r="P28" s="284">
        <v>20.359999999999985</v>
      </c>
      <c r="Q28" s="547">
        <v>81.46999999999997</v>
      </c>
    </row>
    <row r="29" spans="1:17" s="74" customFormat="1" ht="12.75">
      <c r="A29" s="282">
        <v>17</v>
      </c>
      <c r="B29" s="283" t="s">
        <v>643</v>
      </c>
      <c r="C29" s="284">
        <v>518.62</v>
      </c>
      <c r="D29" s="284">
        <v>172.87</v>
      </c>
      <c r="E29" s="547">
        <v>691.49</v>
      </c>
      <c r="F29" s="257">
        <v>-46.8</v>
      </c>
      <c r="G29" s="257">
        <v>-15.6</v>
      </c>
      <c r="H29" s="558">
        <v>-62.4</v>
      </c>
      <c r="I29" s="284">
        <v>514.04</v>
      </c>
      <c r="J29" s="284">
        <v>171.35</v>
      </c>
      <c r="K29" s="547">
        <v>685.38</v>
      </c>
      <c r="L29" s="284">
        <v>341.018</v>
      </c>
      <c r="M29" s="284">
        <v>113.67</v>
      </c>
      <c r="N29" s="547">
        <v>454.688</v>
      </c>
      <c r="O29" s="284">
        <v>126.22199999999998</v>
      </c>
      <c r="P29" s="284">
        <v>42.08</v>
      </c>
      <c r="Q29" s="547">
        <v>168.30199999999996</v>
      </c>
    </row>
    <row r="30" spans="1:17" s="753" customFormat="1" ht="12.75">
      <c r="A30" s="751">
        <v>18</v>
      </c>
      <c r="B30" s="752" t="s">
        <v>644</v>
      </c>
      <c r="C30" s="548">
        <v>390.13</v>
      </c>
      <c r="D30" s="548">
        <v>130.04</v>
      </c>
      <c r="E30" s="547">
        <v>520.17</v>
      </c>
      <c r="F30" s="257">
        <v>-17.81</v>
      </c>
      <c r="G30" s="257">
        <v>-5.94</v>
      </c>
      <c r="H30" s="558">
        <v>-23.74</v>
      </c>
      <c r="I30" s="284">
        <v>371.45</v>
      </c>
      <c r="J30" s="284">
        <v>123.82</v>
      </c>
      <c r="K30" s="547">
        <v>495.27</v>
      </c>
      <c r="L30" s="548">
        <v>270.75</v>
      </c>
      <c r="M30" s="548">
        <v>0</v>
      </c>
      <c r="N30" s="547">
        <v>270.75</v>
      </c>
      <c r="O30" s="284">
        <v>82.88999999999999</v>
      </c>
      <c r="P30" s="284">
        <v>117.88</v>
      </c>
      <c r="Q30" s="547">
        <v>200.76999999999998</v>
      </c>
    </row>
    <row r="31" spans="1:17" s="74" customFormat="1" ht="12.75">
      <c r="A31" s="282">
        <v>19</v>
      </c>
      <c r="B31" s="283" t="s">
        <v>645</v>
      </c>
      <c r="C31" s="284">
        <v>361.33</v>
      </c>
      <c r="D31" s="284">
        <v>120.44</v>
      </c>
      <c r="E31" s="547">
        <v>481.77</v>
      </c>
      <c r="F31" s="257">
        <v>-5.8</v>
      </c>
      <c r="G31" s="257">
        <v>-1.93</v>
      </c>
      <c r="H31" s="558">
        <v>-7.73</v>
      </c>
      <c r="I31" s="284">
        <v>300.17</v>
      </c>
      <c r="J31" s="284">
        <v>100.06</v>
      </c>
      <c r="K31" s="547">
        <v>400.22</v>
      </c>
      <c r="L31" s="284">
        <v>238.967</v>
      </c>
      <c r="M31" s="284">
        <v>79.642</v>
      </c>
      <c r="N31" s="547">
        <v>318.60900000000004</v>
      </c>
      <c r="O31" s="284">
        <v>55.40299999999999</v>
      </c>
      <c r="P31" s="284">
        <v>18.488</v>
      </c>
      <c r="Q31" s="547">
        <v>73.89099999999999</v>
      </c>
    </row>
    <row r="32" spans="1:17" s="74" customFormat="1" ht="12.75">
      <c r="A32" s="282">
        <v>20</v>
      </c>
      <c r="B32" s="283" t="s">
        <v>646</v>
      </c>
      <c r="C32" s="284">
        <v>241.36</v>
      </c>
      <c r="D32" s="284">
        <v>80.46</v>
      </c>
      <c r="E32" s="547">
        <v>321.82</v>
      </c>
      <c r="F32" s="257">
        <v>33.44</v>
      </c>
      <c r="G32" s="257">
        <v>11.15</v>
      </c>
      <c r="H32" s="558">
        <v>44.59</v>
      </c>
      <c r="I32" s="284">
        <v>180.53</v>
      </c>
      <c r="J32" s="284">
        <v>60.18</v>
      </c>
      <c r="K32" s="547">
        <v>240.71</v>
      </c>
      <c r="L32" s="284">
        <v>154.41</v>
      </c>
      <c r="M32" s="284">
        <v>51.47</v>
      </c>
      <c r="N32" s="547">
        <v>205.88</v>
      </c>
      <c r="O32" s="284">
        <v>59.56</v>
      </c>
      <c r="P32" s="284">
        <v>19.86</v>
      </c>
      <c r="Q32" s="547">
        <v>79.42</v>
      </c>
    </row>
    <row r="33" spans="1:17" s="74" customFormat="1" ht="12.75">
      <c r="A33" s="282">
        <v>21</v>
      </c>
      <c r="B33" s="283" t="s">
        <v>647</v>
      </c>
      <c r="C33" s="284">
        <v>415.17</v>
      </c>
      <c r="D33" s="284">
        <v>138.39</v>
      </c>
      <c r="E33" s="547">
        <v>553.56</v>
      </c>
      <c r="F33" s="257">
        <v>-123.23</v>
      </c>
      <c r="G33" s="257">
        <v>-41.08</v>
      </c>
      <c r="H33" s="558">
        <v>-164.31</v>
      </c>
      <c r="I33" s="284">
        <v>408.53</v>
      </c>
      <c r="J33" s="284">
        <v>136.18</v>
      </c>
      <c r="K33" s="547">
        <v>544.71</v>
      </c>
      <c r="L33" s="284">
        <v>197.97</v>
      </c>
      <c r="M33" s="284">
        <v>65.99</v>
      </c>
      <c r="N33" s="547">
        <v>263.96</v>
      </c>
      <c r="O33" s="284">
        <v>87.32999999999996</v>
      </c>
      <c r="P33" s="284">
        <v>29.110000000000014</v>
      </c>
      <c r="Q33" s="547">
        <v>116.43999999999997</v>
      </c>
    </row>
    <row r="34" spans="1:17" s="74" customFormat="1" ht="12.75">
      <c r="A34" s="282">
        <v>22</v>
      </c>
      <c r="B34" s="283" t="s">
        <v>648</v>
      </c>
      <c r="C34" s="284">
        <v>505.62</v>
      </c>
      <c r="D34" s="284">
        <v>168.54</v>
      </c>
      <c r="E34" s="547">
        <v>674.16</v>
      </c>
      <c r="F34" s="257">
        <v>95.06</v>
      </c>
      <c r="G34" s="257">
        <v>31.69</v>
      </c>
      <c r="H34" s="558">
        <v>126.74</v>
      </c>
      <c r="I34" s="284">
        <v>319.91</v>
      </c>
      <c r="J34" s="284">
        <v>106.64</v>
      </c>
      <c r="K34" s="547">
        <v>426.55</v>
      </c>
      <c r="L34" s="284">
        <v>259.92</v>
      </c>
      <c r="M34" s="284">
        <v>100.25</v>
      </c>
      <c r="N34" s="547">
        <v>360.17</v>
      </c>
      <c r="O34" s="284">
        <v>155.05</v>
      </c>
      <c r="P34" s="284">
        <v>38.08000000000001</v>
      </c>
      <c r="Q34" s="547">
        <v>193.13000000000002</v>
      </c>
    </row>
    <row r="35" spans="1:17" s="74" customFormat="1" ht="12.75">
      <c r="A35" s="282">
        <v>23</v>
      </c>
      <c r="B35" s="283" t="s">
        <v>649</v>
      </c>
      <c r="C35" s="284">
        <v>282.37</v>
      </c>
      <c r="D35" s="284">
        <v>94.12</v>
      </c>
      <c r="E35" s="547">
        <v>376.49</v>
      </c>
      <c r="F35" s="257">
        <v>-140.07</v>
      </c>
      <c r="G35" s="257">
        <v>-46.69</v>
      </c>
      <c r="H35" s="558">
        <v>-186.76</v>
      </c>
      <c r="I35" s="284">
        <v>294.8</v>
      </c>
      <c r="J35" s="284">
        <v>98.27</v>
      </c>
      <c r="K35" s="547">
        <v>393.07</v>
      </c>
      <c r="L35" s="284">
        <v>167.18</v>
      </c>
      <c r="M35" s="284">
        <v>55.72</v>
      </c>
      <c r="N35" s="547">
        <v>222.9</v>
      </c>
      <c r="O35" s="284">
        <v>-12.449999999999989</v>
      </c>
      <c r="P35" s="284">
        <v>-4.140000000000001</v>
      </c>
      <c r="Q35" s="547">
        <v>-16.58999999999999</v>
      </c>
    </row>
    <row r="36" spans="1:17" s="258" customFormat="1" ht="12.75">
      <c r="A36" s="254">
        <v>24</v>
      </c>
      <c r="B36" s="255" t="s">
        <v>650</v>
      </c>
      <c r="C36" s="257">
        <v>444.08</v>
      </c>
      <c r="D36" s="257">
        <v>148.03</v>
      </c>
      <c r="E36" s="547">
        <v>592.11</v>
      </c>
      <c r="F36" s="257">
        <v>-81.99</v>
      </c>
      <c r="G36" s="257">
        <v>-27.33</v>
      </c>
      <c r="H36" s="558">
        <v>-109.32</v>
      </c>
      <c r="I36" s="284">
        <v>458.87</v>
      </c>
      <c r="J36" s="284">
        <v>152.96</v>
      </c>
      <c r="K36" s="547">
        <v>611.82</v>
      </c>
      <c r="L36" s="257">
        <v>244.15</v>
      </c>
      <c r="M36" s="257">
        <v>81.39</v>
      </c>
      <c r="N36" s="547">
        <v>325.54</v>
      </c>
      <c r="O36" s="284">
        <v>132.73</v>
      </c>
      <c r="P36" s="284">
        <v>44.24000000000001</v>
      </c>
      <c r="Q36" s="547">
        <v>176.97</v>
      </c>
    </row>
    <row r="37" spans="1:17" s="74" customFormat="1" ht="12.75">
      <c r="A37" s="282">
        <v>25</v>
      </c>
      <c r="B37" s="283" t="s">
        <v>651</v>
      </c>
      <c r="C37" s="284">
        <v>286.72</v>
      </c>
      <c r="D37" s="284">
        <v>95.58</v>
      </c>
      <c r="E37" s="547">
        <v>382.3</v>
      </c>
      <c r="F37" s="257">
        <v>-71.49</v>
      </c>
      <c r="G37" s="257">
        <v>-23.83</v>
      </c>
      <c r="H37" s="558">
        <v>-95.32</v>
      </c>
      <c r="I37" s="284">
        <v>271.45</v>
      </c>
      <c r="J37" s="284">
        <v>90.48</v>
      </c>
      <c r="K37" s="547">
        <v>361.93</v>
      </c>
      <c r="L37" s="284">
        <v>75.88</v>
      </c>
      <c r="M37" s="284">
        <v>227.67</v>
      </c>
      <c r="N37" s="547">
        <v>303.54999999999995</v>
      </c>
      <c r="O37" s="284">
        <v>124.07999999999998</v>
      </c>
      <c r="P37" s="284">
        <v>-161.01999999999998</v>
      </c>
      <c r="Q37" s="547">
        <v>-36.94</v>
      </c>
    </row>
    <row r="38" spans="1:17" s="74" customFormat="1" ht="12.75">
      <c r="A38" s="282">
        <v>26</v>
      </c>
      <c r="B38" s="283" t="s">
        <v>652</v>
      </c>
      <c r="C38" s="284">
        <v>408.31</v>
      </c>
      <c r="D38" s="284">
        <v>136.11</v>
      </c>
      <c r="E38" s="547">
        <v>544.4200000000001</v>
      </c>
      <c r="F38" s="257">
        <v>-47.44</v>
      </c>
      <c r="G38" s="257">
        <v>-15.81</v>
      </c>
      <c r="H38" s="558">
        <v>-63.25</v>
      </c>
      <c r="I38" s="284">
        <v>334.91</v>
      </c>
      <c r="J38" s="284">
        <v>111.64</v>
      </c>
      <c r="K38" s="547">
        <v>446.55</v>
      </c>
      <c r="L38" s="284">
        <v>263.98</v>
      </c>
      <c r="M38" s="284">
        <v>66.51</v>
      </c>
      <c r="N38" s="547">
        <v>330.49</v>
      </c>
      <c r="O38" s="284">
        <v>23.49000000000001</v>
      </c>
      <c r="P38" s="284">
        <v>29.319999999999993</v>
      </c>
      <c r="Q38" s="547">
        <v>52.81</v>
      </c>
    </row>
    <row r="39" spans="1:17" s="74" customFormat="1" ht="12.75">
      <c r="A39" s="282">
        <v>27</v>
      </c>
      <c r="B39" s="283" t="s">
        <v>653</v>
      </c>
      <c r="C39" s="284">
        <v>301.65</v>
      </c>
      <c r="D39" s="284">
        <v>100.55</v>
      </c>
      <c r="E39" s="547">
        <v>402.2</v>
      </c>
      <c r="F39" s="257">
        <v>-30.37</v>
      </c>
      <c r="G39" s="257">
        <v>-10.12</v>
      </c>
      <c r="H39" s="558">
        <v>-40.49</v>
      </c>
      <c r="I39" s="284">
        <v>241.12</v>
      </c>
      <c r="J39" s="284">
        <v>80.37</v>
      </c>
      <c r="K39" s="547">
        <v>321.49</v>
      </c>
      <c r="L39" s="284">
        <v>132.9</v>
      </c>
      <c r="M39" s="284">
        <v>44.3</v>
      </c>
      <c r="N39" s="547">
        <v>177.2</v>
      </c>
      <c r="O39" s="284">
        <v>77.85</v>
      </c>
      <c r="P39" s="284">
        <v>25.950000000000003</v>
      </c>
      <c r="Q39" s="547">
        <v>103.8</v>
      </c>
    </row>
    <row r="40" spans="1:17" s="74" customFormat="1" ht="12.75">
      <c r="A40" s="282">
        <v>28</v>
      </c>
      <c r="B40" s="283" t="s">
        <v>654</v>
      </c>
      <c r="C40" s="284">
        <v>117.56</v>
      </c>
      <c r="D40" s="284">
        <v>39.19</v>
      </c>
      <c r="E40" s="547">
        <v>156.75</v>
      </c>
      <c r="F40" s="257">
        <v>0.04</v>
      </c>
      <c r="G40" s="257">
        <v>0.01</v>
      </c>
      <c r="H40" s="558">
        <v>0.05</v>
      </c>
      <c r="I40" s="284">
        <v>78.09</v>
      </c>
      <c r="J40" s="284">
        <v>26.03</v>
      </c>
      <c r="K40" s="547">
        <v>104.12</v>
      </c>
      <c r="L40" s="284">
        <v>75.73</v>
      </c>
      <c r="M40" s="284">
        <v>11.09</v>
      </c>
      <c r="N40" s="547">
        <v>86.82000000000001</v>
      </c>
      <c r="O40" s="284">
        <v>2.4000000000000057</v>
      </c>
      <c r="P40" s="284">
        <v>14.950000000000003</v>
      </c>
      <c r="Q40" s="547">
        <v>17.35000000000001</v>
      </c>
    </row>
    <row r="41" spans="1:17" s="74" customFormat="1" ht="12.75">
      <c r="A41" s="282">
        <v>29</v>
      </c>
      <c r="B41" s="283" t="s">
        <v>655</v>
      </c>
      <c r="C41" s="284">
        <v>653.57</v>
      </c>
      <c r="D41" s="284">
        <v>217.86</v>
      </c>
      <c r="E41" s="547">
        <v>871.4300000000001</v>
      </c>
      <c r="F41" s="257">
        <v>-10.49</v>
      </c>
      <c r="G41" s="257">
        <v>-3.5</v>
      </c>
      <c r="H41" s="558">
        <v>-13.99</v>
      </c>
      <c r="I41" s="284">
        <v>433.68</v>
      </c>
      <c r="J41" s="284">
        <v>144.56</v>
      </c>
      <c r="K41" s="547">
        <v>578.24</v>
      </c>
      <c r="L41" s="284">
        <v>276.36</v>
      </c>
      <c r="M41" s="284">
        <v>92.13</v>
      </c>
      <c r="N41" s="547">
        <v>368.49</v>
      </c>
      <c r="O41" s="284">
        <v>146.82999999999998</v>
      </c>
      <c r="P41" s="284">
        <v>48.93000000000001</v>
      </c>
      <c r="Q41" s="547">
        <v>195.76</v>
      </c>
    </row>
    <row r="42" spans="1:17" s="74" customFormat="1" ht="12.75">
      <c r="A42" s="282">
        <v>30</v>
      </c>
      <c r="B42" s="283" t="s">
        <v>656</v>
      </c>
      <c r="C42" s="284">
        <v>275.31</v>
      </c>
      <c r="D42" s="284">
        <v>91.77</v>
      </c>
      <c r="E42" s="547">
        <v>367.08</v>
      </c>
      <c r="F42" s="257">
        <v>3.53</v>
      </c>
      <c r="G42" s="257">
        <v>1.18</v>
      </c>
      <c r="H42" s="558">
        <v>4.7</v>
      </c>
      <c r="I42" s="284">
        <v>247.27</v>
      </c>
      <c r="J42" s="284">
        <v>82.42</v>
      </c>
      <c r="K42" s="547">
        <v>329.69</v>
      </c>
      <c r="L42" s="284">
        <v>80.395</v>
      </c>
      <c r="M42" s="284">
        <v>26.799</v>
      </c>
      <c r="N42" s="547">
        <v>107.19399999999999</v>
      </c>
      <c r="O42" s="284">
        <v>170.40500000000003</v>
      </c>
      <c r="P42" s="284">
        <v>56.80100000000001</v>
      </c>
      <c r="Q42" s="547">
        <v>227.20600000000005</v>
      </c>
    </row>
    <row r="43" spans="1:17" s="74" customFormat="1" ht="12.75">
      <c r="A43" s="282">
        <v>31</v>
      </c>
      <c r="B43" s="283" t="s">
        <v>657</v>
      </c>
      <c r="C43" s="284">
        <v>524.1</v>
      </c>
      <c r="D43" s="284">
        <v>174.7</v>
      </c>
      <c r="E43" s="547">
        <v>698.8</v>
      </c>
      <c r="F43" s="257">
        <v>-25.59</v>
      </c>
      <c r="G43" s="257">
        <v>-8.53</v>
      </c>
      <c r="H43" s="558">
        <v>-34.12</v>
      </c>
      <c r="I43" s="284">
        <v>328.51</v>
      </c>
      <c r="J43" s="284">
        <v>109.5</v>
      </c>
      <c r="K43" s="547">
        <v>438.01</v>
      </c>
      <c r="L43" s="284">
        <v>260</v>
      </c>
      <c r="M43" s="284">
        <v>91.75</v>
      </c>
      <c r="N43" s="547">
        <v>351.75</v>
      </c>
      <c r="O43" s="284">
        <v>42.920000000000016</v>
      </c>
      <c r="P43" s="284">
        <v>9.219999999999999</v>
      </c>
      <c r="Q43" s="547">
        <v>52.140000000000015</v>
      </c>
    </row>
    <row r="44" spans="1:17" s="258" customFormat="1" ht="12.75">
      <c r="A44" s="254">
        <v>32</v>
      </c>
      <c r="B44" s="255" t="s">
        <v>658</v>
      </c>
      <c r="C44" s="257">
        <v>574.14</v>
      </c>
      <c r="D44" s="257">
        <v>191.38</v>
      </c>
      <c r="E44" s="547">
        <v>765.52</v>
      </c>
      <c r="F44" s="257">
        <v>-99.28</v>
      </c>
      <c r="G44" s="257">
        <v>-33.09</v>
      </c>
      <c r="H44" s="558">
        <v>-132.37</v>
      </c>
      <c r="I44" s="284">
        <v>418.6</v>
      </c>
      <c r="J44" s="284">
        <v>139.53</v>
      </c>
      <c r="K44" s="547">
        <v>558.13</v>
      </c>
      <c r="L44" s="257">
        <v>250.1625</v>
      </c>
      <c r="M44" s="257">
        <v>83.3875</v>
      </c>
      <c r="N44" s="547">
        <v>333.55</v>
      </c>
      <c r="O44" s="284">
        <v>69.15750000000006</v>
      </c>
      <c r="P44" s="284">
        <v>23.052499999999995</v>
      </c>
      <c r="Q44" s="547">
        <v>92.21000000000005</v>
      </c>
    </row>
    <row r="45" spans="1:17" s="74" customFormat="1" ht="12.75">
      <c r="A45" s="282">
        <v>33</v>
      </c>
      <c r="B45" s="283" t="s">
        <v>659</v>
      </c>
      <c r="C45" s="284">
        <v>185.41</v>
      </c>
      <c r="D45" s="284">
        <v>61.8</v>
      </c>
      <c r="E45" s="547">
        <v>247.20999999999998</v>
      </c>
      <c r="F45" s="257">
        <v>-41.4</v>
      </c>
      <c r="G45" s="257">
        <v>-13.8</v>
      </c>
      <c r="H45" s="558">
        <v>-55.2</v>
      </c>
      <c r="I45" s="284">
        <v>186.24</v>
      </c>
      <c r="J45" s="284">
        <v>62.08</v>
      </c>
      <c r="K45" s="547">
        <v>248.32</v>
      </c>
      <c r="L45" s="284">
        <v>123.16</v>
      </c>
      <c r="M45" s="284">
        <v>40.98</v>
      </c>
      <c r="N45" s="547">
        <v>164.14</v>
      </c>
      <c r="O45" s="284">
        <v>21.680000000000007</v>
      </c>
      <c r="P45" s="284">
        <v>7.300000000000004</v>
      </c>
      <c r="Q45" s="547">
        <v>28.98000000000001</v>
      </c>
    </row>
    <row r="46" spans="1:17" s="74" customFormat="1" ht="12.75">
      <c r="A46" s="282">
        <v>34</v>
      </c>
      <c r="B46" s="283" t="s">
        <v>660</v>
      </c>
      <c r="C46" s="284">
        <v>778.93</v>
      </c>
      <c r="D46" s="284">
        <v>259.65</v>
      </c>
      <c r="E46" s="547">
        <v>1038.58</v>
      </c>
      <c r="F46" s="257">
        <v>-113.72</v>
      </c>
      <c r="G46" s="257">
        <v>-37.91</v>
      </c>
      <c r="H46" s="558">
        <v>-151.63</v>
      </c>
      <c r="I46" s="284">
        <v>639.37</v>
      </c>
      <c r="J46" s="284">
        <v>213.12</v>
      </c>
      <c r="K46" s="547">
        <v>852.49</v>
      </c>
      <c r="L46" s="284">
        <v>543.79</v>
      </c>
      <c r="M46" s="284">
        <v>181.27</v>
      </c>
      <c r="N46" s="547">
        <v>725.06</v>
      </c>
      <c r="O46" s="284">
        <v>-18.139999999999986</v>
      </c>
      <c r="P46" s="284">
        <v>-6.060000000000002</v>
      </c>
      <c r="Q46" s="547">
        <v>-24.19999999999999</v>
      </c>
    </row>
    <row r="47" spans="1:17" s="74" customFormat="1" ht="12.75">
      <c r="A47" s="282">
        <v>35</v>
      </c>
      <c r="B47" s="283" t="s">
        <v>661</v>
      </c>
      <c r="C47" s="284">
        <v>202.83</v>
      </c>
      <c r="D47" s="284">
        <v>67.61</v>
      </c>
      <c r="E47" s="547">
        <v>270.44</v>
      </c>
      <c r="F47" s="257">
        <v>-24.78</v>
      </c>
      <c r="G47" s="257">
        <v>-8.26</v>
      </c>
      <c r="H47" s="558">
        <v>-33.04</v>
      </c>
      <c r="I47" s="284">
        <v>175.64</v>
      </c>
      <c r="J47" s="284">
        <v>58.55</v>
      </c>
      <c r="K47" s="547">
        <v>234.18</v>
      </c>
      <c r="L47" s="257">
        <v>135.4</v>
      </c>
      <c r="M47" s="257">
        <v>45.13</v>
      </c>
      <c r="N47" s="547">
        <v>180.53</v>
      </c>
      <c r="O47" s="284">
        <v>15.45999999999998</v>
      </c>
      <c r="P47" s="284">
        <v>5.159999999999997</v>
      </c>
      <c r="Q47" s="547">
        <v>20.619999999999976</v>
      </c>
    </row>
    <row r="48" spans="1:17" s="74" customFormat="1" ht="12.75">
      <c r="A48" s="282">
        <v>36</v>
      </c>
      <c r="B48" s="283" t="s">
        <v>662</v>
      </c>
      <c r="C48" s="284">
        <v>220.46</v>
      </c>
      <c r="D48" s="284">
        <v>73.49</v>
      </c>
      <c r="E48" s="547">
        <v>293.95</v>
      </c>
      <c r="F48" s="257">
        <v>10.08</v>
      </c>
      <c r="G48" s="257">
        <v>3.36</v>
      </c>
      <c r="H48" s="558">
        <v>13.44</v>
      </c>
      <c r="I48" s="284">
        <v>217.74</v>
      </c>
      <c r="J48" s="284">
        <v>72.58</v>
      </c>
      <c r="K48" s="547">
        <v>290.32</v>
      </c>
      <c r="L48" s="284">
        <v>182.65</v>
      </c>
      <c r="M48" s="284">
        <v>60.87</v>
      </c>
      <c r="N48" s="547">
        <v>243.52</v>
      </c>
      <c r="O48" s="284">
        <v>45.170000000000016</v>
      </c>
      <c r="P48" s="284">
        <v>15.07</v>
      </c>
      <c r="Q48" s="547">
        <v>60.240000000000016</v>
      </c>
    </row>
    <row r="49" spans="1:17" s="74" customFormat="1" ht="12.75">
      <c r="A49" s="282">
        <v>37</v>
      </c>
      <c r="B49" s="283" t="s">
        <v>663</v>
      </c>
      <c r="C49" s="754">
        <v>270.42</v>
      </c>
      <c r="D49" s="754">
        <v>90.14</v>
      </c>
      <c r="E49" s="547">
        <v>360.56</v>
      </c>
      <c r="F49" s="257">
        <v>-24.21</v>
      </c>
      <c r="G49" s="257">
        <v>-8.07</v>
      </c>
      <c r="H49" s="558">
        <v>-32.28</v>
      </c>
      <c r="I49" s="284">
        <v>193.7</v>
      </c>
      <c r="J49" s="284">
        <v>64.57</v>
      </c>
      <c r="K49" s="547">
        <v>258.26</v>
      </c>
      <c r="L49" s="754">
        <v>128.25</v>
      </c>
      <c r="M49" s="754">
        <v>42.76</v>
      </c>
      <c r="N49" s="547">
        <v>171.01</v>
      </c>
      <c r="O49" s="284">
        <v>41.23999999999998</v>
      </c>
      <c r="P49" s="284">
        <v>13.739999999999995</v>
      </c>
      <c r="Q49" s="547">
        <v>54.979999999999976</v>
      </c>
    </row>
    <row r="50" spans="1:17" s="74" customFormat="1" ht="12.75">
      <c r="A50" s="282">
        <v>38</v>
      </c>
      <c r="B50" s="283" t="s">
        <v>664</v>
      </c>
      <c r="C50" s="284">
        <v>248.67</v>
      </c>
      <c r="D50" s="284">
        <v>82.89</v>
      </c>
      <c r="E50" s="547">
        <v>331.56</v>
      </c>
      <c r="F50" s="257">
        <v>-43.69</v>
      </c>
      <c r="G50" s="257">
        <v>-14.56</v>
      </c>
      <c r="H50" s="558">
        <v>-58.25</v>
      </c>
      <c r="I50" s="284">
        <v>241.27</v>
      </c>
      <c r="J50" s="284">
        <v>80.42</v>
      </c>
      <c r="K50" s="547">
        <v>321.69</v>
      </c>
      <c r="L50" s="284">
        <v>176.52</v>
      </c>
      <c r="M50" s="284">
        <v>58.84</v>
      </c>
      <c r="N50" s="547">
        <v>235.36</v>
      </c>
      <c r="O50" s="284">
        <v>21.060000000000002</v>
      </c>
      <c r="P50" s="284">
        <v>7.019999999999996</v>
      </c>
      <c r="Q50" s="547">
        <v>28.08</v>
      </c>
    </row>
    <row r="51" spans="1:17" s="74" customFormat="1" ht="12.75">
      <c r="A51" s="282">
        <v>39</v>
      </c>
      <c r="B51" s="283" t="s">
        <v>665</v>
      </c>
      <c r="C51" s="284">
        <v>653.17</v>
      </c>
      <c r="D51" s="284">
        <v>217.72</v>
      </c>
      <c r="E51" s="547">
        <v>870.89</v>
      </c>
      <c r="F51" s="257">
        <v>0.44</v>
      </c>
      <c r="G51" s="257">
        <v>0.15</v>
      </c>
      <c r="H51" s="558">
        <v>0.59</v>
      </c>
      <c r="I51" s="284">
        <v>481.47</v>
      </c>
      <c r="J51" s="284">
        <v>160.49</v>
      </c>
      <c r="K51" s="547">
        <v>641.96</v>
      </c>
      <c r="L51" s="284">
        <v>327.5955</v>
      </c>
      <c r="M51" s="284">
        <v>109.199</v>
      </c>
      <c r="N51" s="547">
        <v>436.7945</v>
      </c>
      <c r="O51" s="284">
        <v>154.3145</v>
      </c>
      <c r="P51" s="284">
        <v>51.44100000000002</v>
      </c>
      <c r="Q51" s="547">
        <v>205.75550000000004</v>
      </c>
    </row>
    <row r="52" spans="1:17" s="74" customFormat="1" ht="12.75">
      <c r="A52" s="282">
        <v>40</v>
      </c>
      <c r="B52" s="283" t="s">
        <v>666</v>
      </c>
      <c r="C52" s="284">
        <v>239.17</v>
      </c>
      <c r="D52" s="284">
        <v>79.72</v>
      </c>
      <c r="E52" s="547">
        <v>318.89</v>
      </c>
      <c r="F52" s="257">
        <v>3.14</v>
      </c>
      <c r="G52" s="257">
        <v>1.05</v>
      </c>
      <c r="H52" s="558">
        <v>4.18</v>
      </c>
      <c r="I52" s="284">
        <v>205.88</v>
      </c>
      <c r="J52" s="284">
        <v>68.63</v>
      </c>
      <c r="K52" s="547">
        <v>274.51</v>
      </c>
      <c r="L52" s="284">
        <v>180.15</v>
      </c>
      <c r="M52" s="284">
        <v>60.06</v>
      </c>
      <c r="N52" s="547">
        <v>240.21</v>
      </c>
      <c r="O52" s="284">
        <v>28.869999999999976</v>
      </c>
      <c r="P52" s="284">
        <v>9.61999999999999</v>
      </c>
      <c r="Q52" s="547">
        <v>38.48999999999997</v>
      </c>
    </row>
    <row r="53" spans="1:17" s="74" customFormat="1" ht="12.75">
      <c r="A53" s="282">
        <v>41</v>
      </c>
      <c r="B53" s="283" t="s">
        <v>667</v>
      </c>
      <c r="C53" s="284">
        <v>275.86</v>
      </c>
      <c r="D53" s="284">
        <v>91.95</v>
      </c>
      <c r="E53" s="547">
        <v>367.81</v>
      </c>
      <c r="F53" s="257">
        <v>167.99</v>
      </c>
      <c r="G53" s="257">
        <v>56</v>
      </c>
      <c r="H53" s="558">
        <v>223.99</v>
      </c>
      <c r="I53" s="284">
        <v>130.19</v>
      </c>
      <c r="J53" s="284">
        <v>43.4</v>
      </c>
      <c r="K53" s="547">
        <v>173.58</v>
      </c>
      <c r="L53" s="284">
        <v>202.2</v>
      </c>
      <c r="M53" s="284">
        <v>67.34</v>
      </c>
      <c r="N53" s="547">
        <v>269.53999999999996</v>
      </c>
      <c r="O53" s="284">
        <v>95.98000000000002</v>
      </c>
      <c r="P53" s="284">
        <v>32.06</v>
      </c>
      <c r="Q53" s="547">
        <v>128.04000000000002</v>
      </c>
    </row>
    <row r="54" spans="1:17" s="74" customFormat="1" ht="12.75">
      <c r="A54" s="282">
        <v>42</v>
      </c>
      <c r="B54" s="283" t="s">
        <v>668</v>
      </c>
      <c r="C54" s="284">
        <v>281.14</v>
      </c>
      <c r="D54" s="284">
        <v>93.72</v>
      </c>
      <c r="E54" s="547">
        <v>374.86</v>
      </c>
      <c r="F54" s="257">
        <v>26.21</v>
      </c>
      <c r="G54" s="257">
        <v>8.74</v>
      </c>
      <c r="H54" s="558">
        <v>34.95</v>
      </c>
      <c r="I54" s="284">
        <v>205.67</v>
      </c>
      <c r="J54" s="284">
        <v>68.56</v>
      </c>
      <c r="K54" s="547">
        <v>274.22</v>
      </c>
      <c r="L54" s="284">
        <v>167.55</v>
      </c>
      <c r="M54" s="284">
        <v>55.85</v>
      </c>
      <c r="N54" s="547">
        <v>223.4</v>
      </c>
      <c r="O54" s="284">
        <v>64.32999999999998</v>
      </c>
      <c r="P54" s="284">
        <v>21.449999999999996</v>
      </c>
      <c r="Q54" s="547">
        <v>85.77999999999997</v>
      </c>
    </row>
    <row r="55" spans="1:17" s="74" customFormat="1" ht="12.75">
      <c r="A55" s="282">
        <v>43</v>
      </c>
      <c r="B55" s="283" t="s">
        <v>669</v>
      </c>
      <c r="C55" s="284">
        <v>293.68</v>
      </c>
      <c r="D55" s="284">
        <v>97.9</v>
      </c>
      <c r="E55" s="547">
        <v>391.58000000000004</v>
      </c>
      <c r="F55" s="257">
        <v>126.44</v>
      </c>
      <c r="G55" s="257">
        <v>42.15</v>
      </c>
      <c r="H55" s="558">
        <v>168.58</v>
      </c>
      <c r="I55" s="284">
        <v>153.04</v>
      </c>
      <c r="J55" s="284">
        <v>51.01</v>
      </c>
      <c r="K55" s="547">
        <v>204.05</v>
      </c>
      <c r="L55" s="284">
        <v>221.36</v>
      </c>
      <c r="M55" s="284">
        <v>73.78</v>
      </c>
      <c r="N55" s="547">
        <v>295.14</v>
      </c>
      <c r="O55" s="284">
        <v>58.120000000000005</v>
      </c>
      <c r="P55" s="284">
        <v>19.379999999999995</v>
      </c>
      <c r="Q55" s="547">
        <v>77.5</v>
      </c>
    </row>
    <row r="56" spans="1:17" s="74" customFormat="1" ht="12.75">
      <c r="A56" s="282">
        <v>44</v>
      </c>
      <c r="B56" s="283" t="s">
        <v>670</v>
      </c>
      <c r="C56" s="284">
        <v>214.55</v>
      </c>
      <c r="D56" s="284">
        <v>71.52</v>
      </c>
      <c r="E56" s="547">
        <v>286.07</v>
      </c>
      <c r="F56" s="257">
        <v>29.08</v>
      </c>
      <c r="G56" s="257">
        <v>9.69</v>
      </c>
      <c r="H56" s="558">
        <v>38.77</v>
      </c>
      <c r="I56" s="284">
        <v>134.16</v>
      </c>
      <c r="J56" s="284">
        <v>44.72</v>
      </c>
      <c r="K56" s="547">
        <v>178.88</v>
      </c>
      <c r="L56" s="284">
        <v>141.94</v>
      </c>
      <c r="M56" s="284">
        <v>47.32</v>
      </c>
      <c r="N56" s="547">
        <v>189.26</v>
      </c>
      <c r="O56" s="284">
        <v>21.30000000000001</v>
      </c>
      <c r="P56" s="284">
        <v>7.089999999999996</v>
      </c>
      <c r="Q56" s="547">
        <v>28.390000000000008</v>
      </c>
    </row>
    <row r="57" spans="1:17" s="74" customFormat="1" ht="12.75">
      <c r="A57" s="282">
        <v>45</v>
      </c>
      <c r="B57" s="283" t="s">
        <v>671</v>
      </c>
      <c r="C57" s="284">
        <v>245.23</v>
      </c>
      <c r="D57" s="284">
        <v>81.74</v>
      </c>
      <c r="E57" s="547">
        <v>326.96999999999997</v>
      </c>
      <c r="F57" s="257">
        <v>-47.33</v>
      </c>
      <c r="G57" s="257">
        <v>-15.78</v>
      </c>
      <c r="H57" s="558">
        <v>-63.1</v>
      </c>
      <c r="I57" s="284">
        <v>179.62</v>
      </c>
      <c r="J57" s="284">
        <v>59.87</v>
      </c>
      <c r="K57" s="547">
        <v>239.49</v>
      </c>
      <c r="L57" s="284">
        <v>102.38</v>
      </c>
      <c r="M57" s="284">
        <v>25.59</v>
      </c>
      <c r="N57" s="547">
        <v>127.97</v>
      </c>
      <c r="O57" s="284">
        <v>29.910000000000025</v>
      </c>
      <c r="P57" s="284">
        <v>18.499999999999996</v>
      </c>
      <c r="Q57" s="547">
        <v>48.410000000000025</v>
      </c>
    </row>
    <row r="58" spans="1:17" s="74" customFormat="1" ht="12.75">
      <c r="A58" s="282">
        <v>46</v>
      </c>
      <c r="B58" s="283" t="s">
        <v>672</v>
      </c>
      <c r="C58" s="284">
        <v>478.08</v>
      </c>
      <c r="D58" s="284">
        <v>159.36</v>
      </c>
      <c r="E58" s="547">
        <v>637.44</v>
      </c>
      <c r="F58" s="257">
        <v>29.73</v>
      </c>
      <c r="G58" s="257">
        <v>9.91</v>
      </c>
      <c r="H58" s="558">
        <v>39.64</v>
      </c>
      <c r="I58" s="284">
        <v>272.22</v>
      </c>
      <c r="J58" s="284">
        <v>90.74</v>
      </c>
      <c r="K58" s="547">
        <v>362.96</v>
      </c>
      <c r="L58" s="284">
        <v>252.43</v>
      </c>
      <c r="M58" s="284">
        <v>84.14</v>
      </c>
      <c r="N58" s="547">
        <v>336.57</v>
      </c>
      <c r="O58" s="284">
        <v>49.52000000000004</v>
      </c>
      <c r="P58" s="284">
        <v>16.50999999999999</v>
      </c>
      <c r="Q58" s="547">
        <v>66.03000000000003</v>
      </c>
    </row>
    <row r="59" spans="1:17" s="74" customFormat="1" ht="12.75">
      <c r="A59" s="282">
        <v>47</v>
      </c>
      <c r="B59" s="283" t="s">
        <v>673</v>
      </c>
      <c r="C59" s="284">
        <v>722.07</v>
      </c>
      <c r="D59" s="284">
        <v>240.69</v>
      </c>
      <c r="E59" s="547">
        <v>962.76</v>
      </c>
      <c r="F59" s="257">
        <v>15.88</v>
      </c>
      <c r="G59" s="257">
        <v>5.29</v>
      </c>
      <c r="H59" s="558">
        <v>21.17</v>
      </c>
      <c r="I59" s="284">
        <v>487.13</v>
      </c>
      <c r="J59" s="284">
        <v>162.38</v>
      </c>
      <c r="K59" s="547">
        <v>649.5</v>
      </c>
      <c r="L59" s="284">
        <v>434.35</v>
      </c>
      <c r="M59" s="284">
        <v>144.78</v>
      </c>
      <c r="N59" s="547">
        <v>579.13</v>
      </c>
      <c r="O59" s="284">
        <v>68.65999999999997</v>
      </c>
      <c r="P59" s="284">
        <v>22.889999999999986</v>
      </c>
      <c r="Q59" s="547">
        <v>91.54999999999995</v>
      </c>
    </row>
    <row r="60" spans="1:17" s="258" customFormat="1" ht="12.75">
      <c r="A60" s="254">
        <v>48</v>
      </c>
      <c r="B60" s="255" t="s">
        <v>674</v>
      </c>
      <c r="C60" s="257">
        <v>237.32</v>
      </c>
      <c r="D60" s="257">
        <v>79.1</v>
      </c>
      <c r="E60" s="547">
        <v>316.41999999999996</v>
      </c>
      <c r="F60" s="257">
        <v>15.05</v>
      </c>
      <c r="G60" s="257">
        <v>5.02</v>
      </c>
      <c r="H60" s="558">
        <v>20.07</v>
      </c>
      <c r="I60" s="284">
        <v>193.01</v>
      </c>
      <c r="J60" s="284">
        <v>64.34</v>
      </c>
      <c r="K60" s="547">
        <v>257.34</v>
      </c>
      <c r="L60" s="257">
        <v>181.695</v>
      </c>
      <c r="M60" s="257">
        <v>60.565</v>
      </c>
      <c r="N60" s="547">
        <v>242.26</v>
      </c>
      <c r="O60" s="284">
        <v>26.36500000000001</v>
      </c>
      <c r="P60" s="284">
        <v>8.795000000000002</v>
      </c>
      <c r="Q60" s="547">
        <v>35.16000000000001</v>
      </c>
    </row>
    <row r="61" spans="1:17" s="74" customFormat="1" ht="12.75">
      <c r="A61" s="282">
        <v>49</v>
      </c>
      <c r="B61" s="283" t="s">
        <v>675</v>
      </c>
      <c r="C61" s="284">
        <v>376.13</v>
      </c>
      <c r="D61" s="284">
        <v>125.38</v>
      </c>
      <c r="E61" s="547">
        <v>501.51</v>
      </c>
      <c r="F61" s="257">
        <v>-56.09</v>
      </c>
      <c r="G61" s="257">
        <v>-18.7</v>
      </c>
      <c r="H61" s="558">
        <v>-74.78</v>
      </c>
      <c r="I61" s="284">
        <v>309.16</v>
      </c>
      <c r="J61" s="284">
        <v>103.05</v>
      </c>
      <c r="K61" s="547">
        <v>412.21</v>
      </c>
      <c r="L61" s="284">
        <v>180.49</v>
      </c>
      <c r="M61" s="284">
        <v>60.16</v>
      </c>
      <c r="N61" s="547">
        <v>240.65</v>
      </c>
      <c r="O61" s="284">
        <v>72.58000000000001</v>
      </c>
      <c r="P61" s="284">
        <v>24.189999999999998</v>
      </c>
      <c r="Q61" s="547">
        <v>96.77000000000001</v>
      </c>
    </row>
    <row r="62" spans="1:17" s="74" customFormat="1" ht="12.75">
      <c r="A62" s="282">
        <v>50</v>
      </c>
      <c r="B62" s="283" t="s">
        <v>676</v>
      </c>
      <c r="C62" s="284">
        <v>174.3</v>
      </c>
      <c r="D62" s="284">
        <v>58.1</v>
      </c>
      <c r="E62" s="547">
        <v>232.4</v>
      </c>
      <c r="F62" s="257">
        <v>-125.98</v>
      </c>
      <c r="G62" s="257">
        <v>-41.99</v>
      </c>
      <c r="H62" s="558">
        <v>-167.97</v>
      </c>
      <c r="I62" s="284">
        <v>199.61</v>
      </c>
      <c r="J62" s="284">
        <v>66.54</v>
      </c>
      <c r="K62" s="547">
        <v>266.14</v>
      </c>
      <c r="L62" s="284">
        <v>107.88</v>
      </c>
      <c r="M62" s="284">
        <v>35.87</v>
      </c>
      <c r="N62" s="547">
        <v>143.75</v>
      </c>
      <c r="O62" s="284">
        <v>-34.249999999999986</v>
      </c>
      <c r="P62" s="284">
        <v>-11.319999999999993</v>
      </c>
      <c r="Q62" s="547">
        <v>-45.56999999999998</v>
      </c>
    </row>
    <row r="63" spans="1:17" s="74" customFormat="1" ht="12.75">
      <c r="A63" s="282">
        <v>51</v>
      </c>
      <c r="B63" s="283" t="s">
        <v>677</v>
      </c>
      <c r="C63" s="284">
        <v>416.58</v>
      </c>
      <c r="D63" s="284">
        <v>138.86</v>
      </c>
      <c r="E63" s="547">
        <v>555.44</v>
      </c>
      <c r="F63" s="257">
        <v>49.24</v>
      </c>
      <c r="G63" s="257">
        <v>16.41</v>
      </c>
      <c r="H63" s="558">
        <v>65.65</v>
      </c>
      <c r="I63" s="284">
        <v>266.98</v>
      </c>
      <c r="J63" s="284">
        <v>88.99</v>
      </c>
      <c r="K63" s="547">
        <v>355.97</v>
      </c>
      <c r="L63" s="284">
        <v>220.27</v>
      </c>
      <c r="M63" s="284">
        <v>73.42</v>
      </c>
      <c r="N63" s="547">
        <v>293.69</v>
      </c>
      <c r="O63" s="284">
        <v>95.95000000000002</v>
      </c>
      <c r="P63" s="284">
        <v>31.97999999999999</v>
      </c>
      <c r="Q63" s="547">
        <v>127.93</v>
      </c>
    </row>
    <row r="64" spans="1:17" s="74" customFormat="1" ht="12.75">
      <c r="A64" s="282">
        <v>52</v>
      </c>
      <c r="B64" s="283" t="s">
        <v>678</v>
      </c>
      <c r="C64" s="284">
        <v>223.02</v>
      </c>
      <c r="D64" s="284">
        <v>74.34</v>
      </c>
      <c r="E64" s="547">
        <v>297.36</v>
      </c>
      <c r="F64" s="257">
        <v>-62.18</v>
      </c>
      <c r="G64" s="257">
        <v>-20.73</v>
      </c>
      <c r="H64" s="558">
        <v>-82.91</v>
      </c>
      <c r="I64" s="284">
        <v>187.58</v>
      </c>
      <c r="J64" s="284">
        <v>62.53</v>
      </c>
      <c r="K64" s="547">
        <v>250.11</v>
      </c>
      <c r="L64" s="284">
        <v>125.48</v>
      </c>
      <c r="M64" s="284">
        <v>41.83</v>
      </c>
      <c r="N64" s="547">
        <v>167.31</v>
      </c>
      <c r="O64" s="284">
        <v>-0.0799999999999983</v>
      </c>
      <c r="P64" s="284">
        <v>-0.030000000000001137</v>
      </c>
      <c r="Q64" s="547">
        <v>-0.10999999999999943</v>
      </c>
    </row>
    <row r="65" spans="1:17" s="74" customFormat="1" ht="12.75">
      <c r="A65" s="282">
        <v>53</v>
      </c>
      <c r="B65" s="283" t="s">
        <v>679</v>
      </c>
      <c r="C65" s="284">
        <v>286.35</v>
      </c>
      <c r="D65" s="284">
        <v>95.45</v>
      </c>
      <c r="E65" s="547">
        <v>381.8</v>
      </c>
      <c r="F65" s="257">
        <v>24.2</v>
      </c>
      <c r="G65" s="257">
        <v>8.07</v>
      </c>
      <c r="H65" s="558">
        <v>32.26</v>
      </c>
      <c r="I65" s="284">
        <v>190.86</v>
      </c>
      <c r="J65" s="284">
        <v>63.62</v>
      </c>
      <c r="K65" s="547">
        <v>254.48</v>
      </c>
      <c r="L65" s="284">
        <v>161.85</v>
      </c>
      <c r="M65" s="284">
        <v>53.94</v>
      </c>
      <c r="N65" s="547">
        <v>215.79</v>
      </c>
      <c r="O65" s="284">
        <v>53.21000000000001</v>
      </c>
      <c r="P65" s="284">
        <v>17.75</v>
      </c>
      <c r="Q65" s="547">
        <v>70.96000000000001</v>
      </c>
    </row>
    <row r="66" spans="1:17" s="74" customFormat="1" ht="12.75">
      <c r="A66" s="282">
        <v>54</v>
      </c>
      <c r="B66" s="283" t="s">
        <v>680</v>
      </c>
      <c r="C66" s="284">
        <v>263.07</v>
      </c>
      <c r="D66" s="284">
        <v>87.69</v>
      </c>
      <c r="E66" s="547">
        <v>350.76</v>
      </c>
      <c r="F66" s="257">
        <v>79.36</v>
      </c>
      <c r="G66" s="257">
        <v>26.45</v>
      </c>
      <c r="H66" s="558">
        <v>105.81</v>
      </c>
      <c r="I66" s="284">
        <v>172.59</v>
      </c>
      <c r="J66" s="284">
        <v>57.53</v>
      </c>
      <c r="K66" s="547">
        <v>230.12</v>
      </c>
      <c r="L66" s="284">
        <v>207.92</v>
      </c>
      <c r="M66" s="284">
        <v>69.31</v>
      </c>
      <c r="N66" s="547">
        <v>277.23</v>
      </c>
      <c r="O66" s="284">
        <v>44.03</v>
      </c>
      <c r="P66" s="284">
        <v>14.670000000000002</v>
      </c>
      <c r="Q66" s="547">
        <v>58.7</v>
      </c>
    </row>
    <row r="67" spans="1:17" s="74" customFormat="1" ht="12.75">
      <c r="A67" s="282">
        <v>55</v>
      </c>
      <c r="B67" s="283" t="s">
        <v>681</v>
      </c>
      <c r="C67" s="284">
        <v>328.26</v>
      </c>
      <c r="D67" s="284">
        <v>109.42</v>
      </c>
      <c r="E67" s="547">
        <v>437.68</v>
      </c>
      <c r="F67" s="257">
        <v>99.79</v>
      </c>
      <c r="G67" s="257">
        <v>33.26</v>
      </c>
      <c r="H67" s="558">
        <v>133.05</v>
      </c>
      <c r="I67" s="284">
        <v>312.65</v>
      </c>
      <c r="J67" s="284">
        <v>104.22</v>
      </c>
      <c r="K67" s="547">
        <v>416.86</v>
      </c>
      <c r="L67" s="284">
        <v>85.8</v>
      </c>
      <c r="M67" s="284">
        <v>28.6</v>
      </c>
      <c r="N67" s="547">
        <v>114.4</v>
      </c>
      <c r="O67" s="284">
        <v>326.64</v>
      </c>
      <c r="P67" s="284">
        <v>108.88</v>
      </c>
      <c r="Q67" s="547">
        <v>435.52</v>
      </c>
    </row>
    <row r="68" spans="1:17" s="74" customFormat="1" ht="12.75">
      <c r="A68" s="282">
        <v>56</v>
      </c>
      <c r="B68" s="283" t="s">
        <v>682</v>
      </c>
      <c r="C68" s="284">
        <v>494.69</v>
      </c>
      <c r="D68" s="284">
        <v>164.9</v>
      </c>
      <c r="E68" s="547">
        <v>659.59</v>
      </c>
      <c r="F68" s="257">
        <v>-2.41</v>
      </c>
      <c r="G68" s="257">
        <v>-0.8</v>
      </c>
      <c r="H68" s="558">
        <v>-3.21</v>
      </c>
      <c r="I68" s="284">
        <v>382.19</v>
      </c>
      <c r="J68" s="284">
        <v>127.4</v>
      </c>
      <c r="K68" s="547">
        <v>509.59</v>
      </c>
      <c r="L68" s="284">
        <v>302.42</v>
      </c>
      <c r="M68" s="284">
        <v>75.6</v>
      </c>
      <c r="N68" s="547">
        <v>378.02</v>
      </c>
      <c r="O68" s="284">
        <v>77.35999999999996</v>
      </c>
      <c r="P68" s="284">
        <v>51.000000000000014</v>
      </c>
      <c r="Q68" s="547">
        <v>128.35999999999996</v>
      </c>
    </row>
    <row r="69" spans="1:17" s="74" customFormat="1" ht="12.75">
      <c r="A69" s="282">
        <v>57</v>
      </c>
      <c r="B69" s="283" t="s">
        <v>683</v>
      </c>
      <c r="C69" s="284">
        <v>586.02</v>
      </c>
      <c r="D69" s="284">
        <v>195.34</v>
      </c>
      <c r="E69" s="547">
        <v>781.36</v>
      </c>
      <c r="F69" s="257">
        <v>9.37</v>
      </c>
      <c r="G69" s="257">
        <v>3.12</v>
      </c>
      <c r="H69" s="558">
        <v>12.49</v>
      </c>
      <c r="I69" s="284">
        <v>407</v>
      </c>
      <c r="J69" s="284">
        <v>135.67</v>
      </c>
      <c r="K69" s="547">
        <v>542.66</v>
      </c>
      <c r="L69" s="284">
        <v>230.017</v>
      </c>
      <c r="M69" s="284">
        <v>76.673</v>
      </c>
      <c r="N69" s="547">
        <v>306.69</v>
      </c>
      <c r="O69" s="284">
        <v>186.353</v>
      </c>
      <c r="P69" s="284">
        <v>62.11699999999999</v>
      </c>
      <c r="Q69" s="547">
        <v>248.47</v>
      </c>
    </row>
    <row r="70" spans="1:17" s="74" customFormat="1" ht="12.75">
      <c r="A70" s="282">
        <v>58</v>
      </c>
      <c r="B70" s="283" t="s">
        <v>684</v>
      </c>
      <c r="C70" s="284">
        <v>404.09</v>
      </c>
      <c r="D70" s="284">
        <v>134.7</v>
      </c>
      <c r="E70" s="547">
        <v>538.79</v>
      </c>
      <c r="F70" s="257">
        <v>-40.58</v>
      </c>
      <c r="G70" s="257">
        <v>-13.53</v>
      </c>
      <c r="H70" s="558">
        <v>-54.11</v>
      </c>
      <c r="I70" s="284">
        <v>313.02</v>
      </c>
      <c r="J70" s="284">
        <v>104.34</v>
      </c>
      <c r="K70" s="547">
        <v>417.36</v>
      </c>
      <c r="L70" s="284">
        <v>102.45</v>
      </c>
      <c r="M70" s="284">
        <v>34.15</v>
      </c>
      <c r="N70" s="547">
        <v>136.6</v>
      </c>
      <c r="O70" s="284">
        <v>169.99</v>
      </c>
      <c r="P70" s="284">
        <v>56.660000000000004</v>
      </c>
      <c r="Q70" s="547">
        <v>226.65</v>
      </c>
    </row>
    <row r="71" spans="1:17" s="74" customFormat="1" ht="12.75">
      <c r="A71" s="282">
        <v>59</v>
      </c>
      <c r="B71" s="283" t="s">
        <v>685</v>
      </c>
      <c r="C71" s="284">
        <v>244.91</v>
      </c>
      <c r="D71" s="284">
        <v>81.64</v>
      </c>
      <c r="E71" s="547">
        <v>326.55</v>
      </c>
      <c r="F71" s="257">
        <v>27.65</v>
      </c>
      <c r="G71" s="257">
        <v>9.22</v>
      </c>
      <c r="H71" s="558">
        <v>36.86</v>
      </c>
      <c r="I71" s="284">
        <v>192.43</v>
      </c>
      <c r="J71" s="284">
        <v>64.14</v>
      </c>
      <c r="K71" s="547">
        <v>256.57</v>
      </c>
      <c r="L71" s="284">
        <v>172.379</v>
      </c>
      <c r="M71" s="284">
        <v>57.46</v>
      </c>
      <c r="N71" s="547">
        <v>229.839</v>
      </c>
      <c r="O71" s="284">
        <v>47.70100000000002</v>
      </c>
      <c r="P71" s="284">
        <v>15.899999999999999</v>
      </c>
      <c r="Q71" s="547">
        <v>63.60100000000002</v>
      </c>
    </row>
    <row r="72" spans="1:17" s="74" customFormat="1" ht="12.75">
      <c r="A72" s="282">
        <v>60</v>
      </c>
      <c r="B72" s="283" t="s">
        <v>686</v>
      </c>
      <c r="C72" s="284">
        <v>529.72</v>
      </c>
      <c r="D72" s="284">
        <v>176.57</v>
      </c>
      <c r="E72" s="547">
        <v>706.29</v>
      </c>
      <c r="F72" s="257">
        <v>-95.72</v>
      </c>
      <c r="G72" s="257">
        <v>-31.91</v>
      </c>
      <c r="H72" s="558">
        <v>-127.63</v>
      </c>
      <c r="I72" s="284">
        <v>479.57</v>
      </c>
      <c r="J72" s="284">
        <v>159.86</v>
      </c>
      <c r="K72" s="547">
        <v>639.42</v>
      </c>
      <c r="L72" s="284">
        <v>291.03</v>
      </c>
      <c r="M72" s="284">
        <v>72.75</v>
      </c>
      <c r="N72" s="547">
        <v>363.78</v>
      </c>
      <c r="O72" s="284">
        <v>92.82000000000005</v>
      </c>
      <c r="P72" s="284">
        <v>55.20000000000002</v>
      </c>
      <c r="Q72" s="547">
        <v>148.02000000000007</v>
      </c>
    </row>
    <row r="73" spans="1:17" s="74" customFormat="1" ht="12.75">
      <c r="A73" s="282">
        <v>61</v>
      </c>
      <c r="B73" s="283" t="s">
        <v>687</v>
      </c>
      <c r="C73" s="284">
        <v>425.69</v>
      </c>
      <c r="D73" s="284">
        <v>141.9</v>
      </c>
      <c r="E73" s="547">
        <v>567.59</v>
      </c>
      <c r="F73" s="257">
        <v>-76.74</v>
      </c>
      <c r="G73" s="257">
        <v>-25.58</v>
      </c>
      <c r="H73" s="558">
        <v>-102.32</v>
      </c>
      <c r="I73" s="284">
        <v>424.35</v>
      </c>
      <c r="J73" s="284">
        <v>141.45</v>
      </c>
      <c r="K73" s="547">
        <v>565.8</v>
      </c>
      <c r="L73" s="284">
        <v>188.22</v>
      </c>
      <c r="M73" s="284">
        <v>62.74</v>
      </c>
      <c r="N73" s="547">
        <v>250.96</v>
      </c>
      <c r="O73" s="284">
        <v>159.39000000000001</v>
      </c>
      <c r="P73" s="284">
        <v>53.12999999999999</v>
      </c>
      <c r="Q73" s="547">
        <v>212.52</v>
      </c>
    </row>
    <row r="74" spans="1:17" s="74" customFormat="1" ht="12.75">
      <c r="A74" s="282">
        <v>62</v>
      </c>
      <c r="B74" s="283" t="s">
        <v>688</v>
      </c>
      <c r="C74" s="284">
        <v>276.55</v>
      </c>
      <c r="D74" s="284">
        <v>92.18</v>
      </c>
      <c r="E74" s="547">
        <v>368.73</v>
      </c>
      <c r="F74" s="257">
        <v>25.88</v>
      </c>
      <c r="G74" s="257">
        <v>8.63</v>
      </c>
      <c r="H74" s="558">
        <v>34.5</v>
      </c>
      <c r="I74" s="284">
        <v>160.07</v>
      </c>
      <c r="J74" s="284">
        <v>53.36</v>
      </c>
      <c r="K74" s="547">
        <v>213.43</v>
      </c>
      <c r="L74" s="284">
        <v>144.16</v>
      </c>
      <c r="M74" s="284">
        <v>48.06</v>
      </c>
      <c r="N74" s="547">
        <v>192.22</v>
      </c>
      <c r="O74" s="284">
        <v>41.78999999999999</v>
      </c>
      <c r="P74" s="284">
        <v>13.93</v>
      </c>
      <c r="Q74" s="547">
        <v>55.71999999999999</v>
      </c>
    </row>
    <row r="75" spans="1:17" s="74" customFormat="1" ht="12.75">
      <c r="A75" s="282">
        <v>63</v>
      </c>
      <c r="B75" s="283" t="s">
        <v>689</v>
      </c>
      <c r="C75" s="284">
        <v>296.14</v>
      </c>
      <c r="D75" s="284">
        <v>98.72</v>
      </c>
      <c r="E75" s="547">
        <v>394.86</v>
      </c>
      <c r="F75" s="257">
        <v>67.72</v>
      </c>
      <c r="G75" s="257">
        <v>22.57</v>
      </c>
      <c r="H75" s="558">
        <v>90.29</v>
      </c>
      <c r="I75" s="284">
        <v>198.62</v>
      </c>
      <c r="J75" s="284">
        <v>66.21</v>
      </c>
      <c r="K75" s="547">
        <v>264.82</v>
      </c>
      <c r="L75" s="284">
        <v>262.56</v>
      </c>
      <c r="M75" s="284">
        <v>87.52</v>
      </c>
      <c r="N75" s="547">
        <v>350.08</v>
      </c>
      <c r="O75" s="284">
        <v>3.7800000000000296</v>
      </c>
      <c r="P75" s="284">
        <v>1.2600000000000051</v>
      </c>
      <c r="Q75" s="547">
        <v>5.040000000000035</v>
      </c>
    </row>
    <row r="76" spans="1:17" s="74" customFormat="1" ht="12.75">
      <c r="A76" s="282">
        <v>64</v>
      </c>
      <c r="B76" s="283" t="s">
        <v>690</v>
      </c>
      <c r="C76" s="284">
        <v>264.41</v>
      </c>
      <c r="D76" s="284">
        <v>88.14</v>
      </c>
      <c r="E76" s="547">
        <v>352.55</v>
      </c>
      <c r="F76" s="257">
        <v>29.7</v>
      </c>
      <c r="G76" s="257">
        <v>9.9</v>
      </c>
      <c r="H76" s="558">
        <v>39.6</v>
      </c>
      <c r="I76" s="284">
        <v>174.44</v>
      </c>
      <c r="J76" s="284">
        <v>58.15</v>
      </c>
      <c r="K76" s="547">
        <v>232.58</v>
      </c>
      <c r="L76" s="284">
        <v>157.08</v>
      </c>
      <c r="M76" s="284">
        <v>52.36</v>
      </c>
      <c r="N76" s="547">
        <v>209.44</v>
      </c>
      <c r="O76" s="284">
        <v>47.059999999999974</v>
      </c>
      <c r="P76" s="284">
        <v>15.689999999999998</v>
      </c>
      <c r="Q76" s="547">
        <v>62.74999999999997</v>
      </c>
    </row>
    <row r="77" spans="1:17" s="74" customFormat="1" ht="12.75">
      <c r="A77" s="282">
        <v>65</v>
      </c>
      <c r="B77" s="283" t="s">
        <v>691</v>
      </c>
      <c r="C77" s="284">
        <v>464.88</v>
      </c>
      <c r="D77" s="284">
        <v>154.95</v>
      </c>
      <c r="E77" s="547">
        <v>619.8299999999999</v>
      </c>
      <c r="F77" s="257">
        <v>-25.29</v>
      </c>
      <c r="G77" s="257">
        <v>-8.43</v>
      </c>
      <c r="H77" s="558">
        <v>-33.72</v>
      </c>
      <c r="I77" s="284">
        <v>366.52</v>
      </c>
      <c r="J77" s="284">
        <v>122.17</v>
      </c>
      <c r="K77" s="547">
        <v>488.69</v>
      </c>
      <c r="L77" s="284">
        <v>305.67</v>
      </c>
      <c r="M77" s="284">
        <v>101.89</v>
      </c>
      <c r="N77" s="547">
        <v>407.56</v>
      </c>
      <c r="O77" s="284">
        <v>35.559999999999945</v>
      </c>
      <c r="P77" s="284">
        <v>11.850000000000009</v>
      </c>
      <c r="Q77" s="547">
        <v>47.409999999999954</v>
      </c>
    </row>
    <row r="78" spans="1:17" s="74" customFormat="1" ht="12.75">
      <c r="A78" s="282">
        <v>66</v>
      </c>
      <c r="B78" s="283" t="s">
        <v>692</v>
      </c>
      <c r="C78" s="284">
        <v>118.53</v>
      </c>
      <c r="D78" s="284">
        <v>39.5</v>
      </c>
      <c r="E78" s="547">
        <v>158.03</v>
      </c>
      <c r="F78" s="257">
        <v>28.95</v>
      </c>
      <c r="G78" s="257">
        <v>9.65</v>
      </c>
      <c r="H78" s="558">
        <v>38.6</v>
      </c>
      <c r="I78" s="284">
        <v>58.75</v>
      </c>
      <c r="J78" s="284">
        <v>19.58</v>
      </c>
      <c r="K78" s="547">
        <v>78.33</v>
      </c>
      <c r="L78" s="284">
        <v>65.38</v>
      </c>
      <c r="M78" s="284">
        <v>21.78</v>
      </c>
      <c r="N78" s="547">
        <v>87.16</v>
      </c>
      <c r="O78" s="284">
        <v>22.320000000000007</v>
      </c>
      <c r="P78" s="284">
        <v>7.449999999999996</v>
      </c>
      <c r="Q78" s="547">
        <v>29.770000000000003</v>
      </c>
    </row>
    <row r="79" spans="1:17" s="74" customFormat="1" ht="12.75">
      <c r="A79" s="282">
        <v>67</v>
      </c>
      <c r="B79" s="283" t="s">
        <v>693</v>
      </c>
      <c r="C79" s="284">
        <v>476.29</v>
      </c>
      <c r="D79" s="284">
        <v>158.76</v>
      </c>
      <c r="E79" s="547">
        <v>635.05</v>
      </c>
      <c r="F79" s="257">
        <v>-19.5</v>
      </c>
      <c r="G79" s="257">
        <v>-6.5</v>
      </c>
      <c r="H79" s="558">
        <v>-26</v>
      </c>
      <c r="I79" s="284">
        <v>260.39</v>
      </c>
      <c r="J79" s="284">
        <v>86.8</v>
      </c>
      <c r="K79" s="547">
        <v>347.18</v>
      </c>
      <c r="L79" s="284">
        <v>246.53</v>
      </c>
      <c r="M79" s="284">
        <v>82.18</v>
      </c>
      <c r="N79" s="547">
        <v>328.71000000000004</v>
      </c>
      <c r="O79" s="284">
        <v>-5.640000000000015</v>
      </c>
      <c r="P79" s="284">
        <v>-1.8800000000000097</v>
      </c>
      <c r="Q79" s="547">
        <v>-7.520000000000024</v>
      </c>
    </row>
    <row r="80" spans="1:17" s="74" customFormat="1" ht="12.75">
      <c r="A80" s="282">
        <v>68</v>
      </c>
      <c r="B80" s="283" t="s">
        <v>694</v>
      </c>
      <c r="C80" s="284">
        <v>862.96</v>
      </c>
      <c r="D80" s="284">
        <v>287.65</v>
      </c>
      <c r="E80" s="547">
        <v>1150.6100000000001</v>
      </c>
      <c r="F80" s="257">
        <v>-160.46</v>
      </c>
      <c r="G80" s="257">
        <v>-53.49</v>
      </c>
      <c r="H80" s="558">
        <v>-213.94</v>
      </c>
      <c r="I80" s="284">
        <v>677.81</v>
      </c>
      <c r="J80" s="284">
        <v>225.94</v>
      </c>
      <c r="K80" s="547">
        <v>903.75</v>
      </c>
      <c r="L80" s="284">
        <v>499.91</v>
      </c>
      <c r="M80" s="284">
        <v>166.62</v>
      </c>
      <c r="N80" s="547">
        <v>666.53</v>
      </c>
      <c r="O80" s="284">
        <v>17.439999999999884</v>
      </c>
      <c r="P80" s="284">
        <v>5.829999999999984</v>
      </c>
      <c r="Q80" s="547">
        <v>23.269999999999868</v>
      </c>
    </row>
    <row r="81" spans="1:17" s="74" customFormat="1" ht="12.75">
      <c r="A81" s="282">
        <v>69</v>
      </c>
      <c r="B81" s="283" t="s">
        <v>695</v>
      </c>
      <c r="C81" s="284">
        <v>335.37</v>
      </c>
      <c r="D81" s="284">
        <v>111.79</v>
      </c>
      <c r="E81" s="547">
        <v>447.16</v>
      </c>
      <c r="F81" s="257">
        <v>-4.25</v>
      </c>
      <c r="G81" s="257">
        <v>-1.42</v>
      </c>
      <c r="H81" s="558">
        <v>-5.66</v>
      </c>
      <c r="I81" s="284">
        <v>223.46</v>
      </c>
      <c r="J81" s="284">
        <v>74.49</v>
      </c>
      <c r="K81" s="547">
        <v>297.95</v>
      </c>
      <c r="L81" s="284">
        <v>174.992</v>
      </c>
      <c r="M81" s="284">
        <v>58.3305</v>
      </c>
      <c r="N81" s="547">
        <v>233.3225</v>
      </c>
      <c r="O81" s="284">
        <v>44.21800000000002</v>
      </c>
      <c r="P81" s="284">
        <v>14.739499999999992</v>
      </c>
      <c r="Q81" s="547">
        <v>58.95750000000001</v>
      </c>
    </row>
    <row r="82" spans="1:17" s="74" customFormat="1" ht="12.75">
      <c r="A82" s="282">
        <v>70</v>
      </c>
      <c r="B82" s="283" t="s">
        <v>696</v>
      </c>
      <c r="C82" s="284">
        <v>323.45</v>
      </c>
      <c r="D82" s="284">
        <v>107.82</v>
      </c>
      <c r="E82" s="547">
        <v>431.27</v>
      </c>
      <c r="F82" s="257">
        <v>37.04</v>
      </c>
      <c r="G82" s="257">
        <v>12.35</v>
      </c>
      <c r="H82" s="558">
        <v>49.38</v>
      </c>
      <c r="I82" s="284">
        <v>210.24</v>
      </c>
      <c r="J82" s="284">
        <v>70.08</v>
      </c>
      <c r="K82" s="547">
        <v>280.32</v>
      </c>
      <c r="L82" s="284">
        <v>189.816</v>
      </c>
      <c r="M82" s="284">
        <v>63.252</v>
      </c>
      <c r="N82" s="547">
        <v>253.068</v>
      </c>
      <c r="O82" s="284">
        <v>57.464</v>
      </c>
      <c r="P82" s="284">
        <v>19.17799999999999</v>
      </c>
      <c r="Q82" s="547">
        <v>76.642</v>
      </c>
    </row>
    <row r="83" spans="1:17" s="74" customFormat="1" ht="12.75">
      <c r="A83" s="282">
        <v>71</v>
      </c>
      <c r="B83" s="283" t="s">
        <v>697</v>
      </c>
      <c r="C83" s="284">
        <v>382.94</v>
      </c>
      <c r="D83" s="284">
        <v>127.64</v>
      </c>
      <c r="E83" s="547">
        <v>510.58</v>
      </c>
      <c r="F83" s="257">
        <v>15.53</v>
      </c>
      <c r="G83" s="257">
        <v>5.18</v>
      </c>
      <c r="H83" s="558">
        <v>20.71</v>
      </c>
      <c r="I83" s="284">
        <v>272.19</v>
      </c>
      <c r="J83" s="284">
        <v>90.73</v>
      </c>
      <c r="K83" s="547">
        <v>362.92</v>
      </c>
      <c r="L83" s="284">
        <v>222.67</v>
      </c>
      <c r="M83" s="284">
        <v>74.22</v>
      </c>
      <c r="N83" s="547">
        <v>296.89</v>
      </c>
      <c r="O83" s="284">
        <v>65.04999999999998</v>
      </c>
      <c r="P83" s="284">
        <v>21.689999999999998</v>
      </c>
      <c r="Q83" s="547">
        <v>86.73999999999998</v>
      </c>
    </row>
    <row r="84" spans="1:17" s="74" customFormat="1" ht="12.75">
      <c r="A84" s="282">
        <v>72</v>
      </c>
      <c r="B84" s="283" t="s">
        <v>698</v>
      </c>
      <c r="C84" s="284">
        <v>507.68</v>
      </c>
      <c r="D84" s="284">
        <v>169.23</v>
      </c>
      <c r="E84" s="547">
        <v>676.91</v>
      </c>
      <c r="F84" s="257">
        <v>154.65</v>
      </c>
      <c r="G84" s="257">
        <v>51.55</v>
      </c>
      <c r="H84" s="558">
        <v>206.2</v>
      </c>
      <c r="I84" s="284">
        <v>353.68</v>
      </c>
      <c r="J84" s="284">
        <v>117.89</v>
      </c>
      <c r="K84" s="547">
        <v>471.57</v>
      </c>
      <c r="L84" s="284">
        <v>321.87</v>
      </c>
      <c r="M84" s="284">
        <v>107.29</v>
      </c>
      <c r="N84" s="547">
        <v>429.16</v>
      </c>
      <c r="O84" s="284">
        <v>186.46000000000004</v>
      </c>
      <c r="P84" s="284">
        <v>62.14999999999999</v>
      </c>
      <c r="Q84" s="547">
        <v>248.61</v>
      </c>
    </row>
    <row r="85" spans="1:17" s="74" customFormat="1" ht="16.5" customHeight="1">
      <c r="A85" s="282">
        <v>73</v>
      </c>
      <c r="B85" s="283" t="s">
        <v>699</v>
      </c>
      <c r="C85" s="284">
        <v>312.18</v>
      </c>
      <c r="D85" s="284">
        <v>104.06</v>
      </c>
      <c r="E85" s="547">
        <v>416.24</v>
      </c>
      <c r="F85" s="257">
        <v>0</v>
      </c>
      <c r="G85" s="257">
        <v>0</v>
      </c>
      <c r="H85" s="558">
        <v>0</v>
      </c>
      <c r="I85" s="284">
        <v>169.84</v>
      </c>
      <c r="J85" s="284">
        <v>56.61</v>
      </c>
      <c r="K85" s="547">
        <v>226.45</v>
      </c>
      <c r="L85" s="284">
        <v>149.48</v>
      </c>
      <c r="M85" s="284">
        <v>74.75</v>
      </c>
      <c r="N85" s="547">
        <v>224.23</v>
      </c>
      <c r="O85" s="284">
        <v>20.360000000000014</v>
      </c>
      <c r="P85" s="284">
        <v>-18.14</v>
      </c>
      <c r="Q85" s="547">
        <v>2.220000000000013</v>
      </c>
    </row>
    <row r="86" spans="1:17" s="74" customFormat="1" ht="12.75">
      <c r="A86" s="282">
        <v>74</v>
      </c>
      <c r="B86" s="283" t="s">
        <v>700</v>
      </c>
      <c r="C86" s="284">
        <v>134.18</v>
      </c>
      <c r="D86" s="284">
        <v>44.73</v>
      </c>
      <c r="E86" s="547">
        <v>178.91</v>
      </c>
      <c r="F86" s="257">
        <v>0</v>
      </c>
      <c r="G86" s="257">
        <v>0</v>
      </c>
      <c r="H86" s="558">
        <v>0</v>
      </c>
      <c r="I86" s="284">
        <v>116.5</v>
      </c>
      <c r="J86" s="284">
        <v>38.83</v>
      </c>
      <c r="K86" s="547">
        <v>155.33</v>
      </c>
      <c r="L86" s="284">
        <v>12.71</v>
      </c>
      <c r="M86" s="284">
        <v>4.24</v>
      </c>
      <c r="N86" s="547">
        <v>16.950000000000003</v>
      </c>
      <c r="O86" s="284">
        <v>103.78999999999999</v>
      </c>
      <c r="P86" s="284">
        <v>34.589999999999996</v>
      </c>
      <c r="Q86" s="547">
        <v>138.38</v>
      </c>
    </row>
    <row r="87" spans="1:17" s="74" customFormat="1" ht="12.75">
      <c r="A87" s="282">
        <v>75</v>
      </c>
      <c r="B87" s="283" t="s">
        <v>701</v>
      </c>
      <c r="C87" s="284">
        <v>145.3</v>
      </c>
      <c r="D87" s="284">
        <v>48.43</v>
      </c>
      <c r="E87" s="547">
        <v>193.73000000000002</v>
      </c>
      <c r="F87" s="257">
        <v>0</v>
      </c>
      <c r="G87" s="257">
        <v>0</v>
      </c>
      <c r="H87" s="558">
        <v>0</v>
      </c>
      <c r="I87" s="284">
        <v>67.78</v>
      </c>
      <c r="J87" s="284">
        <v>22.59</v>
      </c>
      <c r="K87" s="547">
        <v>90.37</v>
      </c>
      <c r="L87" s="284">
        <v>51.05</v>
      </c>
      <c r="M87" s="284">
        <v>17.02</v>
      </c>
      <c r="N87" s="547">
        <v>68.07</v>
      </c>
      <c r="O87" s="284">
        <v>16.730000000000004</v>
      </c>
      <c r="P87" s="284">
        <v>5.57</v>
      </c>
      <c r="Q87" s="547">
        <v>22.300000000000004</v>
      </c>
    </row>
    <row r="88" spans="1:17" s="74" customFormat="1" ht="12.75">
      <c r="A88" s="735">
        <v>76</v>
      </c>
      <c r="B88" s="736" t="s">
        <v>1161</v>
      </c>
      <c r="C88" s="737">
        <v>0</v>
      </c>
      <c r="D88" s="737">
        <v>0</v>
      </c>
      <c r="E88" s="738">
        <v>0</v>
      </c>
      <c r="F88" s="737">
        <v>0</v>
      </c>
      <c r="G88" s="737">
        <v>0</v>
      </c>
      <c r="H88" s="738">
        <v>0</v>
      </c>
      <c r="I88" s="737">
        <v>0</v>
      </c>
      <c r="J88" s="737">
        <v>0</v>
      </c>
      <c r="K88" s="738">
        <v>0</v>
      </c>
      <c r="L88" s="737">
        <v>0</v>
      </c>
      <c r="M88" s="737">
        <v>0</v>
      </c>
      <c r="N88" s="738">
        <v>0</v>
      </c>
      <c r="O88" s="737">
        <v>0</v>
      </c>
      <c r="P88" s="737">
        <v>0</v>
      </c>
      <c r="Q88" s="738">
        <v>0</v>
      </c>
    </row>
    <row r="89" spans="1:17" s="261" customFormat="1" ht="15.75" customHeight="1">
      <c r="A89" s="998" t="s">
        <v>18</v>
      </c>
      <c r="B89" s="954"/>
      <c r="C89" s="547">
        <v>27944.549999999992</v>
      </c>
      <c r="D89" s="547">
        <v>9314.869999999997</v>
      </c>
      <c r="E89" s="547">
        <v>37259.420000000006</v>
      </c>
      <c r="F89" s="558">
        <v>108.73999999999972</v>
      </c>
      <c r="G89" s="558">
        <v>36.26000000000002</v>
      </c>
      <c r="H89" s="558">
        <v>144.95999999999984</v>
      </c>
      <c r="I89" s="547">
        <v>20714.749999999996</v>
      </c>
      <c r="J89" s="547">
        <v>6904.969999999998</v>
      </c>
      <c r="K89" s="547">
        <v>27619.510000000002</v>
      </c>
      <c r="L89" s="547">
        <v>15555.082499999999</v>
      </c>
      <c r="M89" s="547">
        <v>5253.393500000002</v>
      </c>
      <c r="N89" s="547">
        <v>20808.475999999995</v>
      </c>
      <c r="O89" s="547">
        <v>5268.407499999998</v>
      </c>
      <c r="P89" s="547">
        <v>1687.8365000000001</v>
      </c>
      <c r="Q89" s="547">
        <v>6956.244000000001</v>
      </c>
    </row>
    <row r="90" spans="1:17" ht="28.5" customHeight="1">
      <c r="A90" s="999" t="s">
        <v>1163</v>
      </c>
      <c r="B90" s="999"/>
      <c r="C90" s="999"/>
      <c r="D90" s="999"/>
      <c r="E90" s="999"/>
      <c r="F90" s="999"/>
      <c r="G90" s="999"/>
      <c r="H90" s="999"/>
      <c r="I90" s="999"/>
      <c r="J90" s="999"/>
      <c r="K90" s="999"/>
      <c r="L90" s="999"/>
      <c r="M90" s="999"/>
      <c r="N90" s="999"/>
      <c r="O90" s="999"/>
      <c r="P90" s="999"/>
      <c r="Q90" s="999"/>
    </row>
    <row r="91" spans="1:15" ht="13.5" customHeight="1">
      <c r="A91" s="742"/>
      <c r="B91" s="387"/>
      <c r="C91" s="387"/>
      <c r="D91" s="387"/>
      <c r="E91" s="387"/>
      <c r="F91" s="743"/>
      <c r="G91" s="743"/>
      <c r="H91" s="743"/>
      <c r="I91" s="387"/>
      <c r="J91" s="387"/>
      <c r="K91" s="387"/>
      <c r="L91" s="387"/>
      <c r="M91" s="387"/>
      <c r="N91" s="387"/>
      <c r="O91" s="387"/>
    </row>
    <row r="92" spans="1:17" ht="14.25" customHeight="1">
      <c r="A92" s="744" t="s">
        <v>134</v>
      </c>
      <c r="B92" s="747"/>
      <c r="C92" s="745"/>
      <c r="D92" s="745"/>
      <c r="E92" s="745"/>
      <c r="F92" s="746"/>
      <c r="G92" s="746"/>
      <c r="H92" s="746"/>
      <c r="I92" s="745"/>
      <c r="J92" s="745"/>
      <c r="K92" s="745"/>
      <c r="L92" s="745"/>
      <c r="M92" s="745"/>
      <c r="N92" s="745"/>
      <c r="O92" s="745"/>
      <c r="P92" s="745"/>
      <c r="Q92" s="745"/>
    </row>
    <row r="93" spans="1:17" ht="12.75" customHeight="1">
      <c r="A93" s="747"/>
      <c r="B93" s="730"/>
      <c r="C93" s="748"/>
      <c r="D93" s="748"/>
      <c r="E93" s="748"/>
      <c r="F93" s="749"/>
      <c r="G93" s="749"/>
      <c r="H93" s="749"/>
      <c r="I93" s="748"/>
      <c r="J93" s="748"/>
      <c r="K93" s="748"/>
      <c r="L93" s="748"/>
      <c r="M93" s="748"/>
      <c r="N93" s="748"/>
      <c r="O93" s="748"/>
      <c r="P93" s="748"/>
      <c r="Q93" s="748"/>
    </row>
    <row r="94" spans="1:17" ht="15.75" customHeight="1">
      <c r="A94" s="88"/>
      <c r="C94" s="88"/>
      <c r="D94" s="88"/>
      <c r="E94" s="88"/>
      <c r="F94" s="555"/>
      <c r="G94" s="555"/>
      <c r="H94" s="555"/>
      <c r="I94" s="88"/>
      <c r="J94" s="88"/>
      <c r="K94" s="88"/>
      <c r="L94" s="88"/>
      <c r="M94" s="88"/>
      <c r="P94" s="286"/>
      <c r="Q94" s="286"/>
    </row>
    <row r="95" spans="1:17" ht="12.75" customHeight="1">
      <c r="A95" s="499" t="s">
        <v>1008</v>
      </c>
      <c r="B95" s="499"/>
      <c r="C95" s="286"/>
      <c r="D95" s="286"/>
      <c r="E95" s="286"/>
      <c r="F95" s="564"/>
      <c r="G95" s="564"/>
      <c r="H95" s="564"/>
      <c r="I95" s="286"/>
      <c r="J95" s="286"/>
      <c r="K95" s="286"/>
      <c r="L95" s="286"/>
      <c r="M95" s="286"/>
      <c r="N95" s="286"/>
      <c r="O95" s="990" t="s">
        <v>995</v>
      </c>
      <c r="P95" s="990"/>
      <c r="Q95" s="990"/>
    </row>
    <row r="96" spans="1:17" ht="12.75" customHeight="1">
      <c r="A96" s="286"/>
      <c r="B96" s="286"/>
      <c r="C96" s="286"/>
      <c r="D96" s="286"/>
      <c r="E96" s="286"/>
      <c r="F96" s="564"/>
      <c r="G96" s="564"/>
      <c r="H96" s="564"/>
      <c r="I96" s="286"/>
      <c r="J96" s="286"/>
      <c r="K96" s="286"/>
      <c r="L96" s="286"/>
      <c r="M96" s="286"/>
      <c r="N96" s="286"/>
      <c r="O96" s="990" t="s">
        <v>998</v>
      </c>
      <c r="P96" s="990"/>
      <c r="Q96" s="990"/>
    </row>
    <row r="97" spans="1:17" ht="12.75">
      <c r="A97" s="88"/>
      <c r="B97" s="88"/>
      <c r="C97" s="88"/>
      <c r="D97" s="88"/>
      <c r="E97" s="88"/>
      <c r="F97" s="555"/>
      <c r="G97" s="555"/>
      <c r="H97" s="555"/>
      <c r="I97" s="88"/>
      <c r="J97" s="88"/>
      <c r="K97" s="88"/>
      <c r="L97" s="88"/>
      <c r="M97" s="88"/>
      <c r="O97" s="990" t="s">
        <v>997</v>
      </c>
      <c r="P97" s="990"/>
      <c r="Q97" s="990"/>
    </row>
  </sheetData>
  <sheetProtection/>
  <mergeCells count="14">
    <mergeCell ref="F10:H10"/>
    <mergeCell ref="I10:K10"/>
    <mergeCell ref="L10:N10"/>
    <mergeCell ref="O10:Q10"/>
    <mergeCell ref="A89:B89"/>
    <mergeCell ref="A90:Q90"/>
    <mergeCell ref="O97:Q97"/>
    <mergeCell ref="O95:Q95"/>
    <mergeCell ref="O96:Q96"/>
    <mergeCell ref="A2:Q2"/>
    <mergeCell ref="A3:Q3"/>
    <mergeCell ref="A10:A11"/>
    <mergeCell ref="B10:B11"/>
    <mergeCell ref="C10:E10"/>
  </mergeCells>
  <conditionalFormatting sqref="O95:P97">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90" r:id="rId1"/>
</worksheet>
</file>

<file path=xl/worksheets/sheet21.xml><?xml version="1.0" encoding="utf-8"?>
<worksheet xmlns="http://schemas.openxmlformats.org/spreadsheetml/2006/main" xmlns:r="http://schemas.openxmlformats.org/officeDocument/2006/relationships">
  <sheetPr>
    <tabColor rgb="FF00B050"/>
  </sheetPr>
  <dimension ref="A1:U95"/>
  <sheetViews>
    <sheetView view="pageBreakPreview" zoomScale="99" zoomScaleSheetLayoutView="99" zoomScalePageLayoutView="0" workbookViewId="0" topLeftCell="B1">
      <pane xSplit="2" ySplit="10" topLeftCell="L83" activePane="bottomRight" state="frozen"/>
      <selection pane="topLeft" activeCell="H33" sqref="A33:V43"/>
      <selection pane="topRight" activeCell="H33" sqref="A33:V43"/>
      <selection pane="bottomLeft" activeCell="H33" sqref="A33:V43"/>
      <selection pane="bottomRight" activeCell="Z97" sqref="Z97"/>
    </sheetView>
  </sheetViews>
  <sheetFormatPr defaultColWidth="9.140625" defaultRowHeight="12.75"/>
  <cols>
    <col min="1" max="1" width="7.7109375" style="258" customWidth="1"/>
    <col min="2" max="2" width="5.00390625" style="258" customWidth="1"/>
    <col min="3" max="3" width="22.57421875" style="258" customWidth="1"/>
    <col min="4" max="4" width="11.8515625" style="258" customWidth="1"/>
    <col min="5" max="5" width="10.7109375" style="258" customWidth="1"/>
    <col min="6" max="6" width="10.00390625" style="258" customWidth="1"/>
    <col min="7" max="7" width="9.00390625" style="258" customWidth="1"/>
    <col min="8" max="8" width="9.57421875" style="258" customWidth="1"/>
    <col min="9" max="20" width="9.140625" style="258" customWidth="1"/>
    <col min="21" max="21" width="10.28125" style="258" customWidth="1"/>
    <col min="22" max="16384" width="9.140625" style="258" customWidth="1"/>
  </cols>
  <sheetData>
    <row r="1" spans="19:21" ht="15">
      <c r="S1" s="549"/>
      <c r="T1" s="549"/>
      <c r="U1" s="549" t="s">
        <v>64</v>
      </c>
    </row>
    <row r="3" spans="1:18" ht="15">
      <c r="A3" s="1008" t="s">
        <v>0</v>
      </c>
      <c r="B3" s="1008"/>
      <c r="C3" s="1008"/>
      <c r="D3" s="1008"/>
      <c r="E3" s="1008"/>
      <c r="F3" s="1008"/>
      <c r="G3" s="1008"/>
      <c r="H3" s="1008"/>
      <c r="I3" s="1008"/>
      <c r="J3" s="1008"/>
      <c r="K3" s="1008"/>
      <c r="L3" s="1008"/>
      <c r="M3" s="1008"/>
      <c r="N3" s="1008"/>
      <c r="O3" s="1008"/>
      <c r="P3" s="1008"/>
      <c r="Q3" s="1008"/>
      <c r="R3" s="1008"/>
    </row>
    <row r="4" spans="1:18" ht="20.25">
      <c r="A4" s="1009" t="s">
        <v>388</v>
      </c>
      <c r="B4" s="1009"/>
      <c r="C4" s="1009"/>
      <c r="D4" s="1009"/>
      <c r="E4" s="1009"/>
      <c r="F4" s="1009"/>
      <c r="G4" s="1009"/>
      <c r="H4" s="1009"/>
      <c r="I4" s="1009"/>
      <c r="J4" s="1009"/>
      <c r="K4" s="1009"/>
      <c r="L4" s="1009"/>
      <c r="M4" s="1009"/>
      <c r="N4" s="1009"/>
      <c r="O4" s="1009"/>
      <c r="P4" s="1009"/>
      <c r="Q4" s="1009"/>
      <c r="R4" s="550"/>
    </row>
    <row r="5" spans="1:20" ht="15.75">
      <c r="A5" s="1010" t="s">
        <v>339</v>
      </c>
      <c r="B5" s="1010"/>
      <c r="C5" s="1010"/>
      <c r="D5" s="1010"/>
      <c r="E5" s="1010"/>
      <c r="F5" s="1010"/>
      <c r="G5" s="1010"/>
      <c r="H5" s="1010"/>
      <c r="I5" s="1010"/>
      <c r="J5" s="1010"/>
      <c r="K5" s="1010"/>
      <c r="L5" s="1010"/>
      <c r="M5" s="1010"/>
      <c r="N5" s="1010"/>
      <c r="O5" s="1010"/>
      <c r="P5" s="1010"/>
      <c r="Q5" s="1010"/>
      <c r="R5" s="1010"/>
      <c r="S5" s="1010"/>
      <c r="T5" s="1010"/>
    </row>
    <row r="6" spans="1:21" ht="15.75">
      <c r="A6" s="551"/>
      <c r="B6" s="551"/>
      <c r="C6" s="552"/>
      <c r="D6" s="552"/>
      <c r="E6" s="552"/>
      <c r="F6" s="552"/>
      <c r="G6" s="552"/>
      <c r="H6" s="552"/>
      <c r="I6" s="552"/>
      <c r="J6" s="552"/>
      <c r="K6" s="552"/>
      <c r="L6" s="552"/>
      <c r="M6" s="552"/>
      <c r="N6" s="552"/>
      <c r="O6" s="552"/>
      <c r="P6" s="552"/>
      <c r="R6" s="553"/>
      <c r="S6" s="553"/>
      <c r="T6" s="553"/>
      <c r="U6" s="554" t="s">
        <v>327</v>
      </c>
    </row>
    <row r="7" spans="2:21" ht="12.75">
      <c r="B7" s="555" t="s">
        <v>994</v>
      </c>
      <c r="R7" s="556"/>
      <c r="S7" s="556"/>
      <c r="T7" s="556"/>
      <c r="U7" s="556" t="s">
        <v>436</v>
      </c>
    </row>
    <row r="8" spans="1:21" ht="28.5" customHeight="1">
      <c r="A8" s="1011" t="s">
        <v>22</v>
      </c>
      <c r="B8" s="1000" t="s">
        <v>22</v>
      </c>
      <c r="C8" s="1000" t="s">
        <v>280</v>
      </c>
      <c r="D8" s="1000" t="s">
        <v>296</v>
      </c>
      <c r="E8" s="1000" t="s">
        <v>297</v>
      </c>
      <c r="F8" s="1002" t="s">
        <v>408</v>
      </c>
      <c r="G8" s="1002"/>
      <c r="H8" s="1002"/>
      <c r="I8" s="992" t="s">
        <v>425</v>
      </c>
      <c r="J8" s="993"/>
      <c r="K8" s="994"/>
      <c r="L8" s="1003" t="s">
        <v>282</v>
      </c>
      <c r="M8" s="1004"/>
      <c r="N8" s="1005"/>
      <c r="O8" s="1003" t="s">
        <v>203</v>
      </c>
      <c r="P8" s="1004"/>
      <c r="Q8" s="1005"/>
      <c r="R8" s="997" t="s">
        <v>427</v>
      </c>
      <c r="S8" s="997"/>
      <c r="T8" s="997"/>
      <c r="U8" s="1000" t="s">
        <v>376</v>
      </c>
    </row>
    <row r="9" spans="1:21" ht="42" customHeight="1">
      <c r="A9" s="1012"/>
      <c r="B9" s="1001"/>
      <c r="C9" s="1001"/>
      <c r="D9" s="1001"/>
      <c r="E9" s="1001"/>
      <c r="F9" s="141" t="s">
        <v>225</v>
      </c>
      <c r="G9" s="141" t="s">
        <v>284</v>
      </c>
      <c r="H9" s="141" t="s">
        <v>18</v>
      </c>
      <c r="I9" s="141" t="s">
        <v>225</v>
      </c>
      <c r="J9" s="141" t="s">
        <v>284</v>
      </c>
      <c r="K9" s="141" t="s">
        <v>18</v>
      </c>
      <c r="L9" s="141" t="s">
        <v>225</v>
      </c>
      <c r="M9" s="141" t="s">
        <v>284</v>
      </c>
      <c r="N9" s="141" t="s">
        <v>18</v>
      </c>
      <c r="O9" s="141" t="s">
        <v>225</v>
      </c>
      <c r="P9" s="141" t="s">
        <v>284</v>
      </c>
      <c r="Q9" s="141" t="s">
        <v>18</v>
      </c>
      <c r="R9" s="141" t="s">
        <v>348</v>
      </c>
      <c r="S9" s="141" t="s">
        <v>310</v>
      </c>
      <c r="T9" s="141" t="s">
        <v>311</v>
      </c>
      <c r="U9" s="1001"/>
    </row>
    <row r="10" spans="1:21" s="555" customFormat="1" ht="12.75">
      <c r="A10" s="350">
        <v>1</v>
      </c>
      <c r="B10" s="254">
        <v>1</v>
      </c>
      <c r="C10" s="557">
        <v>2</v>
      </c>
      <c r="D10" s="448">
        <v>3</v>
      </c>
      <c r="E10" s="448">
        <v>4</v>
      </c>
      <c r="F10" s="448">
        <v>5</v>
      </c>
      <c r="G10" s="448">
        <v>6</v>
      </c>
      <c r="H10" s="448">
        <v>7</v>
      </c>
      <c r="I10" s="448">
        <v>8</v>
      </c>
      <c r="J10" s="448">
        <v>9</v>
      </c>
      <c r="K10" s="448">
        <v>10</v>
      </c>
      <c r="L10" s="448">
        <v>11</v>
      </c>
      <c r="M10" s="448">
        <v>12</v>
      </c>
      <c r="N10" s="448">
        <v>13</v>
      </c>
      <c r="O10" s="448">
        <v>14</v>
      </c>
      <c r="P10" s="448">
        <v>15</v>
      </c>
      <c r="Q10" s="448">
        <v>16</v>
      </c>
      <c r="R10" s="448">
        <v>17</v>
      </c>
      <c r="S10" s="448">
        <v>18</v>
      </c>
      <c r="T10" s="448">
        <v>19</v>
      </c>
      <c r="U10" s="448">
        <v>20</v>
      </c>
    </row>
    <row r="11" spans="1:21" ht="12.75">
      <c r="A11" s="254">
        <v>1</v>
      </c>
      <c r="B11" s="254">
        <v>1</v>
      </c>
      <c r="C11" s="255" t="s">
        <v>627</v>
      </c>
      <c r="D11" s="295">
        <v>5794</v>
      </c>
      <c r="E11" s="295">
        <v>4181</v>
      </c>
      <c r="F11" s="257">
        <v>434.55</v>
      </c>
      <c r="G11" s="257">
        <v>144.85</v>
      </c>
      <c r="H11" s="558">
        <v>579.4</v>
      </c>
      <c r="I11" s="295">
        <v>-41.15</v>
      </c>
      <c r="J11" s="295">
        <v>-13.72</v>
      </c>
      <c r="K11" s="296">
        <v>-54.87</v>
      </c>
      <c r="L11" s="257">
        <v>241.72</v>
      </c>
      <c r="M11" s="257">
        <v>80.57</v>
      </c>
      <c r="N11" s="558">
        <v>322.28999999999996</v>
      </c>
      <c r="O11" s="257">
        <v>220.81</v>
      </c>
      <c r="P11" s="257">
        <v>73.61</v>
      </c>
      <c r="Q11" s="558">
        <v>294.42</v>
      </c>
      <c r="R11" s="257">
        <v>-20.24000000000001</v>
      </c>
      <c r="S11" s="257">
        <v>-6.760000000000005</v>
      </c>
      <c r="T11" s="558">
        <v>-27.000000000000014</v>
      </c>
      <c r="U11" s="385"/>
    </row>
    <row r="12" spans="1:21" ht="12.75">
      <c r="A12" s="254">
        <v>2</v>
      </c>
      <c r="B12" s="254">
        <v>2</v>
      </c>
      <c r="C12" s="255" t="s">
        <v>628</v>
      </c>
      <c r="D12" s="295">
        <v>4812</v>
      </c>
      <c r="E12" s="295">
        <v>3469</v>
      </c>
      <c r="F12" s="257">
        <v>360.9</v>
      </c>
      <c r="G12" s="257">
        <v>120.3</v>
      </c>
      <c r="H12" s="558">
        <v>481.2</v>
      </c>
      <c r="I12" s="295">
        <v>-3.65</v>
      </c>
      <c r="J12" s="295">
        <v>-1.22</v>
      </c>
      <c r="K12" s="296">
        <v>-4.87</v>
      </c>
      <c r="L12" s="257">
        <v>321.07</v>
      </c>
      <c r="M12" s="257">
        <v>107.03</v>
      </c>
      <c r="N12" s="558">
        <v>428.1</v>
      </c>
      <c r="O12" s="257">
        <v>216.559</v>
      </c>
      <c r="P12" s="257">
        <v>72.186</v>
      </c>
      <c r="Q12" s="558">
        <v>288.745</v>
      </c>
      <c r="R12" s="257">
        <v>100.86100000000002</v>
      </c>
      <c r="S12" s="257">
        <v>33.623999999999995</v>
      </c>
      <c r="T12" s="558">
        <v>134.485</v>
      </c>
      <c r="U12" s="385"/>
    </row>
    <row r="13" spans="1:21" ht="12.75">
      <c r="A13" s="254">
        <v>3</v>
      </c>
      <c r="B13" s="254">
        <v>3</v>
      </c>
      <c r="C13" s="255" t="s">
        <v>629</v>
      </c>
      <c r="D13" s="295">
        <v>7962</v>
      </c>
      <c r="E13" s="295">
        <v>6645</v>
      </c>
      <c r="F13" s="257">
        <v>597.15</v>
      </c>
      <c r="G13" s="257">
        <v>199.05</v>
      </c>
      <c r="H13" s="558">
        <v>796.2</v>
      </c>
      <c r="I13" s="295">
        <v>-42.38</v>
      </c>
      <c r="J13" s="295">
        <v>-34.86</v>
      </c>
      <c r="K13" s="296">
        <v>-77.24000000000001</v>
      </c>
      <c r="L13" s="257">
        <v>393.9</v>
      </c>
      <c r="M13" s="257">
        <v>131.3</v>
      </c>
      <c r="N13" s="558">
        <v>525.2</v>
      </c>
      <c r="O13" s="257">
        <v>254.03</v>
      </c>
      <c r="P13" s="257">
        <v>119.01</v>
      </c>
      <c r="Q13" s="558">
        <v>373.04</v>
      </c>
      <c r="R13" s="257">
        <v>97.48999999999998</v>
      </c>
      <c r="S13" s="257">
        <v>-22.569999999999993</v>
      </c>
      <c r="T13" s="558">
        <v>74.91999999999999</v>
      </c>
      <c r="U13" s="385"/>
    </row>
    <row r="14" spans="1:21" ht="12.75">
      <c r="A14" s="254">
        <v>4</v>
      </c>
      <c r="B14" s="254">
        <v>4</v>
      </c>
      <c r="C14" s="255" t="s">
        <v>630</v>
      </c>
      <c r="D14" s="295">
        <v>3218</v>
      </c>
      <c r="E14" s="295">
        <v>3548</v>
      </c>
      <c r="F14" s="257">
        <v>241.35</v>
      </c>
      <c r="G14" s="257">
        <v>80.45</v>
      </c>
      <c r="H14" s="558">
        <v>321.8</v>
      </c>
      <c r="I14" s="295">
        <v>-42</v>
      </c>
      <c r="J14" s="295">
        <v>-14</v>
      </c>
      <c r="K14" s="296">
        <v>-56</v>
      </c>
      <c r="L14" s="257">
        <v>250.39</v>
      </c>
      <c r="M14" s="257">
        <v>83.47</v>
      </c>
      <c r="N14" s="558">
        <v>333.86</v>
      </c>
      <c r="O14" s="257">
        <v>208.19</v>
      </c>
      <c r="P14" s="257">
        <v>69.4</v>
      </c>
      <c r="Q14" s="558">
        <v>277.59000000000003</v>
      </c>
      <c r="R14" s="257">
        <v>0.19999999999998863</v>
      </c>
      <c r="S14" s="257">
        <v>0.06999999999999318</v>
      </c>
      <c r="T14" s="558">
        <v>0.2699999999999818</v>
      </c>
      <c r="U14" s="385"/>
    </row>
    <row r="15" spans="1:21" ht="12.75">
      <c r="A15" s="254">
        <v>5</v>
      </c>
      <c r="B15" s="254">
        <v>5</v>
      </c>
      <c r="C15" s="255" t="s">
        <v>631</v>
      </c>
      <c r="D15" s="295">
        <v>2431</v>
      </c>
      <c r="E15" s="295">
        <v>2318</v>
      </c>
      <c r="F15" s="257">
        <v>182.325</v>
      </c>
      <c r="G15" s="257">
        <v>60.775</v>
      </c>
      <c r="H15" s="558">
        <v>243.1</v>
      </c>
      <c r="I15" s="295">
        <v>0</v>
      </c>
      <c r="J15" s="295">
        <v>0</v>
      </c>
      <c r="K15" s="296">
        <v>0</v>
      </c>
      <c r="L15" s="257">
        <v>170.21</v>
      </c>
      <c r="M15" s="257">
        <v>56.74</v>
      </c>
      <c r="N15" s="558">
        <v>226.95000000000002</v>
      </c>
      <c r="O15" s="257">
        <v>107.72</v>
      </c>
      <c r="P15" s="257">
        <v>35.91</v>
      </c>
      <c r="Q15" s="558">
        <v>143.63</v>
      </c>
      <c r="R15" s="257">
        <v>62.49000000000001</v>
      </c>
      <c r="S15" s="257">
        <v>20.830000000000005</v>
      </c>
      <c r="T15" s="558">
        <v>83.32000000000002</v>
      </c>
      <c r="U15" s="385"/>
    </row>
    <row r="16" spans="1:21" ht="12.75">
      <c r="A16" s="254">
        <v>6</v>
      </c>
      <c r="B16" s="254">
        <v>6</v>
      </c>
      <c r="C16" s="255" t="s">
        <v>632</v>
      </c>
      <c r="D16" s="295">
        <v>7591</v>
      </c>
      <c r="E16" s="295">
        <v>6988</v>
      </c>
      <c r="F16" s="257">
        <v>569.325</v>
      </c>
      <c r="G16" s="257">
        <v>189.775</v>
      </c>
      <c r="H16" s="558">
        <v>759.1</v>
      </c>
      <c r="I16" s="295">
        <v>0</v>
      </c>
      <c r="J16" s="295">
        <v>0</v>
      </c>
      <c r="K16" s="296">
        <v>0</v>
      </c>
      <c r="L16" s="257">
        <v>428.86</v>
      </c>
      <c r="M16" s="257">
        <v>142.96</v>
      </c>
      <c r="N16" s="558">
        <v>571.82</v>
      </c>
      <c r="O16" s="257">
        <v>245.39</v>
      </c>
      <c r="P16" s="257">
        <v>81.7</v>
      </c>
      <c r="Q16" s="558">
        <v>327.09</v>
      </c>
      <c r="R16" s="257">
        <v>183.47000000000003</v>
      </c>
      <c r="S16" s="257">
        <v>61.260000000000005</v>
      </c>
      <c r="T16" s="558">
        <v>244.73000000000002</v>
      </c>
      <c r="U16" s="385"/>
    </row>
    <row r="17" spans="1:21" ht="12.75">
      <c r="A17" s="254">
        <v>7</v>
      </c>
      <c r="B17" s="254">
        <v>7</v>
      </c>
      <c r="C17" s="255" t="s">
        <v>633</v>
      </c>
      <c r="D17" s="295">
        <v>7555</v>
      </c>
      <c r="E17" s="295">
        <v>3918</v>
      </c>
      <c r="F17" s="257">
        <v>566.625</v>
      </c>
      <c r="G17" s="257">
        <v>188.875</v>
      </c>
      <c r="H17" s="558">
        <v>755.5</v>
      </c>
      <c r="I17" s="295">
        <v>0</v>
      </c>
      <c r="J17" s="295">
        <v>0</v>
      </c>
      <c r="K17" s="296">
        <v>0</v>
      </c>
      <c r="L17" s="257">
        <v>296.04</v>
      </c>
      <c r="M17" s="257">
        <v>98.68</v>
      </c>
      <c r="N17" s="558">
        <v>394.72</v>
      </c>
      <c r="O17" s="257">
        <v>230.35</v>
      </c>
      <c r="P17" s="257">
        <v>76.75</v>
      </c>
      <c r="Q17" s="558">
        <v>307.1</v>
      </c>
      <c r="R17" s="257">
        <v>65.69000000000003</v>
      </c>
      <c r="S17" s="257">
        <v>21.930000000000007</v>
      </c>
      <c r="T17" s="558">
        <v>87.62000000000003</v>
      </c>
      <c r="U17" s="385"/>
    </row>
    <row r="18" spans="1:21" ht="12.75">
      <c r="A18" s="254">
        <v>8</v>
      </c>
      <c r="B18" s="254">
        <v>8</v>
      </c>
      <c r="C18" s="255" t="s">
        <v>634</v>
      </c>
      <c r="D18" s="295">
        <v>1423</v>
      </c>
      <c r="E18" s="295">
        <v>1373</v>
      </c>
      <c r="F18" s="257">
        <v>106.725</v>
      </c>
      <c r="G18" s="257">
        <v>35.575</v>
      </c>
      <c r="H18" s="558">
        <v>142.3</v>
      </c>
      <c r="I18" s="295">
        <v>0</v>
      </c>
      <c r="J18" s="295">
        <v>0</v>
      </c>
      <c r="K18" s="296">
        <v>0</v>
      </c>
      <c r="L18" s="257">
        <v>97.92</v>
      </c>
      <c r="M18" s="257">
        <v>32.64</v>
      </c>
      <c r="N18" s="558">
        <v>130.56</v>
      </c>
      <c r="O18" s="257">
        <v>47.37</v>
      </c>
      <c r="P18" s="257">
        <v>23.69</v>
      </c>
      <c r="Q18" s="558">
        <v>71.06</v>
      </c>
      <c r="R18" s="257">
        <v>50.550000000000004</v>
      </c>
      <c r="S18" s="257">
        <v>8.95</v>
      </c>
      <c r="T18" s="558">
        <v>59.5</v>
      </c>
      <c r="U18" s="385"/>
    </row>
    <row r="19" spans="1:21" ht="12.75">
      <c r="A19" s="254">
        <v>9</v>
      </c>
      <c r="B19" s="254">
        <v>9</v>
      </c>
      <c r="C19" s="255" t="s">
        <v>635</v>
      </c>
      <c r="D19" s="295">
        <v>7030</v>
      </c>
      <c r="E19" s="295">
        <v>7230</v>
      </c>
      <c r="F19" s="257">
        <v>527.25</v>
      </c>
      <c r="G19" s="257">
        <v>175.75</v>
      </c>
      <c r="H19" s="558">
        <v>703</v>
      </c>
      <c r="I19" s="295">
        <v>-54.55</v>
      </c>
      <c r="J19" s="295">
        <v>-18.18</v>
      </c>
      <c r="K19" s="296">
        <v>-72.72999999999999</v>
      </c>
      <c r="L19" s="257">
        <v>417.42</v>
      </c>
      <c r="M19" s="257">
        <v>139.14</v>
      </c>
      <c r="N19" s="558">
        <v>556.56</v>
      </c>
      <c r="O19" s="257">
        <v>406.41</v>
      </c>
      <c r="P19" s="257">
        <v>135.46</v>
      </c>
      <c r="Q19" s="558">
        <v>541.87</v>
      </c>
      <c r="R19" s="257">
        <v>-43.54000000000002</v>
      </c>
      <c r="S19" s="257">
        <v>-14.500000000000028</v>
      </c>
      <c r="T19" s="558">
        <v>-58.04000000000005</v>
      </c>
      <c r="U19" s="385"/>
    </row>
    <row r="20" spans="1:21" ht="12.75">
      <c r="A20" s="254">
        <v>10</v>
      </c>
      <c r="B20" s="254">
        <v>10</v>
      </c>
      <c r="C20" s="255" t="s">
        <v>636</v>
      </c>
      <c r="D20" s="295">
        <v>5585</v>
      </c>
      <c r="E20" s="295">
        <v>5231</v>
      </c>
      <c r="F20" s="257">
        <v>418.875</v>
      </c>
      <c r="G20" s="257">
        <v>139.625</v>
      </c>
      <c r="H20" s="558">
        <v>558.5</v>
      </c>
      <c r="I20" s="295">
        <v>-113.27</v>
      </c>
      <c r="J20" s="295">
        <v>-37.76</v>
      </c>
      <c r="K20" s="296">
        <v>-151.03</v>
      </c>
      <c r="L20" s="257">
        <v>350.68</v>
      </c>
      <c r="M20" s="257">
        <v>116.89</v>
      </c>
      <c r="N20" s="558">
        <v>467.57</v>
      </c>
      <c r="O20" s="257">
        <v>313.86</v>
      </c>
      <c r="P20" s="257">
        <v>104.62</v>
      </c>
      <c r="Q20" s="558">
        <v>418.48</v>
      </c>
      <c r="R20" s="257">
        <v>-76.44999999999999</v>
      </c>
      <c r="S20" s="257">
        <v>-25.49000000000001</v>
      </c>
      <c r="T20" s="558">
        <v>-101.94</v>
      </c>
      <c r="U20" s="385"/>
    </row>
    <row r="21" spans="1:21" ht="12.75">
      <c r="A21" s="254">
        <v>11</v>
      </c>
      <c r="B21" s="254">
        <v>11</v>
      </c>
      <c r="C21" s="255" t="s">
        <v>637</v>
      </c>
      <c r="D21" s="295">
        <v>3908</v>
      </c>
      <c r="E21" s="295">
        <v>3347</v>
      </c>
      <c r="F21" s="257">
        <v>293.1</v>
      </c>
      <c r="G21" s="257">
        <v>97.7</v>
      </c>
      <c r="H21" s="558">
        <v>390.8</v>
      </c>
      <c r="I21" s="295">
        <v>-127.67</v>
      </c>
      <c r="J21" s="295">
        <v>-42.56</v>
      </c>
      <c r="K21" s="296">
        <v>-170.23000000000002</v>
      </c>
      <c r="L21" s="257">
        <v>343.87</v>
      </c>
      <c r="M21" s="257">
        <v>114.63</v>
      </c>
      <c r="N21" s="558">
        <v>458.5</v>
      </c>
      <c r="O21" s="257">
        <v>192.53</v>
      </c>
      <c r="P21" s="257">
        <v>64.18</v>
      </c>
      <c r="Q21" s="558">
        <v>256.71000000000004</v>
      </c>
      <c r="R21" s="257">
        <v>23.669999999999987</v>
      </c>
      <c r="S21" s="257">
        <v>7.889999999999986</v>
      </c>
      <c r="T21" s="558">
        <v>31.559999999999974</v>
      </c>
      <c r="U21" s="385"/>
    </row>
    <row r="22" spans="1:21" ht="12.75">
      <c r="A22" s="254">
        <v>12</v>
      </c>
      <c r="B22" s="254">
        <v>12</v>
      </c>
      <c r="C22" s="255" t="s">
        <v>638</v>
      </c>
      <c r="D22" s="295">
        <v>4098</v>
      </c>
      <c r="E22" s="295">
        <v>3595</v>
      </c>
      <c r="F22" s="257">
        <v>307.35</v>
      </c>
      <c r="G22" s="257">
        <v>102.45</v>
      </c>
      <c r="H22" s="558">
        <v>409.8</v>
      </c>
      <c r="I22" s="295"/>
      <c r="J22" s="295"/>
      <c r="K22" s="296">
        <v>0</v>
      </c>
      <c r="L22" s="257">
        <v>243.72</v>
      </c>
      <c r="M22" s="257">
        <v>81.24</v>
      </c>
      <c r="N22" s="558">
        <v>324.96</v>
      </c>
      <c r="O22" s="257">
        <v>73.69</v>
      </c>
      <c r="P22" s="257">
        <v>24.56</v>
      </c>
      <c r="Q22" s="558">
        <v>98.25</v>
      </c>
      <c r="R22" s="257">
        <v>170.03</v>
      </c>
      <c r="S22" s="257">
        <v>56.67999999999999</v>
      </c>
      <c r="T22" s="558">
        <v>226.70999999999998</v>
      </c>
      <c r="U22" s="385"/>
    </row>
    <row r="23" spans="1:21" ht="12.75">
      <c r="A23" s="254">
        <v>13</v>
      </c>
      <c r="B23" s="254">
        <v>13</v>
      </c>
      <c r="C23" s="255" t="s">
        <v>639</v>
      </c>
      <c r="D23" s="295">
        <v>5712</v>
      </c>
      <c r="E23" s="295">
        <v>5577</v>
      </c>
      <c r="F23" s="257">
        <v>428.4</v>
      </c>
      <c r="G23" s="257">
        <v>142.8</v>
      </c>
      <c r="H23" s="558">
        <v>571.2</v>
      </c>
      <c r="I23" s="295">
        <v>0</v>
      </c>
      <c r="J23" s="295">
        <v>0</v>
      </c>
      <c r="K23" s="296">
        <v>0</v>
      </c>
      <c r="L23" s="257">
        <v>363</v>
      </c>
      <c r="M23" s="257">
        <v>121</v>
      </c>
      <c r="N23" s="558">
        <v>484</v>
      </c>
      <c r="O23" s="257">
        <v>235.777</v>
      </c>
      <c r="P23" s="257">
        <v>78.593</v>
      </c>
      <c r="Q23" s="558">
        <v>314.37</v>
      </c>
      <c r="R23" s="257">
        <v>127.22300000000001</v>
      </c>
      <c r="S23" s="257">
        <v>42.407</v>
      </c>
      <c r="T23" s="558">
        <v>169.63</v>
      </c>
      <c r="U23" s="385"/>
    </row>
    <row r="24" spans="1:21" ht="12.75">
      <c r="A24" s="254">
        <v>14</v>
      </c>
      <c r="B24" s="254">
        <v>14</v>
      </c>
      <c r="C24" s="255" t="s">
        <v>640</v>
      </c>
      <c r="D24" s="295">
        <v>6384</v>
      </c>
      <c r="E24" s="295">
        <v>4990</v>
      </c>
      <c r="F24" s="257">
        <v>478.8</v>
      </c>
      <c r="G24" s="257">
        <v>159.6</v>
      </c>
      <c r="H24" s="558">
        <v>638.4</v>
      </c>
      <c r="I24" s="295">
        <v>0</v>
      </c>
      <c r="J24" s="295">
        <v>0</v>
      </c>
      <c r="K24" s="296">
        <v>0</v>
      </c>
      <c r="L24" s="257">
        <v>359.4</v>
      </c>
      <c r="M24" s="257">
        <v>119.8</v>
      </c>
      <c r="N24" s="558">
        <v>479.2</v>
      </c>
      <c r="O24" s="257">
        <v>326.9866</v>
      </c>
      <c r="P24" s="257">
        <v>104.8712</v>
      </c>
      <c r="Q24" s="558">
        <v>431.8578</v>
      </c>
      <c r="R24" s="257">
        <v>32.41339999999997</v>
      </c>
      <c r="S24" s="257">
        <v>14.928799999999995</v>
      </c>
      <c r="T24" s="558">
        <v>47.34219999999996</v>
      </c>
      <c r="U24" s="385"/>
    </row>
    <row r="25" spans="1:21" ht="12.75">
      <c r="A25" s="254">
        <v>15</v>
      </c>
      <c r="B25" s="254">
        <v>15</v>
      </c>
      <c r="C25" s="255" t="s">
        <v>641</v>
      </c>
      <c r="D25" s="295">
        <v>4516</v>
      </c>
      <c r="E25" s="295">
        <v>4354</v>
      </c>
      <c r="F25" s="257">
        <v>338.7</v>
      </c>
      <c r="G25" s="257">
        <v>112.9</v>
      </c>
      <c r="H25" s="558">
        <v>451.6</v>
      </c>
      <c r="I25" s="295">
        <v>18.46</v>
      </c>
      <c r="J25" s="295">
        <v>6.16</v>
      </c>
      <c r="K25" s="296">
        <v>24.62</v>
      </c>
      <c r="L25" s="257">
        <v>272.29</v>
      </c>
      <c r="M25" s="257">
        <v>90.76</v>
      </c>
      <c r="N25" s="558">
        <v>363.05</v>
      </c>
      <c r="O25" s="257">
        <v>250.59</v>
      </c>
      <c r="P25" s="257">
        <v>83.58</v>
      </c>
      <c r="Q25" s="558">
        <v>334.17</v>
      </c>
      <c r="R25" s="257">
        <v>40.16</v>
      </c>
      <c r="S25" s="257">
        <v>13.340000000000003</v>
      </c>
      <c r="T25" s="558">
        <v>53.5</v>
      </c>
      <c r="U25" s="385"/>
    </row>
    <row r="26" spans="1:21" ht="12.75">
      <c r="A26" s="254">
        <v>16</v>
      </c>
      <c r="B26" s="254">
        <v>16</v>
      </c>
      <c r="C26" s="255" t="s">
        <v>642</v>
      </c>
      <c r="D26" s="295">
        <v>2594</v>
      </c>
      <c r="E26" s="295">
        <v>2009</v>
      </c>
      <c r="F26" s="257">
        <v>194.55</v>
      </c>
      <c r="G26" s="257">
        <v>64.85</v>
      </c>
      <c r="H26" s="558">
        <v>259.4</v>
      </c>
      <c r="I26" s="295">
        <v>0</v>
      </c>
      <c r="J26" s="295">
        <v>0</v>
      </c>
      <c r="K26" s="296">
        <v>0</v>
      </c>
      <c r="L26" s="257">
        <v>144.33</v>
      </c>
      <c r="M26" s="257">
        <v>48.11</v>
      </c>
      <c r="N26" s="558">
        <v>192.44</v>
      </c>
      <c r="O26" s="257">
        <v>89.85</v>
      </c>
      <c r="P26" s="257">
        <v>28.84</v>
      </c>
      <c r="Q26" s="558">
        <v>118.69</v>
      </c>
      <c r="R26" s="257">
        <v>54.48000000000002</v>
      </c>
      <c r="S26" s="257">
        <v>19.27</v>
      </c>
      <c r="T26" s="558">
        <v>73.75000000000001</v>
      </c>
      <c r="U26" s="385"/>
    </row>
    <row r="27" spans="1:21" ht="12.75">
      <c r="A27" s="254">
        <v>17</v>
      </c>
      <c r="B27" s="254">
        <v>17</v>
      </c>
      <c r="C27" s="255" t="s">
        <v>643</v>
      </c>
      <c r="D27" s="295">
        <v>4819</v>
      </c>
      <c r="E27" s="295">
        <v>3880</v>
      </c>
      <c r="F27" s="257">
        <v>361.425</v>
      </c>
      <c r="G27" s="257">
        <v>120.475</v>
      </c>
      <c r="H27" s="558">
        <v>481.9</v>
      </c>
      <c r="I27" s="295">
        <v>0</v>
      </c>
      <c r="J27" s="295">
        <v>0</v>
      </c>
      <c r="K27" s="296">
        <v>0</v>
      </c>
      <c r="L27" s="257">
        <v>292.48</v>
      </c>
      <c r="M27" s="257">
        <v>97.49</v>
      </c>
      <c r="N27" s="558">
        <v>389.97</v>
      </c>
      <c r="O27" s="257">
        <v>195.95</v>
      </c>
      <c r="P27" s="257">
        <v>65.31</v>
      </c>
      <c r="Q27" s="558">
        <v>261.26</v>
      </c>
      <c r="R27" s="257">
        <v>96.53000000000003</v>
      </c>
      <c r="S27" s="257">
        <v>32.17999999999999</v>
      </c>
      <c r="T27" s="558">
        <v>128.71000000000004</v>
      </c>
      <c r="U27" s="385"/>
    </row>
    <row r="28" spans="1:21" ht="12.75">
      <c r="A28" s="254">
        <v>18</v>
      </c>
      <c r="B28" s="254">
        <v>18</v>
      </c>
      <c r="C28" s="255" t="s">
        <v>644</v>
      </c>
      <c r="D28" s="295">
        <v>4568</v>
      </c>
      <c r="E28" s="295">
        <v>3550</v>
      </c>
      <c r="F28" s="257">
        <v>342.6</v>
      </c>
      <c r="G28" s="257">
        <v>114.2</v>
      </c>
      <c r="H28" s="558">
        <v>456.8</v>
      </c>
      <c r="I28" s="295">
        <v>0.02</v>
      </c>
      <c r="J28" s="295">
        <v>0</v>
      </c>
      <c r="K28" s="296">
        <v>0.02</v>
      </c>
      <c r="L28" s="257">
        <v>234.27</v>
      </c>
      <c r="M28" s="257">
        <v>78.09</v>
      </c>
      <c r="N28" s="558">
        <v>312.36</v>
      </c>
      <c r="O28" s="257">
        <v>148.57</v>
      </c>
      <c r="P28" s="257">
        <v>82.85</v>
      </c>
      <c r="Q28" s="558">
        <v>231.42</v>
      </c>
      <c r="R28" s="257">
        <v>85.72000000000003</v>
      </c>
      <c r="S28" s="257">
        <v>-4.759999999999991</v>
      </c>
      <c r="T28" s="558">
        <v>80.96000000000004</v>
      </c>
      <c r="U28" s="385"/>
    </row>
    <row r="29" spans="1:21" ht="12.75">
      <c r="A29" s="254">
        <v>19</v>
      </c>
      <c r="B29" s="254">
        <v>19</v>
      </c>
      <c r="C29" s="255" t="s">
        <v>645</v>
      </c>
      <c r="D29" s="295">
        <v>3220</v>
      </c>
      <c r="E29" s="295">
        <v>3090</v>
      </c>
      <c r="F29" s="257">
        <v>241.5</v>
      </c>
      <c r="G29" s="257">
        <v>80.5</v>
      </c>
      <c r="H29" s="558">
        <v>322</v>
      </c>
      <c r="I29" s="295">
        <v>-60.89</v>
      </c>
      <c r="J29" s="295">
        <v>-8.8</v>
      </c>
      <c r="K29" s="296">
        <v>-69.69</v>
      </c>
      <c r="L29" s="257">
        <v>219.13</v>
      </c>
      <c r="M29" s="257">
        <v>73.04</v>
      </c>
      <c r="N29" s="558">
        <v>292.17</v>
      </c>
      <c r="O29" s="257">
        <v>185.13</v>
      </c>
      <c r="P29" s="257">
        <v>61.72</v>
      </c>
      <c r="Q29" s="558">
        <v>246.85</v>
      </c>
      <c r="R29" s="257">
        <v>-26.889999999999986</v>
      </c>
      <c r="S29" s="257">
        <v>2.5200000000000102</v>
      </c>
      <c r="T29" s="558">
        <v>-24.369999999999976</v>
      </c>
      <c r="U29" s="385"/>
    </row>
    <row r="30" spans="1:21" ht="12.75">
      <c r="A30" s="254">
        <v>20</v>
      </c>
      <c r="B30" s="254">
        <v>20</v>
      </c>
      <c r="C30" s="255" t="s">
        <v>646</v>
      </c>
      <c r="D30" s="295">
        <v>2435</v>
      </c>
      <c r="E30" s="295">
        <v>2489</v>
      </c>
      <c r="F30" s="257">
        <v>182.625</v>
      </c>
      <c r="G30" s="257">
        <v>60.875</v>
      </c>
      <c r="H30" s="558">
        <v>243.5</v>
      </c>
      <c r="I30" s="295">
        <v>0</v>
      </c>
      <c r="J30" s="295">
        <v>0</v>
      </c>
      <c r="K30" s="296">
        <v>0</v>
      </c>
      <c r="L30" s="257">
        <v>145.44</v>
      </c>
      <c r="M30" s="257">
        <v>48.48</v>
      </c>
      <c r="N30" s="558">
        <v>193.92</v>
      </c>
      <c r="O30" s="257">
        <v>94.145</v>
      </c>
      <c r="P30" s="257">
        <v>31.38894</v>
      </c>
      <c r="Q30" s="558">
        <v>125.53394</v>
      </c>
      <c r="R30" s="257">
        <v>51.295</v>
      </c>
      <c r="S30" s="257">
        <v>17.091059999999995</v>
      </c>
      <c r="T30" s="558">
        <v>68.38606</v>
      </c>
      <c r="U30" s="385"/>
    </row>
    <row r="31" spans="1:21" ht="12.75">
      <c r="A31" s="254">
        <v>21</v>
      </c>
      <c r="B31" s="254">
        <v>21</v>
      </c>
      <c r="C31" s="255" t="s">
        <v>647</v>
      </c>
      <c r="D31" s="295">
        <v>4322</v>
      </c>
      <c r="E31" s="295">
        <v>3931</v>
      </c>
      <c r="F31" s="257">
        <v>324.15</v>
      </c>
      <c r="G31" s="257">
        <v>108.05</v>
      </c>
      <c r="H31" s="558">
        <v>432.2</v>
      </c>
      <c r="I31" s="295">
        <v>-119.81</v>
      </c>
      <c r="J31" s="295">
        <v>-39.94</v>
      </c>
      <c r="K31" s="296">
        <v>-159.75</v>
      </c>
      <c r="L31" s="257">
        <v>255.8</v>
      </c>
      <c r="M31" s="257">
        <v>85.27</v>
      </c>
      <c r="N31" s="558">
        <v>341.07</v>
      </c>
      <c r="O31" s="257">
        <v>214.6288</v>
      </c>
      <c r="P31" s="257">
        <v>71.54295</v>
      </c>
      <c r="Q31" s="558">
        <v>286.17175000000003</v>
      </c>
      <c r="R31" s="257">
        <v>-78.6388</v>
      </c>
      <c r="S31" s="257">
        <v>-26.212950000000006</v>
      </c>
      <c r="T31" s="558">
        <v>-104.85175000000001</v>
      </c>
      <c r="U31" s="385"/>
    </row>
    <row r="32" spans="1:21" ht="12.75">
      <c r="A32" s="254">
        <v>22</v>
      </c>
      <c r="B32" s="254">
        <v>22</v>
      </c>
      <c r="C32" s="255" t="s">
        <v>648</v>
      </c>
      <c r="D32" s="295">
        <v>6476</v>
      </c>
      <c r="E32" s="295">
        <v>5086</v>
      </c>
      <c r="F32" s="257">
        <v>485.7</v>
      </c>
      <c r="G32" s="257">
        <v>161.9</v>
      </c>
      <c r="H32" s="558">
        <v>647.6</v>
      </c>
      <c r="I32" s="295">
        <v>10.94</v>
      </c>
      <c r="J32" s="295">
        <v>-13.97</v>
      </c>
      <c r="K32" s="296">
        <v>-3.030000000000001</v>
      </c>
      <c r="L32" s="257">
        <v>368.83</v>
      </c>
      <c r="M32" s="257">
        <v>122.94</v>
      </c>
      <c r="N32" s="558">
        <v>491.77</v>
      </c>
      <c r="O32" s="257">
        <v>276.59</v>
      </c>
      <c r="P32" s="257">
        <v>57.74</v>
      </c>
      <c r="Q32" s="558">
        <v>334.33</v>
      </c>
      <c r="R32" s="257">
        <v>103.18</v>
      </c>
      <c r="S32" s="257">
        <v>51.23</v>
      </c>
      <c r="T32" s="558">
        <v>154.41</v>
      </c>
      <c r="U32" s="385"/>
    </row>
    <row r="33" spans="1:21" ht="12.75">
      <c r="A33" s="254">
        <v>23</v>
      </c>
      <c r="B33" s="254">
        <v>23</v>
      </c>
      <c r="C33" s="255" t="s">
        <v>649</v>
      </c>
      <c r="D33" s="295">
        <v>3449</v>
      </c>
      <c r="E33" s="295">
        <v>3006</v>
      </c>
      <c r="F33" s="257">
        <v>258.675</v>
      </c>
      <c r="G33" s="257">
        <v>86.225</v>
      </c>
      <c r="H33" s="558">
        <v>344.9</v>
      </c>
      <c r="I33" s="295">
        <v>0</v>
      </c>
      <c r="J33" s="295">
        <v>0</v>
      </c>
      <c r="K33" s="296">
        <v>0</v>
      </c>
      <c r="L33" s="257">
        <v>255.27</v>
      </c>
      <c r="M33" s="257">
        <v>85.09</v>
      </c>
      <c r="N33" s="558">
        <v>340.36</v>
      </c>
      <c r="O33" s="257">
        <v>156.81</v>
      </c>
      <c r="P33" s="257">
        <v>52.98</v>
      </c>
      <c r="Q33" s="558">
        <v>209.79</v>
      </c>
      <c r="R33" s="257">
        <v>98.46000000000001</v>
      </c>
      <c r="S33" s="257">
        <v>32.11000000000001</v>
      </c>
      <c r="T33" s="558">
        <v>130.57000000000002</v>
      </c>
      <c r="U33" s="385"/>
    </row>
    <row r="34" spans="1:21" ht="12.75">
      <c r="A34" s="254">
        <v>24</v>
      </c>
      <c r="B34" s="254">
        <v>24</v>
      </c>
      <c r="C34" s="255" t="s">
        <v>650</v>
      </c>
      <c r="D34" s="295">
        <v>3888</v>
      </c>
      <c r="E34" s="295">
        <v>3888</v>
      </c>
      <c r="F34" s="257">
        <v>291.6</v>
      </c>
      <c r="G34" s="257">
        <v>97.2</v>
      </c>
      <c r="H34" s="558">
        <v>388.8</v>
      </c>
      <c r="I34" s="295">
        <v>-65.95</v>
      </c>
      <c r="J34" s="295">
        <v>-21.97</v>
      </c>
      <c r="K34" s="296">
        <v>-87.92</v>
      </c>
      <c r="L34" s="257">
        <v>237.07</v>
      </c>
      <c r="M34" s="257">
        <v>79.03</v>
      </c>
      <c r="N34" s="558">
        <v>316.1</v>
      </c>
      <c r="O34" s="257">
        <v>203.016</v>
      </c>
      <c r="P34" s="257">
        <v>104.58</v>
      </c>
      <c r="Q34" s="558">
        <v>307.596</v>
      </c>
      <c r="R34" s="257">
        <v>-31.895999999999987</v>
      </c>
      <c r="S34" s="257">
        <v>-47.519999999999996</v>
      </c>
      <c r="T34" s="558">
        <v>-79.41599999999998</v>
      </c>
      <c r="U34" s="385"/>
    </row>
    <row r="35" spans="1:21" ht="12.75">
      <c r="A35" s="254">
        <v>25</v>
      </c>
      <c r="B35" s="254">
        <v>25</v>
      </c>
      <c r="C35" s="255" t="s">
        <v>651</v>
      </c>
      <c r="D35" s="295">
        <v>3402</v>
      </c>
      <c r="E35" s="295">
        <v>2974</v>
      </c>
      <c r="F35" s="257">
        <v>255.15</v>
      </c>
      <c r="G35" s="257">
        <v>85.05</v>
      </c>
      <c r="H35" s="558">
        <v>340.2</v>
      </c>
      <c r="I35" s="295">
        <v>0</v>
      </c>
      <c r="J35" s="295">
        <v>0</v>
      </c>
      <c r="K35" s="296">
        <v>0</v>
      </c>
      <c r="L35" s="257">
        <v>203.43</v>
      </c>
      <c r="M35" s="257">
        <v>67.81</v>
      </c>
      <c r="N35" s="558">
        <v>271.24</v>
      </c>
      <c r="O35" s="257">
        <v>179.49</v>
      </c>
      <c r="P35" s="257">
        <v>59.83</v>
      </c>
      <c r="Q35" s="558">
        <v>239.32</v>
      </c>
      <c r="R35" s="257">
        <v>23.939999999999998</v>
      </c>
      <c r="S35" s="257">
        <v>7.980000000000004</v>
      </c>
      <c r="T35" s="558">
        <v>31.92</v>
      </c>
      <c r="U35" s="385"/>
    </row>
    <row r="36" spans="1:21" ht="12.75">
      <c r="A36" s="254">
        <v>26</v>
      </c>
      <c r="B36" s="254">
        <v>26</v>
      </c>
      <c r="C36" s="255" t="s">
        <v>652</v>
      </c>
      <c r="D36" s="295">
        <v>4731</v>
      </c>
      <c r="E36" s="295">
        <v>4499</v>
      </c>
      <c r="F36" s="257">
        <v>354.825</v>
      </c>
      <c r="G36" s="257">
        <v>118.275</v>
      </c>
      <c r="H36" s="558">
        <v>473.1</v>
      </c>
      <c r="I36" s="295">
        <v>0</v>
      </c>
      <c r="J36" s="295">
        <v>0</v>
      </c>
      <c r="K36" s="296">
        <v>0</v>
      </c>
      <c r="L36" s="257">
        <v>331.48</v>
      </c>
      <c r="M36" s="257">
        <v>110.49</v>
      </c>
      <c r="N36" s="558">
        <v>441.97</v>
      </c>
      <c r="O36" s="257">
        <v>207.0925</v>
      </c>
      <c r="P36" s="257">
        <v>88.5575</v>
      </c>
      <c r="Q36" s="558">
        <v>295.65</v>
      </c>
      <c r="R36" s="257">
        <v>124.38750000000002</v>
      </c>
      <c r="S36" s="257">
        <v>21.93249999999999</v>
      </c>
      <c r="T36" s="558">
        <v>146.32</v>
      </c>
      <c r="U36" s="385"/>
    </row>
    <row r="37" spans="1:21" ht="12.75">
      <c r="A37" s="254">
        <v>27</v>
      </c>
      <c r="B37" s="254">
        <v>27</v>
      </c>
      <c r="C37" s="255" t="s">
        <v>653</v>
      </c>
      <c r="D37" s="295">
        <v>3716</v>
      </c>
      <c r="E37" s="295">
        <v>2763</v>
      </c>
      <c r="F37" s="257">
        <v>278.7</v>
      </c>
      <c r="G37" s="257">
        <v>92.9</v>
      </c>
      <c r="H37" s="558">
        <v>371.6</v>
      </c>
      <c r="I37" s="295">
        <v>7.16</v>
      </c>
      <c r="J37" s="295">
        <v>2.39</v>
      </c>
      <c r="K37" s="296">
        <v>9.55</v>
      </c>
      <c r="L37" s="257">
        <v>202.8</v>
      </c>
      <c r="M37" s="257">
        <v>67.6</v>
      </c>
      <c r="N37" s="558">
        <v>270.4</v>
      </c>
      <c r="O37" s="257">
        <v>165.68</v>
      </c>
      <c r="P37" s="257">
        <v>55.22</v>
      </c>
      <c r="Q37" s="558">
        <v>220.9</v>
      </c>
      <c r="R37" s="257">
        <v>44.28</v>
      </c>
      <c r="S37" s="257">
        <v>14.769999999999996</v>
      </c>
      <c r="T37" s="558">
        <v>59.05</v>
      </c>
      <c r="U37" s="385"/>
    </row>
    <row r="38" spans="1:21" ht="12.75">
      <c r="A38" s="254">
        <v>28</v>
      </c>
      <c r="B38" s="254">
        <v>28</v>
      </c>
      <c r="C38" s="255" t="s">
        <v>654</v>
      </c>
      <c r="D38" s="295">
        <v>1405</v>
      </c>
      <c r="E38" s="295">
        <v>138</v>
      </c>
      <c r="F38" s="257">
        <v>105.375</v>
      </c>
      <c r="G38" s="257">
        <v>35.125</v>
      </c>
      <c r="H38" s="558">
        <v>140.5</v>
      </c>
      <c r="I38" s="295">
        <v>0</v>
      </c>
      <c r="J38" s="295">
        <v>0</v>
      </c>
      <c r="K38" s="296">
        <v>0</v>
      </c>
      <c r="L38" s="257">
        <v>7.37</v>
      </c>
      <c r="M38" s="257">
        <v>2.46</v>
      </c>
      <c r="N38" s="558">
        <v>9.83</v>
      </c>
      <c r="O38" s="257">
        <v>7.3678</v>
      </c>
      <c r="P38" s="257">
        <v>1.6822</v>
      </c>
      <c r="Q38" s="558">
        <v>9.05</v>
      </c>
      <c r="R38" s="257">
        <v>0.002200000000000202</v>
      </c>
      <c r="S38" s="257">
        <v>0.7778</v>
      </c>
      <c r="T38" s="558">
        <v>0.7800000000000002</v>
      </c>
      <c r="U38" s="385"/>
    </row>
    <row r="39" spans="1:21" ht="12.75">
      <c r="A39" s="254">
        <v>29</v>
      </c>
      <c r="B39" s="254">
        <v>29</v>
      </c>
      <c r="C39" s="255" t="s">
        <v>655</v>
      </c>
      <c r="D39" s="295">
        <v>6659</v>
      </c>
      <c r="E39" s="295">
        <v>5425</v>
      </c>
      <c r="F39" s="257">
        <v>499.425</v>
      </c>
      <c r="G39" s="257">
        <v>166.475</v>
      </c>
      <c r="H39" s="558">
        <v>665.9</v>
      </c>
      <c r="I39" s="295">
        <v>0</v>
      </c>
      <c r="J39" s="295">
        <v>0</v>
      </c>
      <c r="K39" s="296">
        <v>0</v>
      </c>
      <c r="L39" s="257">
        <v>377.07</v>
      </c>
      <c r="M39" s="257">
        <v>125.69</v>
      </c>
      <c r="N39" s="558">
        <v>502.76</v>
      </c>
      <c r="O39" s="257">
        <v>216.39</v>
      </c>
      <c r="P39" s="257">
        <v>78.06</v>
      </c>
      <c r="Q39" s="558">
        <v>294.45</v>
      </c>
      <c r="R39" s="257">
        <v>160.68</v>
      </c>
      <c r="S39" s="257">
        <v>47.629999999999995</v>
      </c>
      <c r="T39" s="558">
        <v>208.31</v>
      </c>
      <c r="U39" s="385"/>
    </row>
    <row r="40" spans="1:21" ht="12.75">
      <c r="A40" s="254">
        <v>30</v>
      </c>
      <c r="B40" s="254">
        <v>30</v>
      </c>
      <c r="C40" s="255" t="s">
        <v>656</v>
      </c>
      <c r="D40" s="295">
        <v>2737</v>
      </c>
      <c r="E40" s="295">
        <v>163</v>
      </c>
      <c r="F40" s="257">
        <v>205.275</v>
      </c>
      <c r="G40" s="257">
        <v>68.425</v>
      </c>
      <c r="H40" s="558">
        <v>273.7</v>
      </c>
      <c r="I40" s="295">
        <v>0.3</v>
      </c>
      <c r="J40" s="295">
        <v>0.11</v>
      </c>
      <c r="K40" s="296">
        <v>0.41</v>
      </c>
      <c r="L40" s="257">
        <v>18.28</v>
      </c>
      <c r="M40" s="257">
        <v>6.1</v>
      </c>
      <c r="N40" s="558">
        <v>24.380000000000003</v>
      </c>
      <c r="O40" s="257">
        <v>0</v>
      </c>
      <c r="P40" s="257">
        <v>0</v>
      </c>
      <c r="Q40" s="558">
        <v>0</v>
      </c>
      <c r="R40" s="257">
        <v>18.580000000000002</v>
      </c>
      <c r="S40" s="257">
        <v>6.21</v>
      </c>
      <c r="T40" s="558">
        <v>24.790000000000003</v>
      </c>
      <c r="U40" s="385"/>
    </row>
    <row r="41" spans="1:21" ht="12.75">
      <c r="A41" s="254">
        <v>31</v>
      </c>
      <c r="B41" s="254">
        <v>31</v>
      </c>
      <c r="C41" s="255" t="s">
        <v>657</v>
      </c>
      <c r="D41" s="295">
        <v>6058</v>
      </c>
      <c r="E41" s="295">
        <v>5516</v>
      </c>
      <c r="F41" s="257">
        <v>454.35</v>
      </c>
      <c r="G41" s="257">
        <v>151.45</v>
      </c>
      <c r="H41" s="558">
        <v>605.8</v>
      </c>
      <c r="I41" s="295">
        <v>41.37</v>
      </c>
      <c r="J41" s="295">
        <v>13.79</v>
      </c>
      <c r="K41" s="296">
        <v>55.16</v>
      </c>
      <c r="L41" s="257">
        <v>352.9</v>
      </c>
      <c r="M41" s="257">
        <v>117.63</v>
      </c>
      <c r="N41" s="558">
        <v>470.53</v>
      </c>
      <c r="O41" s="257">
        <v>372.33</v>
      </c>
      <c r="P41" s="257">
        <v>124.11</v>
      </c>
      <c r="Q41" s="558">
        <v>496.44</v>
      </c>
      <c r="R41" s="257">
        <v>21.939999999999998</v>
      </c>
      <c r="S41" s="257">
        <v>7.309999999999988</v>
      </c>
      <c r="T41" s="558">
        <v>29.249999999999986</v>
      </c>
      <c r="U41" s="385"/>
    </row>
    <row r="42" spans="1:21" ht="12.75">
      <c r="A42" s="254">
        <v>32</v>
      </c>
      <c r="B42" s="254">
        <v>32</v>
      </c>
      <c r="C42" s="255" t="s">
        <v>658</v>
      </c>
      <c r="D42" s="295">
        <v>6101</v>
      </c>
      <c r="E42" s="295">
        <v>6753</v>
      </c>
      <c r="F42" s="257">
        <v>457.575</v>
      </c>
      <c r="G42" s="257">
        <v>152.525</v>
      </c>
      <c r="H42" s="558">
        <v>610.1</v>
      </c>
      <c r="I42" s="295">
        <v>202.005</v>
      </c>
      <c r="J42" s="295">
        <v>67.335</v>
      </c>
      <c r="K42" s="296">
        <v>269.34</v>
      </c>
      <c r="L42" s="257">
        <v>378.39</v>
      </c>
      <c r="M42" s="257">
        <v>126.14</v>
      </c>
      <c r="N42" s="558">
        <v>504.53</v>
      </c>
      <c r="O42" s="257">
        <v>300.8775</v>
      </c>
      <c r="P42" s="257">
        <v>100.2925</v>
      </c>
      <c r="Q42" s="558">
        <v>401.17</v>
      </c>
      <c r="R42" s="257">
        <v>279.5175</v>
      </c>
      <c r="S42" s="257">
        <v>93.18249999999999</v>
      </c>
      <c r="T42" s="558">
        <v>372.7</v>
      </c>
      <c r="U42" s="385"/>
    </row>
    <row r="43" spans="1:21" ht="12.75">
      <c r="A43" s="254">
        <v>33</v>
      </c>
      <c r="B43" s="254">
        <v>33</v>
      </c>
      <c r="C43" s="255" t="s">
        <v>659</v>
      </c>
      <c r="D43" s="295">
        <v>2137</v>
      </c>
      <c r="E43" s="295">
        <v>1959</v>
      </c>
      <c r="F43" s="257">
        <v>160.275</v>
      </c>
      <c r="G43" s="257">
        <v>53.425</v>
      </c>
      <c r="H43" s="558">
        <v>213.7</v>
      </c>
      <c r="I43" s="295">
        <v>0</v>
      </c>
      <c r="J43" s="295">
        <v>0</v>
      </c>
      <c r="K43" s="296">
        <v>0</v>
      </c>
      <c r="L43" s="257">
        <v>144.26</v>
      </c>
      <c r="M43" s="257">
        <v>48.08</v>
      </c>
      <c r="N43" s="558">
        <v>192.33999999999997</v>
      </c>
      <c r="O43" s="257">
        <v>79.67</v>
      </c>
      <c r="P43" s="257">
        <v>26.55</v>
      </c>
      <c r="Q43" s="558">
        <v>106.22</v>
      </c>
      <c r="R43" s="257">
        <v>64.58999999999999</v>
      </c>
      <c r="S43" s="257">
        <v>21.529999999999998</v>
      </c>
      <c r="T43" s="558">
        <v>86.11999999999999</v>
      </c>
      <c r="U43" s="385"/>
    </row>
    <row r="44" spans="1:21" ht="12.75">
      <c r="A44" s="254">
        <v>34</v>
      </c>
      <c r="B44" s="254">
        <v>34</v>
      </c>
      <c r="C44" s="255" t="s">
        <v>660</v>
      </c>
      <c r="D44" s="295">
        <v>5665</v>
      </c>
      <c r="E44" s="295">
        <v>7642</v>
      </c>
      <c r="F44" s="257">
        <v>424.875</v>
      </c>
      <c r="G44" s="257">
        <v>141.625</v>
      </c>
      <c r="H44" s="558">
        <v>566.5</v>
      </c>
      <c r="I44" s="295">
        <v>43.35</v>
      </c>
      <c r="J44" s="295">
        <v>14.45</v>
      </c>
      <c r="K44" s="296">
        <v>57.8</v>
      </c>
      <c r="L44" s="257">
        <v>441.22</v>
      </c>
      <c r="M44" s="257">
        <v>147.07</v>
      </c>
      <c r="N44" s="558">
        <v>588.29</v>
      </c>
      <c r="O44" s="257">
        <v>330.08</v>
      </c>
      <c r="P44" s="257">
        <v>110.03</v>
      </c>
      <c r="Q44" s="558">
        <v>440.11</v>
      </c>
      <c r="R44" s="257">
        <v>154.49000000000007</v>
      </c>
      <c r="S44" s="257">
        <v>51.48999999999998</v>
      </c>
      <c r="T44" s="558">
        <v>205.98000000000005</v>
      </c>
      <c r="U44" s="385"/>
    </row>
    <row r="45" spans="1:21" ht="12.75">
      <c r="A45" s="254">
        <v>35</v>
      </c>
      <c r="B45" s="254">
        <v>35</v>
      </c>
      <c r="C45" s="255" t="s">
        <v>661</v>
      </c>
      <c r="D45" s="295">
        <v>1631</v>
      </c>
      <c r="E45" s="295">
        <v>2050</v>
      </c>
      <c r="F45" s="257">
        <v>122.325</v>
      </c>
      <c r="G45" s="257">
        <v>40.775</v>
      </c>
      <c r="H45" s="558">
        <v>163.1</v>
      </c>
      <c r="I45" s="295">
        <v>-27.055</v>
      </c>
      <c r="J45" s="295">
        <v>-9.031</v>
      </c>
      <c r="K45" s="296">
        <v>-36.086</v>
      </c>
      <c r="L45" s="257">
        <v>146.43</v>
      </c>
      <c r="M45" s="257">
        <v>48.82</v>
      </c>
      <c r="N45" s="558">
        <v>195.25</v>
      </c>
      <c r="O45" s="257">
        <v>97.38</v>
      </c>
      <c r="P45" s="257">
        <v>32.46</v>
      </c>
      <c r="Q45" s="558">
        <v>129.84</v>
      </c>
      <c r="R45" s="257">
        <v>21.995000000000005</v>
      </c>
      <c r="S45" s="257">
        <v>7.329000000000001</v>
      </c>
      <c r="T45" s="558">
        <v>29.324000000000005</v>
      </c>
      <c r="U45" s="385"/>
    </row>
    <row r="46" spans="1:21" ht="12.75">
      <c r="A46" s="254">
        <v>36</v>
      </c>
      <c r="B46" s="254">
        <v>36</v>
      </c>
      <c r="C46" s="255" t="s">
        <v>662</v>
      </c>
      <c r="D46" s="295">
        <v>2713</v>
      </c>
      <c r="E46" s="295">
        <v>2651</v>
      </c>
      <c r="F46" s="257">
        <v>203.475</v>
      </c>
      <c r="G46" s="257">
        <v>67.825</v>
      </c>
      <c r="H46" s="558">
        <v>271.3</v>
      </c>
      <c r="I46" s="295">
        <v>0</v>
      </c>
      <c r="J46" s="295">
        <v>0</v>
      </c>
      <c r="K46" s="296">
        <v>0</v>
      </c>
      <c r="L46" s="257">
        <v>170.17</v>
      </c>
      <c r="M46" s="257">
        <v>56.72</v>
      </c>
      <c r="N46" s="558">
        <v>226.89</v>
      </c>
      <c r="O46" s="257">
        <v>110.955</v>
      </c>
      <c r="P46" s="257">
        <v>36.985</v>
      </c>
      <c r="Q46" s="558">
        <v>147.94</v>
      </c>
      <c r="R46" s="257">
        <v>59.21499999999999</v>
      </c>
      <c r="S46" s="257">
        <v>19.735</v>
      </c>
      <c r="T46" s="558">
        <v>78.94999999999999</v>
      </c>
      <c r="U46" s="385"/>
    </row>
    <row r="47" spans="1:21" ht="12.75">
      <c r="A47" s="254">
        <v>37</v>
      </c>
      <c r="B47" s="254">
        <v>37</v>
      </c>
      <c r="C47" s="255" t="s">
        <v>663</v>
      </c>
      <c r="D47" s="295">
        <v>2689</v>
      </c>
      <c r="E47" s="295">
        <v>2392</v>
      </c>
      <c r="F47" s="257">
        <v>201.675</v>
      </c>
      <c r="G47" s="257">
        <v>67.225</v>
      </c>
      <c r="H47" s="558">
        <v>268.9</v>
      </c>
      <c r="I47" s="295">
        <v>1.74</v>
      </c>
      <c r="J47" s="295">
        <v>0.58</v>
      </c>
      <c r="K47" s="296">
        <v>2.32</v>
      </c>
      <c r="L47" s="257">
        <v>152.37</v>
      </c>
      <c r="M47" s="257">
        <v>50.79</v>
      </c>
      <c r="N47" s="558">
        <v>203.16</v>
      </c>
      <c r="O47" s="257">
        <v>140.44</v>
      </c>
      <c r="P47" s="257">
        <v>46.81</v>
      </c>
      <c r="Q47" s="558">
        <v>187.25</v>
      </c>
      <c r="R47" s="257">
        <v>13.670000000000016</v>
      </c>
      <c r="S47" s="257">
        <v>4.559999999999995</v>
      </c>
      <c r="T47" s="558">
        <v>18.23000000000001</v>
      </c>
      <c r="U47" s="385"/>
    </row>
    <row r="48" spans="1:21" ht="12.75">
      <c r="A48" s="254">
        <v>38</v>
      </c>
      <c r="B48" s="254">
        <v>38</v>
      </c>
      <c r="C48" s="255" t="s">
        <v>664</v>
      </c>
      <c r="D48" s="295">
        <v>3051</v>
      </c>
      <c r="E48" s="295">
        <v>2865</v>
      </c>
      <c r="F48" s="257">
        <v>228.825</v>
      </c>
      <c r="G48" s="257">
        <v>76.275</v>
      </c>
      <c r="H48" s="558">
        <v>305.1</v>
      </c>
      <c r="I48" s="295">
        <v>0</v>
      </c>
      <c r="J48" s="295">
        <v>0</v>
      </c>
      <c r="K48" s="296">
        <v>0</v>
      </c>
      <c r="L48" s="257">
        <v>198.73</v>
      </c>
      <c r="M48" s="257">
        <v>66.24</v>
      </c>
      <c r="N48" s="558">
        <v>264.96999999999997</v>
      </c>
      <c r="O48" s="257">
        <v>125.05</v>
      </c>
      <c r="P48" s="257">
        <v>41.68</v>
      </c>
      <c r="Q48" s="558">
        <v>166.73</v>
      </c>
      <c r="R48" s="257">
        <v>73.67999999999999</v>
      </c>
      <c r="S48" s="257">
        <v>24.559999999999995</v>
      </c>
      <c r="T48" s="558">
        <v>98.23999999999998</v>
      </c>
      <c r="U48" s="385"/>
    </row>
    <row r="49" spans="1:21" ht="12.75">
      <c r="A49" s="254">
        <v>39</v>
      </c>
      <c r="B49" s="254">
        <v>39</v>
      </c>
      <c r="C49" s="255" t="s">
        <v>665</v>
      </c>
      <c r="D49" s="295">
        <v>7813</v>
      </c>
      <c r="E49" s="295">
        <v>6350</v>
      </c>
      <c r="F49" s="257">
        <v>585.975</v>
      </c>
      <c r="G49" s="257">
        <v>195.325</v>
      </c>
      <c r="H49" s="558">
        <v>781.3</v>
      </c>
      <c r="I49" s="295">
        <v>-220.6</v>
      </c>
      <c r="J49" s="295">
        <v>-73.53</v>
      </c>
      <c r="K49" s="296">
        <v>-294.13</v>
      </c>
      <c r="L49" s="257">
        <v>669.1</v>
      </c>
      <c r="M49" s="257">
        <v>223.04</v>
      </c>
      <c r="N49" s="558">
        <v>892.14</v>
      </c>
      <c r="O49" s="257">
        <v>298.61</v>
      </c>
      <c r="P49" s="257">
        <v>99.54</v>
      </c>
      <c r="Q49" s="558">
        <v>398.15000000000003</v>
      </c>
      <c r="R49" s="257">
        <v>149.89</v>
      </c>
      <c r="S49" s="257">
        <v>49.969999999999985</v>
      </c>
      <c r="T49" s="558">
        <v>199.85999999999996</v>
      </c>
      <c r="U49" s="385"/>
    </row>
    <row r="50" spans="1:21" ht="12.75">
      <c r="A50" s="254">
        <v>40</v>
      </c>
      <c r="B50" s="254">
        <v>40</v>
      </c>
      <c r="C50" s="255" t="s">
        <v>666</v>
      </c>
      <c r="D50" s="295">
        <v>3151</v>
      </c>
      <c r="E50" s="295">
        <v>2862</v>
      </c>
      <c r="F50" s="257">
        <v>236.325</v>
      </c>
      <c r="G50" s="257">
        <v>78.775</v>
      </c>
      <c r="H50" s="558">
        <v>315.1</v>
      </c>
      <c r="I50" s="295">
        <v>0</v>
      </c>
      <c r="J50" s="295">
        <v>0</v>
      </c>
      <c r="K50" s="296">
        <v>0</v>
      </c>
      <c r="L50" s="257">
        <v>209.64</v>
      </c>
      <c r="M50" s="257">
        <v>69.88</v>
      </c>
      <c r="N50" s="558">
        <v>279.52</v>
      </c>
      <c r="O50" s="257">
        <v>121.69</v>
      </c>
      <c r="P50" s="257">
        <v>40.57</v>
      </c>
      <c r="Q50" s="558">
        <v>162.26</v>
      </c>
      <c r="R50" s="257">
        <v>87.94999999999999</v>
      </c>
      <c r="S50" s="257">
        <v>29.309999999999995</v>
      </c>
      <c r="T50" s="558">
        <v>117.25999999999999</v>
      </c>
      <c r="U50" s="385"/>
    </row>
    <row r="51" spans="1:21" ht="12.75">
      <c r="A51" s="254">
        <v>41</v>
      </c>
      <c r="B51" s="254">
        <v>41</v>
      </c>
      <c r="C51" s="255" t="s">
        <v>667</v>
      </c>
      <c r="D51" s="295">
        <v>2970</v>
      </c>
      <c r="E51" s="295">
        <v>2769</v>
      </c>
      <c r="F51" s="257">
        <v>222.75</v>
      </c>
      <c r="G51" s="257">
        <v>74.25</v>
      </c>
      <c r="H51" s="558">
        <v>297</v>
      </c>
      <c r="I51" s="295">
        <v>19.1</v>
      </c>
      <c r="J51" s="295">
        <v>6.2</v>
      </c>
      <c r="K51" s="296">
        <v>25.3</v>
      </c>
      <c r="L51" s="257">
        <v>174.68</v>
      </c>
      <c r="M51" s="257">
        <v>58.22</v>
      </c>
      <c r="N51" s="558">
        <v>232.9</v>
      </c>
      <c r="O51" s="257">
        <v>156.165</v>
      </c>
      <c r="P51" s="257">
        <v>52.055</v>
      </c>
      <c r="Q51" s="558">
        <v>208.22</v>
      </c>
      <c r="R51" s="257">
        <v>37.61500000000001</v>
      </c>
      <c r="S51" s="257">
        <v>12.365000000000002</v>
      </c>
      <c r="T51" s="558">
        <v>49.98000000000001</v>
      </c>
      <c r="U51" s="385"/>
    </row>
    <row r="52" spans="1:21" ht="12.75">
      <c r="A52" s="254">
        <v>42</v>
      </c>
      <c r="B52" s="254">
        <v>42</v>
      </c>
      <c r="C52" s="255" t="s">
        <v>668</v>
      </c>
      <c r="D52" s="295">
        <v>3721</v>
      </c>
      <c r="E52" s="295">
        <v>2921</v>
      </c>
      <c r="F52" s="257">
        <v>279.075</v>
      </c>
      <c r="G52" s="257">
        <v>93.025</v>
      </c>
      <c r="H52" s="558">
        <v>372.1</v>
      </c>
      <c r="I52" s="295">
        <v>0</v>
      </c>
      <c r="J52" s="295">
        <v>0</v>
      </c>
      <c r="K52" s="296">
        <v>0</v>
      </c>
      <c r="L52" s="257">
        <v>205.16</v>
      </c>
      <c r="M52" s="257">
        <v>68.38</v>
      </c>
      <c r="N52" s="558">
        <v>273.53999999999996</v>
      </c>
      <c r="O52" s="257">
        <v>109.54</v>
      </c>
      <c r="P52" s="257">
        <v>36.51</v>
      </c>
      <c r="Q52" s="558">
        <v>146.05</v>
      </c>
      <c r="R52" s="257">
        <v>95.61999999999999</v>
      </c>
      <c r="S52" s="257">
        <v>31.869999999999997</v>
      </c>
      <c r="T52" s="558">
        <v>127.48999999999998</v>
      </c>
      <c r="U52" s="385"/>
    </row>
    <row r="53" spans="1:21" ht="12.75">
      <c r="A53" s="254">
        <v>43</v>
      </c>
      <c r="B53" s="254">
        <v>43</v>
      </c>
      <c r="C53" s="255" t="s">
        <v>669</v>
      </c>
      <c r="D53" s="295">
        <v>4039</v>
      </c>
      <c r="E53" s="295">
        <v>3118</v>
      </c>
      <c r="F53" s="257">
        <v>302.925</v>
      </c>
      <c r="G53" s="257">
        <v>100.975</v>
      </c>
      <c r="H53" s="558">
        <v>403.9</v>
      </c>
      <c r="I53" s="295">
        <v>0</v>
      </c>
      <c r="J53" s="295">
        <v>0</v>
      </c>
      <c r="K53" s="296">
        <v>0</v>
      </c>
      <c r="L53" s="257">
        <v>192.24</v>
      </c>
      <c r="M53" s="257">
        <v>64.08</v>
      </c>
      <c r="N53" s="558">
        <v>256.32</v>
      </c>
      <c r="O53" s="257">
        <v>83.96</v>
      </c>
      <c r="P53" s="257">
        <v>27.98</v>
      </c>
      <c r="Q53" s="558">
        <v>111.94</v>
      </c>
      <c r="R53" s="257">
        <v>108.28000000000002</v>
      </c>
      <c r="S53" s="257">
        <v>36.099999999999994</v>
      </c>
      <c r="T53" s="558">
        <v>144.38</v>
      </c>
      <c r="U53" s="385"/>
    </row>
    <row r="54" spans="1:21" ht="12.75">
      <c r="A54" s="254">
        <v>44</v>
      </c>
      <c r="B54" s="254">
        <v>44</v>
      </c>
      <c r="C54" s="255" t="s">
        <v>670</v>
      </c>
      <c r="D54" s="295">
        <v>2718</v>
      </c>
      <c r="E54" s="295">
        <v>2456</v>
      </c>
      <c r="F54" s="257">
        <v>203.85</v>
      </c>
      <c r="G54" s="257">
        <v>67.95</v>
      </c>
      <c r="H54" s="558">
        <v>271.8</v>
      </c>
      <c r="I54" s="295">
        <v>-21.92</v>
      </c>
      <c r="J54" s="295">
        <v>-7.31</v>
      </c>
      <c r="K54" s="296">
        <v>-29.23</v>
      </c>
      <c r="L54" s="257">
        <v>241.72</v>
      </c>
      <c r="M54" s="257">
        <v>80.58</v>
      </c>
      <c r="N54" s="558">
        <v>322.3</v>
      </c>
      <c r="O54" s="257">
        <v>155.75</v>
      </c>
      <c r="P54" s="257">
        <v>51.92</v>
      </c>
      <c r="Q54" s="558">
        <v>207.67000000000002</v>
      </c>
      <c r="R54" s="257">
        <v>64.05000000000001</v>
      </c>
      <c r="S54" s="257">
        <v>21.349999999999994</v>
      </c>
      <c r="T54" s="558">
        <v>85.4</v>
      </c>
      <c r="U54" s="385"/>
    </row>
    <row r="55" spans="1:21" ht="12.75">
      <c r="A55" s="254">
        <v>45</v>
      </c>
      <c r="B55" s="254">
        <v>45</v>
      </c>
      <c r="C55" s="255" t="s">
        <v>671</v>
      </c>
      <c r="D55" s="295">
        <v>2991</v>
      </c>
      <c r="E55" s="295">
        <v>2248</v>
      </c>
      <c r="F55" s="257">
        <v>224.325</v>
      </c>
      <c r="G55" s="257">
        <v>74.775</v>
      </c>
      <c r="H55" s="558">
        <v>299.1</v>
      </c>
      <c r="I55" s="295">
        <v>-17.64</v>
      </c>
      <c r="J55" s="295">
        <v>-5.88</v>
      </c>
      <c r="K55" s="296">
        <v>-23.52</v>
      </c>
      <c r="L55" s="257">
        <v>168.41</v>
      </c>
      <c r="M55" s="257">
        <v>56.13</v>
      </c>
      <c r="N55" s="558">
        <v>224.54</v>
      </c>
      <c r="O55" s="257">
        <v>122.32</v>
      </c>
      <c r="P55" s="257">
        <v>40.78</v>
      </c>
      <c r="Q55" s="558">
        <v>163.1</v>
      </c>
      <c r="R55" s="257">
        <v>28.44999999999999</v>
      </c>
      <c r="S55" s="257">
        <v>9.469999999999999</v>
      </c>
      <c r="T55" s="558">
        <v>37.91999999999999</v>
      </c>
      <c r="U55" s="385"/>
    </row>
    <row r="56" spans="1:21" ht="12.75">
      <c r="A56" s="254">
        <v>46</v>
      </c>
      <c r="B56" s="254">
        <v>46</v>
      </c>
      <c r="C56" s="255" t="s">
        <v>672</v>
      </c>
      <c r="D56" s="295">
        <v>5687</v>
      </c>
      <c r="E56" s="295">
        <v>5893</v>
      </c>
      <c r="F56" s="257">
        <v>426.525</v>
      </c>
      <c r="G56" s="257">
        <v>142.175</v>
      </c>
      <c r="H56" s="558">
        <v>568.7</v>
      </c>
      <c r="I56" s="295">
        <v>0</v>
      </c>
      <c r="J56" s="295">
        <v>0</v>
      </c>
      <c r="K56" s="296">
        <v>0</v>
      </c>
      <c r="L56" s="257">
        <v>358.12</v>
      </c>
      <c r="M56" s="257">
        <v>119.37</v>
      </c>
      <c r="N56" s="558">
        <v>477.49</v>
      </c>
      <c r="O56" s="257">
        <v>248.2</v>
      </c>
      <c r="P56" s="257">
        <v>82.73</v>
      </c>
      <c r="Q56" s="558">
        <v>330.93</v>
      </c>
      <c r="R56" s="257">
        <v>109.92000000000002</v>
      </c>
      <c r="S56" s="257">
        <v>36.64</v>
      </c>
      <c r="T56" s="558">
        <v>146.56</v>
      </c>
      <c r="U56" s="385"/>
    </row>
    <row r="57" spans="1:21" ht="12.75">
      <c r="A57" s="254">
        <v>47</v>
      </c>
      <c r="B57" s="254">
        <v>47</v>
      </c>
      <c r="C57" s="255" t="s">
        <v>673</v>
      </c>
      <c r="D57" s="295">
        <v>7674</v>
      </c>
      <c r="E57" s="295">
        <v>6960</v>
      </c>
      <c r="F57" s="257">
        <v>575.55</v>
      </c>
      <c r="G57" s="257">
        <v>191.85</v>
      </c>
      <c r="H57" s="558">
        <v>767.4</v>
      </c>
      <c r="I57" s="295">
        <v>54.8</v>
      </c>
      <c r="J57" s="295">
        <v>18.27</v>
      </c>
      <c r="K57" s="296">
        <v>73.07</v>
      </c>
      <c r="L57" s="257">
        <v>437.08</v>
      </c>
      <c r="M57" s="257">
        <v>145.69</v>
      </c>
      <c r="N57" s="558">
        <v>582.77</v>
      </c>
      <c r="O57" s="257">
        <v>351.7725</v>
      </c>
      <c r="P57" s="257">
        <v>117.2575</v>
      </c>
      <c r="Q57" s="558">
        <v>469.03</v>
      </c>
      <c r="R57" s="257">
        <v>140.10750000000002</v>
      </c>
      <c r="S57" s="257">
        <v>46.702500000000015</v>
      </c>
      <c r="T57" s="558">
        <v>186.81000000000003</v>
      </c>
      <c r="U57" s="385"/>
    </row>
    <row r="58" spans="1:21" ht="12.75">
      <c r="A58" s="254">
        <v>48</v>
      </c>
      <c r="B58" s="254">
        <v>48</v>
      </c>
      <c r="C58" s="255" t="s">
        <v>674</v>
      </c>
      <c r="D58" s="295">
        <v>2867</v>
      </c>
      <c r="E58" s="295">
        <v>2629</v>
      </c>
      <c r="F58" s="257">
        <v>215.025</v>
      </c>
      <c r="G58" s="257">
        <v>71.675</v>
      </c>
      <c r="H58" s="558">
        <v>286.7</v>
      </c>
      <c r="I58" s="295">
        <v>0</v>
      </c>
      <c r="J58" s="295">
        <v>0</v>
      </c>
      <c r="K58" s="296">
        <v>0</v>
      </c>
      <c r="L58" s="257">
        <v>175.62</v>
      </c>
      <c r="M58" s="257">
        <v>58.53</v>
      </c>
      <c r="N58" s="558">
        <v>234.15</v>
      </c>
      <c r="O58" s="257">
        <v>127.85</v>
      </c>
      <c r="P58" s="257">
        <v>0</v>
      </c>
      <c r="Q58" s="558">
        <v>127.85</v>
      </c>
      <c r="R58" s="257">
        <v>47.77000000000001</v>
      </c>
      <c r="S58" s="257">
        <v>58.53</v>
      </c>
      <c r="T58" s="558">
        <v>106.30000000000001</v>
      </c>
      <c r="U58" s="385"/>
    </row>
    <row r="59" spans="1:21" ht="12.75">
      <c r="A59" s="254">
        <v>49</v>
      </c>
      <c r="B59" s="254">
        <v>49</v>
      </c>
      <c r="C59" s="255" t="s">
        <v>675</v>
      </c>
      <c r="D59" s="295">
        <v>3940</v>
      </c>
      <c r="E59" s="295">
        <v>3064</v>
      </c>
      <c r="F59" s="257">
        <v>295.5</v>
      </c>
      <c r="G59" s="257">
        <v>98.5</v>
      </c>
      <c r="H59" s="558">
        <v>394</v>
      </c>
      <c r="I59" s="295"/>
      <c r="J59" s="295"/>
      <c r="K59" s="296">
        <v>0</v>
      </c>
      <c r="L59" s="257">
        <v>193.06</v>
      </c>
      <c r="M59" s="257">
        <v>64.35</v>
      </c>
      <c r="N59" s="558">
        <v>257.40999999999997</v>
      </c>
      <c r="O59" s="257">
        <v>94.57</v>
      </c>
      <c r="P59" s="257">
        <v>31.52</v>
      </c>
      <c r="Q59" s="558">
        <v>126.08999999999999</v>
      </c>
      <c r="R59" s="257">
        <v>98.49000000000001</v>
      </c>
      <c r="S59" s="257">
        <v>32.83</v>
      </c>
      <c r="T59" s="558">
        <v>131.32</v>
      </c>
      <c r="U59" s="385"/>
    </row>
    <row r="60" spans="1:21" ht="12.75">
      <c r="A60" s="254">
        <v>50</v>
      </c>
      <c r="B60" s="254">
        <v>50</v>
      </c>
      <c r="C60" s="255" t="s">
        <v>676</v>
      </c>
      <c r="D60" s="295">
        <v>1958</v>
      </c>
      <c r="E60" s="295">
        <v>1707</v>
      </c>
      <c r="F60" s="257">
        <v>146.85</v>
      </c>
      <c r="G60" s="257">
        <v>48.95</v>
      </c>
      <c r="H60" s="558">
        <v>195.8</v>
      </c>
      <c r="I60" s="295">
        <v>0</v>
      </c>
      <c r="J60" s="295">
        <v>0</v>
      </c>
      <c r="K60" s="296">
        <v>0</v>
      </c>
      <c r="L60" s="257">
        <v>110.88</v>
      </c>
      <c r="M60" s="257">
        <v>36.97</v>
      </c>
      <c r="N60" s="558">
        <v>147.85</v>
      </c>
      <c r="O60" s="257">
        <v>98.07</v>
      </c>
      <c r="P60" s="257">
        <v>32.71</v>
      </c>
      <c r="Q60" s="558">
        <v>130.78</v>
      </c>
      <c r="R60" s="257">
        <v>12.810000000000002</v>
      </c>
      <c r="S60" s="257">
        <v>4.259999999999998</v>
      </c>
      <c r="T60" s="558">
        <v>17.07</v>
      </c>
      <c r="U60" s="385"/>
    </row>
    <row r="61" spans="1:21" ht="12.75">
      <c r="A61" s="254">
        <v>51</v>
      </c>
      <c r="B61" s="254">
        <v>51</v>
      </c>
      <c r="C61" s="255" t="s">
        <v>677</v>
      </c>
      <c r="D61" s="295">
        <v>4411</v>
      </c>
      <c r="E61" s="295">
        <v>4253</v>
      </c>
      <c r="F61" s="257">
        <v>330.825</v>
      </c>
      <c r="G61" s="257">
        <v>110.275</v>
      </c>
      <c r="H61" s="558">
        <v>441.1</v>
      </c>
      <c r="I61" s="295">
        <v>8.54</v>
      </c>
      <c r="J61" s="295">
        <v>30.73</v>
      </c>
      <c r="K61" s="296">
        <v>39.269999999999996</v>
      </c>
      <c r="L61" s="257">
        <v>242.6</v>
      </c>
      <c r="M61" s="257">
        <v>80.86</v>
      </c>
      <c r="N61" s="558">
        <v>323.46</v>
      </c>
      <c r="O61" s="257">
        <v>243.98</v>
      </c>
      <c r="P61" s="257">
        <v>81.32</v>
      </c>
      <c r="Q61" s="558">
        <v>325.29999999999995</v>
      </c>
      <c r="R61" s="257">
        <v>7.159999999999997</v>
      </c>
      <c r="S61" s="257">
        <v>30.27000000000001</v>
      </c>
      <c r="T61" s="558">
        <v>37.43000000000001</v>
      </c>
      <c r="U61" s="385"/>
    </row>
    <row r="62" spans="1:21" ht="12.75">
      <c r="A62" s="254">
        <v>52</v>
      </c>
      <c r="B62" s="254">
        <v>52</v>
      </c>
      <c r="C62" s="255" t="s">
        <v>678</v>
      </c>
      <c r="D62" s="295">
        <v>3663</v>
      </c>
      <c r="E62" s="295">
        <v>2611</v>
      </c>
      <c r="F62" s="257">
        <v>274.725</v>
      </c>
      <c r="G62" s="257">
        <v>91.575</v>
      </c>
      <c r="H62" s="558">
        <v>366.3</v>
      </c>
      <c r="I62" s="295">
        <v>0</v>
      </c>
      <c r="J62" s="295">
        <v>0</v>
      </c>
      <c r="K62" s="296">
        <v>0</v>
      </c>
      <c r="L62" s="257">
        <v>145.4</v>
      </c>
      <c r="M62" s="257">
        <v>48.46</v>
      </c>
      <c r="N62" s="558">
        <v>193.86</v>
      </c>
      <c r="O62" s="257">
        <v>52.28</v>
      </c>
      <c r="P62" s="257">
        <v>17.43</v>
      </c>
      <c r="Q62" s="558">
        <v>69.71000000000001</v>
      </c>
      <c r="R62" s="257">
        <v>93.12</v>
      </c>
      <c r="S62" s="257">
        <v>31.03</v>
      </c>
      <c r="T62" s="558">
        <v>124.15</v>
      </c>
      <c r="U62" s="385"/>
    </row>
    <row r="63" spans="1:21" ht="12.75">
      <c r="A63" s="254">
        <v>53</v>
      </c>
      <c r="B63" s="254">
        <v>53</v>
      </c>
      <c r="C63" s="255" t="s">
        <v>679</v>
      </c>
      <c r="D63" s="295">
        <v>3538</v>
      </c>
      <c r="E63" s="295">
        <v>720</v>
      </c>
      <c r="F63" s="257">
        <v>265.35</v>
      </c>
      <c r="G63" s="257">
        <v>88.45</v>
      </c>
      <c r="H63" s="558">
        <v>353.8</v>
      </c>
      <c r="I63" s="295">
        <v>35.45</v>
      </c>
      <c r="J63" s="295">
        <v>0</v>
      </c>
      <c r="K63" s="296">
        <v>35.45</v>
      </c>
      <c r="L63" s="257">
        <v>63.46</v>
      </c>
      <c r="M63" s="257">
        <v>21.16</v>
      </c>
      <c r="N63" s="558">
        <v>84.62</v>
      </c>
      <c r="O63" s="257">
        <v>40.53</v>
      </c>
      <c r="P63" s="257">
        <v>13.51</v>
      </c>
      <c r="Q63" s="558">
        <v>54.04</v>
      </c>
      <c r="R63" s="257">
        <v>58.379999999999995</v>
      </c>
      <c r="S63" s="257">
        <v>7.65</v>
      </c>
      <c r="T63" s="558">
        <v>66.03</v>
      </c>
      <c r="U63" s="385"/>
    </row>
    <row r="64" spans="1:21" ht="12.75">
      <c r="A64" s="254">
        <v>54</v>
      </c>
      <c r="B64" s="254">
        <v>54</v>
      </c>
      <c r="C64" s="255" t="s">
        <v>680</v>
      </c>
      <c r="D64" s="295">
        <v>3508</v>
      </c>
      <c r="E64" s="295">
        <v>3305</v>
      </c>
      <c r="F64" s="257">
        <v>263.1</v>
      </c>
      <c r="G64" s="257">
        <v>87.7</v>
      </c>
      <c r="H64" s="558">
        <v>350.8</v>
      </c>
      <c r="I64" s="295">
        <v>0</v>
      </c>
      <c r="J64" s="295">
        <v>0</v>
      </c>
      <c r="K64" s="296">
        <v>0</v>
      </c>
      <c r="L64" s="257">
        <v>211.9</v>
      </c>
      <c r="M64" s="257">
        <v>70.63</v>
      </c>
      <c r="N64" s="558">
        <v>282.53</v>
      </c>
      <c r="O64" s="257">
        <v>152.5</v>
      </c>
      <c r="P64" s="257">
        <v>80.83</v>
      </c>
      <c r="Q64" s="558">
        <v>233.32999999999998</v>
      </c>
      <c r="R64" s="257">
        <v>59.400000000000006</v>
      </c>
      <c r="S64" s="257">
        <v>-10.200000000000003</v>
      </c>
      <c r="T64" s="558">
        <v>49.2</v>
      </c>
      <c r="U64" s="385"/>
    </row>
    <row r="65" spans="1:21" ht="12.75">
      <c r="A65" s="254">
        <v>55</v>
      </c>
      <c r="B65" s="254">
        <v>55</v>
      </c>
      <c r="C65" s="255" t="s">
        <v>681</v>
      </c>
      <c r="D65" s="295">
        <v>2692</v>
      </c>
      <c r="E65" s="295">
        <v>1686</v>
      </c>
      <c r="F65" s="257">
        <v>201.9</v>
      </c>
      <c r="G65" s="257">
        <v>67.3</v>
      </c>
      <c r="H65" s="558">
        <v>269.2</v>
      </c>
      <c r="I65" s="295">
        <v>0</v>
      </c>
      <c r="J65" s="295">
        <v>0</v>
      </c>
      <c r="K65" s="296">
        <v>0</v>
      </c>
      <c r="L65" s="257">
        <v>138.47</v>
      </c>
      <c r="M65" s="257">
        <v>46.16</v>
      </c>
      <c r="N65" s="558">
        <v>184.63</v>
      </c>
      <c r="O65" s="257">
        <v>71.21</v>
      </c>
      <c r="P65" s="257">
        <v>23.74</v>
      </c>
      <c r="Q65" s="558">
        <v>94.94999999999999</v>
      </c>
      <c r="R65" s="257">
        <v>67.26</v>
      </c>
      <c r="S65" s="257">
        <v>22.419999999999998</v>
      </c>
      <c r="T65" s="558">
        <v>89.68</v>
      </c>
      <c r="U65" s="385"/>
    </row>
    <row r="66" spans="1:21" ht="12.75">
      <c r="A66" s="254">
        <v>56</v>
      </c>
      <c r="B66" s="254">
        <v>56</v>
      </c>
      <c r="C66" s="255" t="s">
        <v>682</v>
      </c>
      <c r="D66" s="295">
        <v>4724</v>
      </c>
      <c r="E66" s="295">
        <v>4237</v>
      </c>
      <c r="F66" s="257">
        <v>354.3</v>
      </c>
      <c r="G66" s="257">
        <v>118.1</v>
      </c>
      <c r="H66" s="558">
        <v>472.4</v>
      </c>
      <c r="I66" s="295">
        <v>0</v>
      </c>
      <c r="J66" s="295">
        <v>0</v>
      </c>
      <c r="K66" s="296">
        <v>0</v>
      </c>
      <c r="L66" s="257">
        <v>267.65</v>
      </c>
      <c r="M66" s="257">
        <v>89.21</v>
      </c>
      <c r="N66" s="558">
        <v>356.85999999999996</v>
      </c>
      <c r="O66" s="257">
        <v>196.89</v>
      </c>
      <c r="P66" s="257">
        <v>65.64</v>
      </c>
      <c r="Q66" s="558">
        <v>262.53</v>
      </c>
      <c r="R66" s="257">
        <v>70.75999999999999</v>
      </c>
      <c r="S66" s="257">
        <v>23.569999999999993</v>
      </c>
      <c r="T66" s="558">
        <v>94.32999999999998</v>
      </c>
      <c r="U66" s="385"/>
    </row>
    <row r="67" spans="1:21" ht="12.75">
      <c r="A67" s="254">
        <v>57</v>
      </c>
      <c r="B67" s="254">
        <v>57</v>
      </c>
      <c r="C67" s="255" t="s">
        <v>683</v>
      </c>
      <c r="D67" s="295">
        <v>6573</v>
      </c>
      <c r="E67" s="295">
        <v>2767</v>
      </c>
      <c r="F67" s="257">
        <v>492.975</v>
      </c>
      <c r="G67" s="257">
        <v>164.325</v>
      </c>
      <c r="H67" s="558">
        <v>657.3</v>
      </c>
      <c r="I67" s="295">
        <v>-57.56</v>
      </c>
      <c r="J67" s="295">
        <v>-19.19</v>
      </c>
      <c r="K67" s="296">
        <v>-76.75</v>
      </c>
      <c r="L67" s="257">
        <v>185.44</v>
      </c>
      <c r="M67" s="257">
        <v>61.81</v>
      </c>
      <c r="N67" s="558">
        <v>247.25</v>
      </c>
      <c r="O67" s="257">
        <v>163.68</v>
      </c>
      <c r="P67" s="257">
        <v>54.56</v>
      </c>
      <c r="Q67" s="558">
        <v>218.24</v>
      </c>
      <c r="R67" s="257">
        <v>-35.80000000000001</v>
      </c>
      <c r="S67" s="257">
        <v>-11.939999999999998</v>
      </c>
      <c r="T67" s="558">
        <v>-47.74000000000001</v>
      </c>
      <c r="U67" s="385"/>
    </row>
    <row r="68" spans="1:21" ht="12.75">
      <c r="A68" s="254">
        <v>58</v>
      </c>
      <c r="B68" s="254">
        <v>58</v>
      </c>
      <c r="C68" s="255" t="s">
        <v>684</v>
      </c>
      <c r="D68" s="295">
        <v>3959</v>
      </c>
      <c r="E68" s="295">
        <v>2191</v>
      </c>
      <c r="F68" s="257">
        <v>296.925</v>
      </c>
      <c r="G68" s="257">
        <v>98.975</v>
      </c>
      <c r="H68" s="558">
        <v>395.9</v>
      </c>
      <c r="I68" s="295">
        <v>26.402</v>
      </c>
      <c r="J68" s="295">
        <v>8.801</v>
      </c>
      <c r="K68" s="296">
        <v>35.203</v>
      </c>
      <c r="L68" s="257">
        <v>132.02</v>
      </c>
      <c r="M68" s="257">
        <v>44.01</v>
      </c>
      <c r="N68" s="558">
        <v>176.03</v>
      </c>
      <c r="O68" s="257">
        <v>122.57</v>
      </c>
      <c r="P68" s="257">
        <v>40.84</v>
      </c>
      <c r="Q68" s="558">
        <v>163.41</v>
      </c>
      <c r="R68" s="257">
        <v>35.85200000000003</v>
      </c>
      <c r="S68" s="257">
        <v>11.970999999999997</v>
      </c>
      <c r="T68" s="558">
        <v>47.82300000000003</v>
      </c>
      <c r="U68" s="385"/>
    </row>
    <row r="69" spans="1:21" ht="12.75">
      <c r="A69" s="254">
        <v>59</v>
      </c>
      <c r="B69" s="254">
        <v>59</v>
      </c>
      <c r="C69" s="255" t="s">
        <v>685</v>
      </c>
      <c r="D69" s="295">
        <v>3600</v>
      </c>
      <c r="E69" s="295">
        <v>3247</v>
      </c>
      <c r="F69" s="257">
        <v>270</v>
      </c>
      <c r="G69" s="257">
        <v>90</v>
      </c>
      <c r="H69" s="558">
        <v>360</v>
      </c>
      <c r="I69" s="295">
        <v>0</v>
      </c>
      <c r="J69" s="295">
        <v>0</v>
      </c>
      <c r="K69" s="296">
        <v>0</v>
      </c>
      <c r="L69" s="257">
        <v>218.01</v>
      </c>
      <c r="M69" s="257">
        <v>72.67</v>
      </c>
      <c r="N69" s="558">
        <v>290.68</v>
      </c>
      <c r="O69" s="257">
        <v>128.5163</v>
      </c>
      <c r="P69" s="257">
        <v>42.8388</v>
      </c>
      <c r="Q69" s="558">
        <v>171.3551</v>
      </c>
      <c r="R69" s="257">
        <v>89.49369999999999</v>
      </c>
      <c r="S69" s="257">
        <v>29.831200000000003</v>
      </c>
      <c r="T69" s="558">
        <v>119.32489999999999</v>
      </c>
      <c r="U69" s="385"/>
    </row>
    <row r="70" spans="1:21" ht="12.75">
      <c r="A70" s="254">
        <v>60</v>
      </c>
      <c r="B70" s="254">
        <v>60</v>
      </c>
      <c r="C70" s="255" t="s">
        <v>686</v>
      </c>
      <c r="D70" s="295">
        <v>5153</v>
      </c>
      <c r="E70" s="295">
        <v>4805</v>
      </c>
      <c r="F70" s="257">
        <v>386.475</v>
      </c>
      <c r="G70" s="257">
        <v>128.825</v>
      </c>
      <c r="H70" s="558">
        <v>515.3</v>
      </c>
      <c r="I70" s="295">
        <v>0</v>
      </c>
      <c r="J70" s="295">
        <v>0</v>
      </c>
      <c r="K70" s="296">
        <v>0</v>
      </c>
      <c r="L70" s="257">
        <v>306.67</v>
      </c>
      <c r="M70" s="257">
        <v>102.22</v>
      </c>
      <c r="N70" s="558">
        <v>408.89</v>
      </c>
      <c r="O70" s="257">
        <v>335.58</v>
      </c>
      <c r="P70" s="257">
        <v>111.85</v>
      </c>
      <c r="Q70" s="558">
        <v>447.42999999999995</v>
      </c>
      <c r="R70" s="257">
        <v>-28.909999999999968</v>
      </c>
      <c r="S70" s="257">
        <v>-9.629999999999995</v>
      </c>
      <c r="T70" s="558">
        <v>-38.539999999999964</v>
      </c>
      <c r="U70" s="385"/>
    </row>
    <row r="71" spans="1:21" ht="12.75">
      <c r="A71" s="254">
        <v>61</v>
      </c>
      <c r="B71" s="254">
        <v>61</v>
      </c>
      <c r="C71" s="255" t="s">
        <v>687</v>
      </c>
      <c r="D71" s="295">
        <v>4367</v>
      </c>
      <c r="E71" s="295">
        <v>3862</v>
      </c>
      <c r="F71" s="257">
        <v>327.525</v>
      </c>
      <c r="G71" s="257">
        <v>109.175</v>
      </c>
      <c r="H71" s="558">
        <v>436.7</v>
      </c>
      <c r="I71" s="295">
        <v>-86.36</v>
      </c>
      <c r="J71" s="295">
        <v>-28.79</v>
      </c>
      <c r="K71" s="296">
        <v>-115.15</v>
      </c>
      <c r="L71" s="257">
        <v>257.59</v>
      </c>
      <c r="M71" s="257">
        <v>85.86</v>
      </c>
      <c r="N71" s="558">
        <v>343.45</v>
      </c>
      <c r="O71" s="257">
        <v>225.39</v>
      </c>
      <c r="P71" s="257">
        <v>75.13</v>
      </c>
      <c r="Q71" s="558">
        <v>300.52</v>
      </c>
      <c r="R71" s="257">
        <v>-54.160000000000025</v>
      </c>
      <c r="S71" s="257">
        <v>-18.059999999999995</v>
      </c>
      <c r="T71" s="558">
        <v>-72.22000000000003</v>
      </c>
      <c r="U71" s="385"/>
    </row>
    <row r="72" spans="1:21" ht="12.75">
      <c r="A72" s="254">
        <v>62</v>
      </c>
      <c r="B72" s="254">
        <v>62</v>
      </c>
      <c r="C72" s="255" t="s">
        <v>688</v>
      </c>
      <c r="D72" s="295">
        <v>3850</v>
      </c>
      <c r="E72" s="295">
        <v>3307</v>
      </c>
      <c r="F72" s="257">
        <v>288.75</v>
      </c>
      <c r="G72" s="257">
        <v>96.25</v>
      </c>
      <c r="H72" s="558">
        <v>385</v>
      </c>
      <c r="I72" s="295">
        <v>-52.74</v>
      </c>
      <c r="J72" s="295">
        <v>-17.59</v>
      </c>
      <c r="K72" s="296">
        <v>-70.33</v>
      </c>
      <c r="L72" s="257">
        <v>223.88</v>
      </c>
      <c r="M72" s="257">
        <v>74.62</v>
      </c>
      <c r="N72" s="558">
        <v>298.5</v>
      </c>
      <c r="O72" s="257">
        <v>196.63</v>
      </c>
      <c r="P72" s="257">
        <v>65.54</v>
      </c>
      <c r="Q72" s="558">
        <v>262.17</v>
      </c>
      <c r="R72" s="257">
        <v>-25.49000000000001</v>
      </c>
      <c r="S72" s="257">
        <v>-8.510000000000005</v>
      </c>
      <c r="T72" s="558">
        <v>-34.000000000000014</v>
      </c>
      <c r="U72" s="385"/>
    </row>
    <row r="73" spans="1:21" ht="12.75">
      <c r="A73" s="254">
        <v>63</v>
      </c>
      <c r="B73" s="254">
        <v>63</v>
      </c>
      <c r="C73" s="255" t="s">
        <v>689</v>
      </c>
      <c r="D73" s="295">
        <v>3713</v>
      </c>
      <c r="E73" s="295">
        <v>3197</v>
      </c>
      <c r="F73" s="257">
        <v>278.475</v>
      </c>
      <c r="G73" s="257">
        <v>92.825</v>
      </c>
      <c r="H73" s="558">
        <v>371.3</v>
      </c>
      <c r="I73" s="295">
        <v>0</v>
      </c>
      <c r="J73" s="295">
        <v>0</v>
      </c>
      <c r="K73" s="296">
        <v>0</v>
      </c>
      <c r="L73" s="257">
        <v>196.16</v>
      </c>
      <c r="M73" s="257">
        <v>65.39</v>
      </c>
      <c r="N73" s="558">
        <v>261.55</v>
      </c>
      <c r="O73" s="257">
        <v>127.93</v>
      </c>
      <c r="P73" s="257">
        <v>42.65</v>
      </c>
      <c r="Q73" s="558">
        <v>170.58</v>
      </c>
      <c r="R73" s="257">
        <v>68.22999999999999</v>
      </c>
      <c r="S73" s="257">
        <v>22.740000000000002</v>
      </c>
      <c r="T73" s="558">
        <v>90.97</v>
      </c>
      <c r="U73" s="385"/>
    </row>
    <row r="74" spans="1:21" ht="12.75">
      <c r="A74" s="254">
        <v>64</v>
      </c>
      <c r="B74" s="254">
        <v>64</v>
      </c>
      <c r="C74" s="255" t="s">
        <v>690</v>
      </c>
      <c r="D74" s="295">
        <v>2962</v>
      </c>
      <c r="E74" s="295">
        <v>2950</v>
      </c>
      <c r="F74" s="257">
        <v>222.15</v>
      </c>
      <c r="G74" s="257">
        <v>74.05</v>
      </c>
      <c r="H74" s="558">
        <v>296.2</v>
      </c>
      <c r="I74" s="295">
        <v>0</v>
      </c>
      <c r="J74" s="295">
        <v>0</v>
      </c>
      <c r="K74" s="296">
        <v>0</v>
      </c>
      <c r="L74" s="257">
        <v>170.08</v>
      </c>
      <c r="M74" s="257">
        <v>56.69</v>
      </c>
      <c r="N74" s="558">
        <v>226.77</v>
      </c>
      <c r="O74" s="257">
        <v>125.835</v>
      </c>
      <c r="P74" s="257">
        <v>41.945</v>
      </c>
      <c r="Q74" s="558">
        <v>167.78</v>
      </c>
      <c r="R74" s="257">
        <v>44.24500000000002</v>
      </c>
      <c r="S74" s="257">
        <v>14.744999999999997</v>
      </c>
      <c r="T74" s="558">
        <v>58.990000000000016</v>
      </c>
      <c r="U74" s="385"/>
    </row>
    <row r="75" spans="1:21" ht="12.75">
      <c r="A75" s="254">
        <v>65</v>
      </c>
      <c r="B75" s="254">
        <v>65</v>
      </c>
      <c r="C75" s="255" t="s">
        <v>691</v>
      </c>
      <c r="D75" s="295">
        <v>6649</v>
      </c>
      <c r="E75" s="295">
        <v>6356</v>
      </c>
      <c r="F75" s="257">
        <v>498.675</v>
      </c>
      <c r="G75" s="257">
        <v>166.225</v>
      </c>
      <c r="H75" s="558">
        <v>664.9</v>
      </c>
      <c r="I75" s="295">
        <v>0</v>
      </c>
      <c r="J75" s="295">
        <v>0</v>
      </c>
      <c r="K75" s="296">
        <v>0</v>
      </c>
      <c r="L75" s="257">
        <v>416.05</v>
      </c>
      <c r="M75" s="257">
        <v>138.68</v>
      </c>
      <c r="N75" s="558">
        <v>554.73</v>
      </c>
      <c r="O75" s="257">
        <v>290.1614</v>
      </c>
      <c r="P75" s="257">
        <v>98.05377</v>
      </c>
      <c r="Q75" s="558">
        <v>388.21517</v>
      </c>
      <c r="R75" s="257">
        <v>125.8886</v>
      </c>
      <c r="S75" s="257">
        <v>40.62623000000001</v>
      </c>
      <c r="T75" s="558">
        <v>166.51483000000002</v>
      </c>
      <c r="U75" s="385"/>
    </row>
    <row r="76" spans="1:21" ht="12.75">
      <c r="A76" s="254">
        <v>66</v>
      </c>
      <c r="B76" s="254">
        <v>66</v>
      </c>
      <c r="C76" s="255" t="s">
        <v>692</v>
      </c>
      <c r="D76" s="295">
        <v>2419</v>
      </c>
      <c r="E76" s="295">
        <v>2378</v>
      </c>
      <c r="F76" s="257">
        <v>181.425</v>
      </c>
      <c r="G76" s="257">
        <v>60.475</v>
      </c>
      <c r="H76" s="558">
        <v>241.9</v>
      </c>
      <c r="I76" s="295">
        <v>0</v>
      </c>
      <c r="J76" s="295">
        <v>0</v>
      </c>
      <c r="K76" s="296">
        <v>0</v>
      </c>
      <c r="L76" s="257">
        <v>144.56</v>
      </c>
      <c r="M76" s="257">
        <v>48.19</v>
      </c>
      <c r="N76" s="558">
        <v>192.75</v>
      </c>
      <c r="O76" s="257">
        <v>106.78</v>
      </c>
      <c r="P76" s="257">
        <v>35.59</v>
      </c>
      <c r="Q76" s="558">
        <v>142.37</v>
      </c>
      <c r="R76" s="257">
        <v>37.78</v>
      </c>
      <c r="S76" s="257">
        <v>12.599999999999994</v>
      </c>
      <c r="T76" s="558">
        <v>50.379999999999995</v>
      </c>
      <c r="U76" s="385"/>
    </row>
    <row r="77" spans="1:21" ht="12.75">
      <c r="A77" s="254">
        <v>67</v>
      </c>
      <c r="B77" s="254">
        <v>67</v>
      </c>
      <c r="C77" s="255" t="s">
        <v>693</v>
      </c>
      <c r="D77" s="295">
        <v>5073</v>
      </c>
      <c r="E77" s="295">
        <v>5357</v>
      </c>
      <c r="F77" s="257">
        <v>380.475</v>
      </c>
      <c r="G77" s="257">
        <v>126.825</v>
      </c>
      <c r="H77" s="558">
        <v>507.3</v>
      </c>
      <c r="I77" s="295">
        <v>-22.49</v>
      </c>
      <c r="J77" s="295">
        <v>-7.5</v>
      </c>
      <c r="K77" s="296">
        <v>-29.99</v>
      </c>
      <c r="L77" s="257">
        <v>285.67</v>
      </c>
      <c r="M77" s="257">
        <v>95.22</v>
      </c>
      <c r="N77" s="558">
        <v>380.89</v>
      </c>
      <c r="O77" s="257">
        <v>187.51</v>
      </c>
      <c r="P77" s="257">
        <v>62.5</v>
      </c>
      <c r="Q77" s="558">
        <v>250.01</v>
      </c>
      <c r="R77" s="257">
        <v>75.67000000000002</v>
      </c>
      <c r="S77" s="257">
        <v>25.22</v>
      </c>
      <c r="T77" s="558">
        <v>100.89000000000001</v>
      </c>
      <c r="U77" s="385"/>
    </row>
    <row r="78" spans="1:21" ht="12.75">
      <c r="A78" s="254">
        <v>68</v>
      </c>
      <c r="B78" s="254">
        <v>68</v>
      </c>
      <c r="C78" s="255" t="s">
        <v>694</v>
      </c>
      <c r="D78" s="295">
        <v>5347</v>
      </c>
      <c r="E78" s="295">
        <v>9293</v>
      </c>
      <c r="F78" s="257">
        <v>401.025</v>
      </c>
      <c r="G78" s="257">
        <v>133.675</v>
      </c>
      <c r="H78" s="558">
        <v>534.7</v>
      </c>
      <c r="I78" s="295">
        <v>0</v>
      </c>
      <c r="J78" s="295">
        <v>0</v>
      </c>
      <c r="K78" s="296">
        <v>0</v>
      </c>
      <c r="L78" s="257">
        <v>436.54</v>
      </c>
      <c r="M78" s="257">
        <v>145.52</v>
      </c>
      <c r="N78" s="558">
        <v>582.0600000000001</v>
      </c>
      <c r="O78" s="257">
        <v>382.31</v>
      </c>
      <c r="P78" s="257">
        <v>127.43</v>
      </c>
      <c r="Q78" s="558">
        <v>509.74</v>
      </c>
      <c r="R78" s="257">
        <v>54.23000000000002</v>
      </c>
      <c r="S78" s="257">
        <v>18.090000000000003</v>
      </c>
      <c r="T78" s="558">
        <v>72.32000000000002</v>
      </c>
      <c r="U78" s="385"/>
    </row>
    <row r="79" spans="1:21" ht="12.75">
      <c r="A79" s="254">
        <v>69</v>
      </c>
      <c r="B79" s="254">
        <v>69</v>
      </c>
      <c r="C79" s="255" t="s">
        <v>695</v>
      </c>
      <c r="D79" s="295">
        <v>3810</v>
      </c>
      <c r="E79" s="295">
        <v>4027</v>
      </c>
      <c r="F79" s="257">
        <v>285.75</v>
      </c>
      <c r="G79" s="257">
        <v>95.25</v>
      </c>
      <c r="H79" s="558">
        <v>381</v>
      </c>
      <c r="I79" s="295">
        <v>-66.958</v>
      </c>
      <c r="J79" s="295">
        <v>-22.319</v>
      </c>
      <c r="K79" s="296">
        <v>-89.277</v>
      </c>
      <c r="L79" s="257">
        <v>240.88</v>
      </c>
      <c r="M79" s="257">
        <v>80.3</v>
      </c>
      <c r="N79" s="558">
        <v>321.18</v>
      </c>
      <c r="O79" s="257">
        <v>207.46</v>
      </c>
      <c r="P79" s="257">
        <v>69.153</v>
      </c>
      <c r="Q79" s="558">
        <v>276.613</v>
      </c>
      <c r="R79" s="257">
        <v>-33.53800000000001</v>
      </c>
      <c r="S79" s="257">
        <v>-11.172000000000011</v>
      </c>
      <c r="T79" s="558">
        <v>-44.71000000000002</v>
      </c>
      <c r="U79" s="385"/>
    </row>
    <row r="80" spans="1:21" ht="12.75">
      <c r="A80" s="254">
        <v>70</v>
      </c>
      <c r="B80" s="254">
        <v>70</v>
      </c>
      <c r="C80" s="255" t="s">
        <v>696</v>
      </c>
      <c r="D80" s="295">
        <v>4808</v>
      </c>
      <c r="E80" s="295">
        <v>4052</v>
      </c>
      <c r="F80" s="257">
        <v>360.6</v>
      </c>
      <c r="G80" s="257">
        <v>120.2</v>
      </c>
      <c r="H80" s="558">
        <v>480.8</v>
      </c>
      <c r="I80" s="295">
        <v>0</v>
      </c>
      <c r="J80" s="295">
        <v>0</v>
      </c>
      <c r="K80" s="296">
        <v>0</v>
      </c>
      <c r="L80" s="257">
        <v>303.77</v>
      </c>
      <c r="M80" s="257">
        <v>101.26</v>
      </c>
      <c r="N80" s="558">
        <v>405.03</v>
      </c>
      <c r="O80" s="257">
        <v>219.13</v>
      </c>
      <c r="P80" s="257">
        <v>73.04</v>
      </c>
      <c r="Q80" s="558">
        <v>292.17</v>
      </c>
      <c r="R80" s="257">
        <v>84.63999999999999</v>
      </c>
      <c r="S80" s="257">
        <v>28.22</v>
      </c>
      <c r="T80" s="558">
        <v>112.85999999999999</v>
      </c>
      <c r="U80" s="385"/>
    </row>
    <row r="81" spans="1:21" ht="12.75">
      <c r="A81" s="254">
        <v>71</v>
      </c>
      <c r="B81" s="254">
        <v>71</v>
      </c>
      <c r="C81" s="255" t="s">
        <v>697</v>
      </c>
      <c r="D81" s="561">
        <v>5457</v>
      </c>
      <c r="E81" s="561">
        <v>4341</v>
      </c>
      <c r="F81" s="562">
        <v>409.275</v>
      </c>
      <c r="G81" s="562">
        <v>136.425</v>
      </c>
      <c r="H81" s="558">
        <v>545.7</v>
      </c>
      <c r="I81" s="295">
        <v>0</v>
      </c>
      <c r="J81" s="295">
        <v>0</v>
      </c>
      <c r="K81" s="296">
        <v>0</v>
      </c>
      <c r="L81" s="257">
        <v>294.22</v>
      </c>
      <c r="M81" s="257">
        <v>98.07</v>
      </c>
      <c r="N81" s="558">
        <v>392.29</v>
      </c>
      <c r="O81" s="257">
        <v>186.435</v>
      </c>
      <c r="P81" s="257">
        <v>62.145</v>
      </c>
      <c r="Q81" s="558">
        <v>248.58</v>
      </c>
      <c r="R81" s="257">
        <v>107.78500000000003</v>
      </c>
      <c r="S81" s="257">
        <v>35.92499999999999</v>
      </c>
      <c r="T81" s="558">
        <v>143.71</v>
      </c>
      <c r="U81" s="351"/>
    </row>
    <row r="82" spans="1:21" ht="12.75">
      <c r="A82" s="254">
        <v>72</v>
      </c>
      <c r="B82" s="254">
        <v>72</v>
      </c>
      <c r="C82" s="255" t="s">
        <v>698</v>
      </c>
      <c r="D82" s="561">
        <v>3520</v>
      </c>
      <c r="E82" s="561">
        <v>3322</v>
      </c>
      <c r="F82" s="562">
        <v>264</v>
      </c>
      <c r="G82" s="562">
        <v>88</v>
      </c>
      <c r="H82" s="558">
        <v>352</v>
      </c>
      <c r="I82" s="295">
        <v>2.19</v>
      </c>
      <c r="J82" s="295">
        <v>0.73</v>
      </c>
      <c r="K82" s="296">
        <v>2.92</v>
      </c>
      <c r="L82" s="257">
        <v>214.5</v>
      </c>
      <c r="M82" s="257">
        <v>71.5</v>
      </c>
      <c r="N82" s="558">
        <v>286</v>
      </c>
      <c r="O82" s="257">
        <v>188.67</v>
      </c>
      <c r="P82" s="257">
        <v>62.89</v>
      </c>
      <c r="Q82" s="558">
        <v>251.56</v>
      </c>
      <c r="R82" s="257">
        <v>28.02000000000001</v>
      </c>
      <c r="S82" s="257">
        <v>9.340000000000003</v>
      </c>
      <c r="T82" s="558">
        <v>37.360000000000014</v>
      </c>
      <c r="U82" s="351"/>
    </row>
    <row r="83" spans="1:21" ht="16.5" customHeight="1">
      <c r="A83" s="254">
        <v>73</v>
      </c>
      <c r="B83" s="254">
        <v>73</v>
      </c>
      <c r="C83" s="255" t="s">
        <v>699</v>
      </c>
      <c r="D83" s="561">
        <v>0</v>
      </c>
      <c r="E83" s="561">
        <v>2948</v>
      </c>
      <c r="F83" s="562">
        <v>0</v>
      </c>
      <c r="G83" s="562">
        <v>0</v>
      </c>
      <c r="H83" s="558">
        <v>0</v>
      </c>
      <c r="I83" s="295">
        <v>-33.04</v>
      </c>
      <c r="J83" s="295">
        <v>-16.52</v>
      </c>
      <c r="K83" s="296">
        <v>-49.56</v>
      </c>
      <c r="L83" s="257">
        <v>158.04</v>
      </c>
      <c r="M83" s="257">
        <v>52.68</v>
      </c>
      <c r="N83" s="558">
        <v>210.72</v>
      </c>
      <c r="O83" s="257">
        <v>136.97</v>
      </c>
      <c r="P83" s="257">
        <v>68.49</v>
      </c>
      <c r="Q83" s="558">
        <v>205.45999999999998</v>
      </c>
      <c r="R83" s="257">
        <v>-11.969999999999999</v>
      </c>
      <c r="S83" s="257">
        <v>-32.33</v>
      </c>
      <c r="T83" s="558">
        <v>-44.3</v>
      </c>
      <c r="U83" s="351"/>
    </row>
    <row r="84" spans="1:21" ht="12.75">
      <c r="A84" s="254">
        <v>74</v>
      </c>
      <c r="B84" s="254">
        <v>74</v>
      </c>
      <c r="C84" s="255" t="s">
        <v>700</v>
      </c>
      <c r="D84" s="561">
        <v>0</v>
      </c>
      <c r="E84" s="561">
        <v>176</v>
      </c>
      <c r="F84" s="562">
        <v>0</v>
      </c>
      <c r="G84" s="562">
        <v>0</v>
      </c>
      <c r="H84" s="558">
        <v>0</v>
      </c>
      <c r="I84" s="295">
        <v>0</v>
      </c>
      <c r="J84" s="295">
        <v>0</v>
      </c>
      <c r="K84" s="296">
        <v>0</v>
      </c>
      <c r="L84" s="257">
        <v>9.46</v>
      </c>
      <c r="M84" s="257">
        <v>3.16</v>
      </c>
      <c r="N84" s="558">
        <v>12.620000000000001</v>
      </c>
      <c r="O84" s="257">
        <v>0</v>
      </c>
      <c r="P84" s="257">
        <v>0</v>
      </c>
      <c r="Q84" s="558">
        <v>0</v>
      </c>
      <c r="R84" s="257">
        <v>9.46</v>
      </c>
      <c r="S84" s="257">
        <v>3.16</v>
      </c>
      <c r="T84" s="558">
        <v>12.620000000000001</v>
      </c>
      <c r="U84" s="351"/>
    </row>
    <row r="85" spans="1:21" ht="12.75">
      <c r="A85" s="254">
        <v>75</v>
      </c>
      <c r="B85" s="254">
        <v>75</v>
      </c>
      <c r="C85" s="255" t="s">
        <v>701</v>
      </c>
      <c r="D85" s="561">
        <v>0</v>
      </c>
      <c r="E85" s="561">
        <v>1173</v>
      </c>
      <c r="F85" s="562">
        <v>0</v>
      </c>
      <c r="G85" s="562">
        <v>0</v>
      </c>
      <c r="H85" s="558">
        <v>0</v>
      </c>
      <c r="I85" s="295">
        <v>0</v>
      </c>
      <c r="J85" s="295">
        <v>0</v>
      </c>
      <c r="K85" s="296">
        <v>0</v>
      </c>
      <c r="L85" s="257">
        <v>89.44</v>
      </c>
      <c r="M85" s="257">
        <v>29.82</v>
      </c>
      <c r="N85" s="558">
        <v>119.25999999999999</v>
      </c>
      <c r="O85" s="257">
        <v>73.36</v>
      </c>
      <c r="P85" s="257">
        <v>24.45</v>
      </c>
      <c r="Q85" s="558">
        <v>97.81</v>
      </c>
      <c r="R85" s="257">
        <v>16.08</v>
      </c>
      <c r="S85" s="257">
        <v>5.370000000000001</v>
      </c>
      <c r="T85" s="558">
        <v>21.45</v>
      </c>
      <c r="U85" s="351"/>
    </row>
    <row r="86" spans="1:21" ht="12.75">
      <c r="A86" s="254">
        <v>76</v>
      </c>
      <c r="B86" s="735">
        <v>76</v>
      </c>
      <c r="C86" s="736" t="s">
        <v>1161</v>
      </c>
      <c r="D86" s="755">
        <v>0</v>
      </c>
      <c r="E86" s="755">
        <v>0</v>
      </c>
      <c r="F86" s="756">
        <v>0</v>
      </c>
      <c r="G86" s="756">
        <v>0</v>
      </c>
      <c r="H86" s="738">
        <v>0</v>
      </c>
      <c r="I86" s="757">
        <v>-6984.29</v>
      </c>
      <c r="J86" s="737">
        <v>9904</v>
      </c>
      <c r="K86" s="738">
        <v>2919.71</v>
      </c>
      <c r="L86" s="737">
        <v>0</v>
      </c>
      <c r="M86" s="737">
        <v>0</v>
      </c>
      <c r="N86" s="738">
        <v>0</v>
      </c>
      <c r="O86" s="737">
        <v>0</v>
      </c>
      <c r="P86" s="737">
        <v>0</v>
      </c>
      <c r="Q86" s="738">
        <v>0</v>
      </c>
      <c r="R86" s="737">
        <v>-6984.29</v>
      </c>
      <c r="S86" s="737">
        <v>9904</v>
      </c>
      <c r="T86" s="738">
        <v>2919.71</v>
      </c>
      <c r="U86" s="351"/>
    </row>
    <row r="87" spans="1:21" ht="12.75">
      <c r="A87" s="392" t="s">
        <v>18</v>
      </c>
      <c r="B87" s="1006" t="s">
        <v>18</v>
      </c>
      <c r="C87" s="1007"/>
      <c r="D87" s="296">
        <v>309810</v>
      </c>
      <c r="E87" s="296">
        <v>275021</v>
      </c>
      <c r="F87" s="558">
        <v>23235.749999999996</v>
      </c>
      <c r="G87" s="558">
        <v>7745.25</v>
      </c>
      <c r="H87" s="558">
        <v>30981</v>
      </c>
      <c r="I87" s="558">
        <v>-7790.146</v>
      </c>
      <c r="J87" s="558">
        <v>9618.906</v>
      </c>
      <c r="K87" s="558">
        <v>1828.7600000000002</v>
      </c>
      <c r="L87" s="558">
        <v>18316.179999999997</v>
      </c>
      <c r="M87" s="558">
        <v>6105.4</v>
      </c>
      <c r="N87" s="558">
        <v>24421.579999999994</v>
      </c>
      <c r="O87" s="558">
        <v>13358.560399999995</v>
      </c>
      <c r="P87" s="558">
        <v>4562.477360000002</v>
      </c>
      <c r="Q87" s="558">
        <v>17921.037760000007</v>
      </c>
      <c r="R87" s="558">
        <v>-2832.5263999999997</v>
      </c>
      <c r="S87" s="558">
        <v>11161.82864</v>
      </c>
      <c r="T87" s="558">
        <v>8329.302239999997</v>
      </c>
      <c r="U87" s="351"/>
    </row>
    <row r="88" spans="9:11" ht="12.75">
      <c r="I88" s="560"/>
      <c r="J88" s="560"/>
      <c r="K88" s="560"/>
    </row>
    <row r="89" spans="9:11" ht="12.75">
      <c r="I89" s="560"/>
      <c r="J89" s="560"/>
      <c r="K89" s="560"/>
    </row>
    <row r="90" ht="15">
      <c r="U90" s="563"/>
    </row>
    <row r="91" ht="12.75">
      <c r="B91" s="555"/>
    </row>
    <row r="92" spans="1:21" ht="15">
      <c r="A92" s="555"/>
      <c r="B92" s="555"/>
      <c r="C92" s="555"/>
      <c r="D92" s="555"/>
      <c r="E92" s="555"/>
      <c r="F92" s="555"/>
      <c r="G92" s="555"/>
      <c r="H92" s="555"/>
      <c r="I92" s="555"/>
      <c r="J92" s="555"/>
      <c r="K92" s="555"/>
      <c r="L92" s="555"/>
      <c r="M92" s="555"/>
      <c r="N92" s="555"/>
      <c r="O92" s="298"/>
      <c r="P92" s="298"/>
      <c r="Q92" s="564"/>
      <c r="R92" s="564"/>
      <c r="U92" s="563"/>
    </row>
    <row r="93" spans="1:20" ht="12.75">
      <c r="A93" s="564"/>
      <c r="B93" s="565" t="s">
        <v>1000</v>
      </c>
      <c r="C93" s="564"/>
      <c r="D93" s="564"/>
      <c r="E93" s="564"/>
      <c r="F93" s="564"/>
      <c r="G93" s="564"/>
      <c r="H93" s="564"/>
      <c r="I93" s="564"/>
      <c r="J93" s="564"/>
      <c r="K93" s="564"/>
      <c r="L93" s="564"/>
      <c r="M93" s="564"/>
      <c r="N93" s="564"/>
      <c r="O93" s="564"/>
      <c r="P93" s="564"/>
      <c r="Q93" s="564"/>
      <c r="R93" s="990" t="s">
        <v>995</v>
      </c>
      <c r="S93" s="990"/>
      <c r="T93" s="990"/>
    </row>
    <row r="94" spans="1:20" ht="12.75">
      <c r="A94" s="564"/>
      <c r="B94" s="564"/>
      <c r="C94" s="564"/>
      <c r="D94" s="564"/>
      <c r="E94" s="564"/>
      <c r="F94" s="564"/>
      <c r="G94" s="564"/>
      <c r="H94" s="564"/>
      <c r="I94" s="564"/>
      <c r="J94" s="564"/>
      <c r="K94" s="564"/>
      <c r="L94" s="564"/>
      <c r="M94" s="564"/>
      <c r="N94" s="564"/>
      <c r="O94" s="564"/>
      <c r="P94" s="564"/>
      <c r="Q94" s="564"/>
      <c r="R94" s="990" t="s">
        <v>998</v>
      </c>
      <c r="S94" s="990"/>
      <c r="T94" s="990"/>
    </row>
    <row r="95" spans="16:20" ht="12.75">
      <c r="P95" s="553"/>
      <c r="Q95" s="553"/>
      <c r="R95" s="990" t="s">
        <v>997</v>
      </c>
      <c r="S95" s="990"/>
      <c r="T95" s="990"/>
    </row>
  </sheetData>
  <sheetProtection/>
  <mergeCells count="18">
    <mergeCell ref="B87:C87"/>
    <mergeCell ref="R95:T95"/>
    <mergeCell ref="A3:R3"/>
    <mergeCell ref="A4:Q4"/>
    <mergeCell ref="A5:T5"/>
    <mergeCell ref="R93:T93"/>
    <mergeCell ref="R94:T94"/>
    <mergeCell ref="A8:A9"/>
    <mergeCell ref="B8:B9"/>
    <mergeCell ref="C8:C9"/>
    <mergeCell ref="D8:D9"/>
    <mergeCell ref="U8:U9"/>
    <mergeCell ref="E8:E9"/>
    <mergeCell ref="F8:H8"/>
    <mergeCell ref="I8:K8"/>
    <mergeCell ref="L8:N8"/>
    <mergeCell ref="O8:Q8"/>
    <mergeCell ref="R8:T8"/>
  </mergeCells>
  <conditionalFormatting sqref="R93:S95">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sheetPr>
    <tabColor rgb="FF00B050"/>
  </sheetPr>
  <dimension ref="A1:AH94"/>
  <sheetViews>
    <sheetView view="pageBreakPreview" zoomScaleSheetLayoutView="100" zoomScalePageLayoutView="0" workbookViewId="0" topLeftCell="A1">
      <pane xSplit="2" ySplit="9" topLeftCell="D79" activePane="bottomRight" state="frozen"/>
      <selection pane="topLeft" activeCell="H33" sqref="A33:V43"/>
      <selection pane="topRight" activeCell="H33" sqref="A33:V43"/>
      <selection pane="bottomLeft" activeCell="H33" sqref="A33:V43"/>
      <selection pane="bottomRight" activeCell="A1" sqref="A1:IV16384"/>
    </sheetView>
  </sheetViews>
  <sheetFormatPr defaultColWidth="9.140625" defaultRowHeight="12.75"/>
  <cols>
    <col min="1" max="1" width="4.00390625" style="74" customWidth="1"/>
    <col min="2" max="2" width="18.28125" style="74" customWidth="1"/>
    <col min="3" max="3" width="13.57421875" style="74" customWidth="1"/>
    <col min="4" max="4" width="11.140625" style="74" customWidth="1"/>
    <col min="5" max="5" width="9.8515625" style="74" customWidth="1"/>
    <col min="6" max="7" width="9.421875" style="74" customWidth="1"/>
    <col min="8" max="8" width="9.421875" style="258" customWidth="1"/>
    <col min="9" max="10" width="9.140625" style="258" customWidth="1"/>
    <col min="11" max="16384" width="9.140625" style="74" customWidth="1"/>
  </cols>
  <sheetData>
    <row r="1" spans="18:20" ht="15">
      <c r="R1" s="89"/>
      <c r="S1" s="89"/>
      <c r="T1" s="288" t="s">
        <v>286</v>
      </c>
    </row>
    <row r="2" spans="1:20" ht="15">
      <c r="A2" s="950" t="s">
        <v>0</v>
      </c>
      <c r="B2" s="950"/>
      <c r="C2" s="950"/>
      <c r="D2" s="950"/>
      <c r="E2" s="950"/>
      <c r="F2" s="950"/>
      <c r="G2" s="950"/>
      <c r="H2" s="950"/>
      <c r="I2" s="950"/>
      <c r="J2" s="950"/>
      <c r="K2" s="950"/>
      <c r="L2" s="950"/>
      <c r="M2" s="950"/>
      <c r="N2" s="950"/>
      <c r="O2" s="950"/>
      <c r="P2" s="950"/>
      <c r="Q2" s="950"/>
      <c r="R2" s="950"/>
      <c r="S2" s="950"/>
      <c r="T2" s="950"/>
    </row>
    <row r="3" spans="1:20" ht="20.25">
      <c r="A3" s="949" t="s">
        <v>388</v>
      </c>
      <c r="B3" s="949"/>
      <c r="C3" s="949"/>
      <c r="D3" s="949"/>
      <c r="E3" s="949"/>
      <c r="F3" s="949"/>
      <c r="G3" s="949"/>
      <c r="H3" s="949"/>
      <c r="I3" s="949"/>
      <c r="J3" s="949"/>
      <c r="K3" s="949"/>
      <c r="L3" s="949"/>
      <c r="M3" s="949"/>
      <c r="N3" s="949"/>
      <c r="O3" s="949"/>
      <c r="P3" s="949"/>
      <c r="Q3" s="949"/>
      <c r="R3" s="949"/>
      <c r="S3" s="949"/>
      <c r="T3" s="949"/>
    </row>
    <row r="4" spans="1:20" s="566" customFormat="1" ht="15">
      <c r="A4" s="891" t="s">
        <v>344</v>
      </c>
      <c r="B4" s="891"/>
      <c r="C4" s="891"/>
      <c r="D4" s="891"/>
      <c r="E4" s="891"/>
      <c r="F4" s="891"/>
      <c r="G4" s="891"/>
      <c r="H4" s="891"/>
      <c r="I4" s="891"/>
      <c r="J4" s="891"/>
      <c r="K4" s="891"/>
      <c r="L4" s="891"/>
      <c r="M4" s="891"/>
      <c r="N4" s="891"/>
      <c r="O4" s="891"/>
      <c r="P4" s="891"/>
      <c r="Q4" s="891"/>
      <c r="R4" s="891"/>
      <c r="S4" s="891"/>
      <c r="T4" s="891"/>
    </row>
    <row r="5" spans="1:20" s="566" customFormat="1" ht="15">
      <c r="A5" s="478"/>
      <c r="B5" s="477"/>
      <c r="C5" s="477"/>
      <c r="D5" s="477"/>
      <c r="E5" s="477"/>
      <c r="F5" s="477"/>
      <c r="G5" s="477"/>
      <c r="H5" s="758"/>
      <c r="I5" s="758"/>
      <c r="J5" s="758"/>
      <c r="K5" s="477"/>
      <c r="L5" s="477"/>
      <c r="M5" s="477"/>
      <c r="N5" s="477"/>
      <c r="O5" s="477"/>
      <c r="Q5" s="570"/>
      <c r="R5" s="570"/>
      <c r="S5" s="570"/>
      <c r="T5" s="572" t="s">
        <v>285</v>
      </c>
    </row>
    <row r="6" spans="1:20" s="566" customFormat="1" ht="15">
      <c r="A6" s="570" t="s">
        <v>994</v>
      </c>
      <c r="H6" s="759"/>
      <c r="I6" s="759"/>
      <c r="J6" s="759"/>
      <c r="Q6" s="571"/>
      <c r="R6" s="571"/>
      <c r="T6" s="571" t="s">
        <v>436</v>
      </c>
    </row>
    <row r="7" spans="1:20" s="566" customFormat="1" ht="28.5" customHeight="1">
      <c r="A7" s="1014" t="s">
        <v>22</v>
      </c>
      <c r="B7" s="1014" t="s">
        <v>280</v>
      </c>
      <c r="C7" s="1014" t="s">
        <v>296</v>
      </c>
      <c r="D7" s="1014" t="s">
        <v>281</v>
      </c>
      <c r="E7" s="1016" t="s">
        <v>413</v>
      </c>
      <c r="F7" s="1017"/>
      <c r="G7" s="1018"/>
      <c r="H7" s="1019" t="s">
        <v>425</v>
      </c>
      <c r="I7" s="1020"/>
      <c r="J7" s="1021"/>
      <c r="K7" s="1022" t="s">
        <v>282</v>
      </c>
      <c r="L7" s="1023"/>
      <c r="M7" s="1024"/>
      <c r="N7" s="1022" t="s">
        <v>203</v>
      </c>
      <c r="O7" s="1023"/>
      <c r="P7" s="1024"/>
      <c r="Q7" s="1013" t="s">
        <v>427</v>
      </c>
      <c r="R7" s="1013"/>
      <c r="S7" s="1013"/>
      <c r="T7" s="1013" t="s">
        <v>376</v>
      </c>
    </row>
    <row r="8" spans="1:20" s="566" customFormat="1" ht="53.25" customHeight="1">
      <c r="A8" s="1015"/>
      <c r="B8" s="1015"/>
      <c r="C8" s="1015"/>
      <c r="D8" s="1015"/>
      <c r="E8" s="349" t="s">
        <v>283</v>
      </c>
      <c r="F8" s="349" t="s">
        <v>284</v>
      </c>
      <c r="G8" s="349" t="s">
        <v>18</v>
      </c>
      <c r="H8" s="760" t="s">
        <v>283</v>
      </c>
      <c r="I8" s="760" t="s">
        <v>284</v>
      </c>
      <c r="J8" s="760" t="s">
        <v>18</v>
      </c>
      <c r="K8" s="349" t="s">
        <v>283</v>
      </c>
      <c r="L8" s="349" t="s">
        <v>284</v>
      </c>
      <c r="M8" s="349" t="s">
        <v>18</v>
      </c>
      <c r="N8" s="349" t="s">
        <v>283</v>
      </c>
      <c r="O8" s="349" t="s">
        <v>284</v>
      </c>
      <c r="P8" s="349" t="s">
        <v>18</v>
      </c>
      <c r="Q8" s="349" t="s">
        <v>309</v>
      </c>
      <c r="R8" s="349" t="s">
        <v>310</v>
      </c>
      <c r="S8" s="349" t="s">
        <v>311</v>
      </c>
      <c r="T8" s="1013"/>
    </row>
    <row r="9" spans="1:20" s="566" customFormat="1" ht="14.25">
      <c r="A9" s="567">
        <v>1</v>
      </c>
      <c r="B9" s="568">
        <v>2</v>
      </c>
      <c r="C9" s="569">
        <v>3</v>
      </c>
      <c r="D9" s="569">
        <v>4</v>
      </c>
      <c r="E9" s="569">
        <v>5</v>
      </c>
      <c r="F9" s="569">
        <v>6</v>
      </c>
      <c r="G9" s="569">
        <v>7</v>
      </c>
      <c r="H9" s="761">
        <v>8</v>
      </c>
      <c r="I9" s="761">
        <v>9</v>
      </c>
      <c r="J9" s="761">
        <v>10</v>
      </c>
      <c r="K9" s="569">
        <v>11</v>
      </c>
      <c r="L9" s="569">
        <v>12</v>
      </c>
      <c r="M9" s="569">
        <v>13</v>
      </c>
      <c r="N9" s="569">
        <v>14</v>
      </c>
      <c r="O9" s="569">
        <v>15</v>
      </c>
      <c r="P9" s="569">
        <v>16</v>
      </c>
      <c r="Q9" s="569">
        <v>17</v>
      </c>
      <c r="R9" s="569">
        <v>18</v>
      </c>
      <c r="S9" s="569">
        <v>19</v>
      </c>
      <c r="T9" s="569">
        <v>20</v>
      </c>
    </row>
    <row r="10" spans="1:20" ht="12.75">
      <c r="A10" s="282">
        <v>1</v>
      </c>
      <c r="B10" s="283" t="s">
        <v>627</v>
      </c>
      <c r="C10" s="377">
        <v>1906</v>
      </c>
      <c r="D10" s="377">
        <v>1578</v>
      </c>
      <c r="E10" s="284">
        <v>142.95</v>
      </c>
      <c r="F10" s="284">
        <v>47.65</v>
      </c>
      <c r="G10" s="547">
        <v>190.6</v>
      </c>
      <c r="H10" s="257">
        <v>0</v>
      </c>
      <c r="I10" s="257">
        <v>0</v>
      </c>
      <c r="J10" s="558">
        <v>0</v>
      </c>
      <c r="K10" s="284"/>
      <c r="L10" s="284"/>
      <c r="M10" s="284"/>
      <c r="N10" s="284">
        <v>82.05</v>
      </c>
      <c r="O10" s="284">
        <v>27.35</v>
      </c>
      <c r="P10" s="547">
        <v>109.4</v>
      </c>
      <c r="Q10" s="284">
        <v>-82.05</v>
      </c>
      <c r="R10" s="284">
        <v>-27.35</v>
      </c>
      <c r="S10" s="547">
        <v>-109.4</v>
      </c>
      <c r="T10" s="284"/>
    </row>
    <row r="11" spans="1:20" ht="12.75">
      <c r="A11" s="282">
        <v>2</v>
      </c>
      <c r="B11" s="283" t="s">
        <v>628</v>
      </c>
      <c r="C11" s="377">
        <v>1868</v>
      </c>
      <c r="D11" s="377">
        <v>2169</v>
      </c>
      <c r="E11" s="284">
        <v>140.1</v>
      </c>
      <c r="F11" s="284">
        <v>46.7</v>
      </c>
      <c r="G11" s="547">
        <v>186.8</v>
      </c>
      <c r="H11" s="257">
        <v>0</v>
      </c>
      <c r="I11" s="257">
        <v>0</v>
      </c>
      <c r="J11" s="558">
        <v>0</v>
      </c>
      <c r="K11" s="284"/>
      <c r="L11" s="284"/>
      <c r="M11" s="284"/>
      <c r="N11" s="284">
        <v>103.9838</v>
      </c>
      <c r="O11" s="284">
        <v>34.66125</v>
      </c>
      <c r="P11" s="547">
        <v>138.64505</v>
      </c>
      <c r="Q11" s="284">
        <v>-103.9838</v>
      </c>
      <c r="R11" s="284">
        <v>-34.66125</v>
      </c>
      <c r="S11" s="547">
        <v>-138.64505</v>
      </c>
      <c r="T11" s="284"/>
    </row>
    <row r="12" spans="1:20" ht="12.75">
      <c r="A12" s="282">
        <v>3</v>
      </c>
      <c r="B12" s="283" t="s">
        <v>629</v>
      </c>
      <c r="C12" s="377">
        <v>3194</v>
      </c>
      <c r="D12" s="377">
        <v>2748</v>
      </c>
      <c r="E12" s="284">
        <v>239.55</v>
      </c>
      <c r="F12" s="284">
        <v>79.85</v>
      </c>
      <c r="G12" s="547">
        <v>319.4</v>
      </c>
      <c r="H12" s="257">
        <v>-18.15</v>
      </c>
      <c r="I12" s="257">
        <v>14.65</v>
      </c>
      <c r="J12" s="558">
        <v>-3.4999999999999982</v>
      </c>
      <c r="K12" s="284"/>
      <c r="L12" s="284"/>
      <c r="M12" s="284"/>
      <c r="N12" s="284">
        <v>127.62</v>
      </c>
      <c r="O12" s="284">
        <v>24.54</v>
      </c>
      <c r="P12" s="547">
        <v>152.16</v>
      </c>
      <c r="Q12" s="284">
        <v>-145.77</v>
      </c>
      <c r="R12" s="284">
        <v>-9.889999999999999</v>
      </c>
      <c r="S12" s="547">
        <v>-155.66</v>
      </c>
      <c r="T12" s="284"/>
    </row>
    <row r="13" spans="1:20" ht="12.75">
      <c r="A13" s="282">
        <v>4</v>
      </c>
      <c r="B13" s="283" t="s">
        <v>630</v>
      </c>
      <c r="C13" s="377">
        <v>2047</v>
      </c>
      <c r="D13" s="377">
        <v>1648</v>
      </c>
      <c r="E13" s="284">
        <v>153.525</v>
      </c>
      <c r="F13" s="284">
        <v>51.175</v>
      </c>
      <c r="G13" s="547">
        <v>204.7</v>
      </c>
      <c r="H13" s="257">
        <v>-19.52</v>
      </c>
      <c r="I13" s="257">
        <v>-6.5</v>
      </c>
      <c r="J13" s="558">
        <v>-26.02</v>
      </c>
      <c r="K13" s="284"/>
      <c r="L13" s="284"/>
      <c r="M13" s="284"/>
      <c r="N13" s="284">
        <v>208.19</v>
      </c>
      <c r="O13" s="284">
        <v>69.4</v>
      </c>
      <c r="P13" s="547">
        <v>277.59000000000003</v>
      </c>
      <c r="Q13" s="284">
        <v>-227.71</v>
      </c>
      <c r="R13" s="284">
        <v>-75.9</v>
      </c>
      <c r="S13" s="547">
        <v>-303.61</v>
      </c>
      <c r="T13" s="284"/>
    </row>
    <row r="14" spans="1:20" ht="12.75">
      <c r="A14" s="282">
        <v>5</v>
      </c>
      <c r="B14" s="283" t="s">
        <v>631</v>
      </c>
      <c r="C14" s="377">
        <v>1262</v>
      </c>
      <c r="D14" s="377">
        <v>1270</v>
      </c>
      <c r="E14" s="284">
        <v>94.65</v>
      </c>
      <c r="F14" s="284">
        <v>31.55</v>
      </c>
      <c r="G14" s="547">
        <v>126.2</v>
      </c>
      <c r="H14" s="257">
        <v>0</v>
      </c>
      <c r="I14" s="257">
        <v>0</v>
      </c>
      <c r="J14" s="558">
        <v>0</v>
      </c>
      <c r="K14" s="284"/>
      <c r="L14" s="284"/>
      <c r="M14" s="284"/>
      <c r="N14" s="284">
        <v>61.34</v>
      </c>
      <c r="O14" s="284">
        <v>20.44</v>
      </c>
      <c r="P14" s="547">
        <v>81.78</v>
      </c>
      <c r="Q14" s="284">
        <v>-61.34</v>
      </c>
      <c r="R14" s="284">
        <v>-20.44</v>
      </c>
      <c r="S14" s="547">
        <v>-81.78</v>
      </c>
      <c r="T14" s="284"/>
    </row>
    <row r="15" spans="1:20" ht="12.75">
      <c r="A15" s="282">
        <v>6</v>
      </c>
      <c r="B15" s="283" t="s">
        <v>632</v>
      </c>
      <c r="C15" s="377">
        <v>3082</v>
      </c>
      <c r="D15" s="377">
        <v>3007</v>
      </c>
      <c r="E15" s="284">
        <v>231.15</v>
      </c>
      <c r="F15" s="284">
        <v>77.05</v>
      </c>
      <c r="G15" s="547">
        <v>308.2</v>
      </c>
      <c r="H15" s="257"/>
      <c r="I15" s="257"/>
      <c r="J15" s="558">
        <v>0</v>
      </c>
      <c r="K15" s="284"/>
      <c r="L15" s="284"/>
      <c r="M15" s="284"/>
      <c r="N15" s="284">
        <v>90.26</v>
      </c>
      <c r="O15" s="284">
        <v>30.09</v>
      </c>
      <c r="P15" s="547">
        <v>120.35000000000001</v>
      </c>
      <c r="Q15" s="284">
        <v>-90.26</v>
      </c>
      <c r="R15" s="284">
        <v>-30.09</v>
      </c>
      <c r="S15" s="547">
        <v>-120.35000000000001</v>
      </c>
      <c r="T15" s="284"/>
    </row>
    <row r="16" spans="1:20" ht="12.75">
      <c r="A16" s="282">
        <v>7</v>
      </c>
      <c r="B16" s="283" t="s">
        <v>633</v>
      </c>
      <c r="C16" s="377">
        <v>2022</v>
      </c>
      <c r="D16" s="377">
        <v>1401</v>
      </c>
      <c r="E16" s="284">
        <v>151.65</v>
      </c>
      <c r="F16" s="284">
        <v>50.55</v>
      </c>
      <c r="G16" s="547">
        <v>202.2</v>
      </c>
      <c r="H16" s="257">
        <v>0</v>
      </c>
      <c r="I16" s="257">
        <v>0</v>
      </c>
      <c r="J16" s="558">
        <v>0</v>
      </c>
      <c r="K16" s="284"/>
      <c r="L16" s="284"/>
      <c r="M16" s="284"/>
      <c r="N16" s="284">
        <v>80.21</v>
      </c>
      <c r="O16" s="284">
        <v>26.71</v>
      </c>
      <c r="P16" s="547">
        <v>106.91999999999999</v>
      </c>
      <c r="Q16" s="284">
        <v>-80.21</v>
      </c>
      <c r="R16" s="284">
        <v>-26.71</v>
      </c>
      <c r="S16" s="547">
        <v>-106.91999999999999</v>
      </c>
      <c r="T16" s="284"/>
    </row>
    <row r="17" spans="1:20" ht="12.75">
      <c r="A17" s="282">
        <v>8</v>
      </c>
      <c r="B17" s="283" t="s">
        <v>634</v>
      </c>
      <c r="C17" s="377">
        <v>352</v>
      </c>
      <c r="D17" s="377">
        <v>486</v>
      </c>
      <c r="E17" s="284">
        <v>26.4</v>
      </c>
      <c r="F17" s="284">
        <v>8.8</v>
      </c>
      <c r="G17" s="547">
        <v>35.2</v>
      </c>
      <c r="H17" s="257">
        <v>0</v>
      </c>
      <c r="I17" s="257">
        <v>0</v>
      </c>
      <c r="J17" s="558">
        <v>0</v>
      </c>
      <c r="K17" s="284"/>
      <c r="L17" s="284"/>
      <c r="M17" s="284"/>
      <c r="N17" s="284">
        <v>29.16</v>
      </c>
      <c r="O17" s="284">
        <v>14.58</v>
      </c>
      <c r="P17" s="547">
        <v>43.74</v>
      </c>
      <c r="Q17" s="284">
        <v>-29.16</v>
      </c>
      <c r="R17" s="284">
        <v>-14.58</v>
      </c>
      <c r="S17" s="547">
        <v>-43.74</v>
      </c>
      <c r="T17" s="284"/>
    </row>
    <row r="18" spans="1:20" ht="12.75">
      <c r="A18" s="282">
        <v>9</v>
      </c>
      <c r="B18" s="283" t="s">
        <v>635</v>
      </c>
      <c r="C18" s="377">
        <v>2071</v>
      </c>
      <c r="D18" s="377">
        <v>2356</v>
      </c>
      <c r="E18" s="284">
        <v>155.325</v>
      </c>
      <c r="F18" s="284">
        <v>51.775</v>
      </c>
      <c r="G18" s="547">
        <v>207.1</v>
      </c>
      <c r="H18" s="257">
        <v>-18.68</v>
      </c>
      <c r="I18" s="257">
        <v>-6.23</v>
      </c>
      <c r="J18" s="558">
        <v>-24.91</v>
      </c>
      <c r="K18" s="284"/>
      <c r="L18" s="284"/>
      <c r="M18" s="284"/>
      <c r="N18" s="284">
        <v>133.62</v>
      </c>
      <c r="O18" s="284">
        <v>44.54</v>
      </c>
      <c r="P18" s="547">
        <v>178.16</v>
      </c>
      <c r="Q18" s="284">
        <v>-152.3</v>
      </c>
      <c r="R18" s="284">
        <v>-50.769999999999996</v>
      </c>
      <c r="S18" s="547">
        <v>-203.07</v>
      </c>
      <c r="T18" s="284"/>
    </row>
    <row r="19" spans="1:20" ht="12.75">
      <c r="A19" s="282">
        <v>10</v>
      </c>
      <c r="B19" s="283" t="s">
        <v>636</v>
      </c>
      <c r="C19" s="377">
        <v>2097</v>
      </c>
      <c r="D19" s="377">
        <v>1738</v>
      </c>
      <c r="E19" s="284">
        <v>157.275</v>
      </c>
      <c r="F19" s="284">
        <v>52.425</v>
      </c>
      <c r="G19" s="547">
        <v>209.7</v>
      </c>
      <c r="H19" s="257">
        <v>-68.94</v>
      </c>
      <c r="I19" s="257">
        <v>-22.99</v>
      </c>
      <c r="J19" s="558">
        <v>-91.92999999999999</v>
      </c>
      <c r="K19" s="284"/>
      <c r="L19" s="284"/>
      <c r="M19" s="284"/>
      <c r="N19" s="284">
        <v>10.42</v>
      </c>
      <c r="O19" s="284">
        <v>3.48</v>
      </c>
      <c r="P19" s="547">
        <v>13.9</v>
      </c>
      <c r="Q19" s="284">
        <v>-79.36</v>
      </c>
      <c r="R19" s="284">
        <v>-26.47</v>
      </c>
      <c r="S19" s="547">
        <v>-105.83</v>
      </c>
      <c r="T19" s="284"/>
    </row>
    <row r="20" spans="1:20" ht="12.75">
      <c r="A20" s="282">
        <v>11</v>
      </c>
      <c r="B20" s="283" t="s">
        <v>637</v>
      </c>
      <c r="C20" s="377">
        <v>1266</v>
      </c>
      <c r="D20" s="377">
        <v>1245</v>
      </c>
      <c r="E20" s="284">
        <v>94.95</v>
      </c>
      <c r="F20" s="284">
        <v>31.65</v>
      </c>
      <c r="G20" s="547">
        <v>126.6</v>
      </c>
      <c r="H20" s="257">
        <v>-46.79</v>
      </c>
      <c r="I20" s="257">
        <v>-15.61</v>
      </c>
      <c r="J20" s="558">
        <v>-62.4</v>
      </c>
      <c r="K20" s="284"/>
      <c r="L20" s="284"/>
      <c r="M20" s="284"/>
      <c r="N20" s="284">
        <v>71.64</v>
      </c>
      <c r="O20" s="284">
        <v>23.85</v>
      </c>
      <c r="P20" s="547">
        <v>95.49000000000001</v>
      </c>
      <c r="Q20" s="284">
        <v>-118.43</v>
      </c>
      <c r="R20" s="284">
        <v>-39.46</v>
      </c>
      <c r="S20" s="547">
        <v>-157.89000000000001</v>
      </c>
      <c r="T20" s="284"/>
    </row>
    <row r="21" spans="1:20" ht="12.75">
      <c r="A21" s="282">
        <v>12</v>
      </c>
      <c r="B21" s="283" t="s">
        <v>638</v>
      </c>
      <c r="C21" s="377">
        <v>1718</v>
      </c>
      <c r="D21" s="377">
        <v>1809</v>
      </c>
      <c r="E21" s="284">
        <v>128.85</v>
      </c>
      <c r="F21" s="284">
        <v>42.95</v>
      </c>
      <c r="G21" s="547">
        <v>171.8</v>
      </c>
      <c r="H21" s="257"/>
      <c r="I21" s="257"/>
      <c r="J21" s="558">
        <v>0</v>
      </c>
      <c r="K21" s="284"/>
      <c r="L21" s="284"/>
      <c r="M21" s="284"/>
      <c r="N21" s="284">
        <v>37.08</v>
      </c>
      <c r="O21" s="284">
        <v>12.36</v>
      </c>
      <c r="P21" s="547">
        <v>49.44</v>
      </c>
      <c r="Q21" s="284">
        <v>-37.08</v>
      </c>
      <c r="R21" s="284">
        <v>-12.36</v>
      </c>
      <c r="S21" s="547">
        <v>-49.44</v>
      </c>
      <c r="T21" s="284"/>
    </row>
    <row r="22" spans="1:20" ht="12.75">
      <c r="A22" s="282">
        <v>13</v>
      </c>
      <c r="B22" s="283" t="s">
        <v>639</v>
      </c>
      <c r="C22" s="377">
        <v>1985</v>
      </c>
      <c r="D22" s="377">
        <v>2124</v>
      </c>
      <c r="E22" s="284">
        <v>148.875</v>
      </c>
      <c r="F22" s="284">
        <v>49.625</v>
      </c>
      <c r="G22" s="547">
        <v>198.5</v>
      </c>
      <c r="H22" s="257"/>
      <c r="I22" s="257"/>
      <c r="J22" s="558">
        <v>0</v>
      </c>
      <c r="K22" s="284"/>
      <c r="L22" s="284"/>
      <c r="M22" s="284"/>
      <c r="N22" s="284">
        <v>116.537</v>
      </c>
      <c r="O22" s="284">
        <v>38.846</v>
      </c>
      <c r="P22" s="547">
        <v>155.383</v>
      </c>
      <c r="Q22" s="284">
        <v>-116.537</v>
      </c>
      <c r="R22" s="284">
        <v>-38.846</v>
      </c>
      <c r="S22" s="547">
        <v>-155.383</v>
      </c>
      <c r="T22" s="284"/>
    </row>
    <row r="23" spans="1:20" ht="12.75">
      <c r="A23" s="282">
        <v>14</v>
      </c>
      <c r="B23" s="283" t="s">
        <v>640</v>
      </c>
      <c r="C23" s="377">
        <v>1848</v>
      </c>
      <c r="D23" s="377">
        <v>1602</v>
      </c>
      <c r="E23" s="284">
        <v>138.6</v>
      </c>
      <c r="F23" s="284">
        <v>46.2</v>
      </c>
      <c r="G23" s="547">
        <v>184.8</v>
      </c>
      <c r="H23" s="257">
        <v>0</v>
      </c>
      <c r="I23" s="257">
        <v>0</v>
      </c>
      <c r="J23" s="558">
        <v>0</v>
      </c>
      <c r="K23" s="284"/>
      <c r="L23" s="284"/>
      <c r="M23" s="284"/>
      <c r="N23" s="284">
        <v>87.9357</v>
      </c>
      <c r="O23" s="284">
        <v>28.1974</v>
      </c>
      <c r="P23" s="547">
        <v>116.1331</v>
      </c>
      <c r="Q23" s="284">
        <v>-87.9357</v>
      </c>
      <c r="R23" s="284">
        <v>-28.1974</v>
      </c>
      <c r="S23" s="547">
        <v>-116.1331</v>
      </c>
      <c r="T23" s="284"/>
    </row>
    <row r="24" spans="1:20" ht="12.75">
      <c r="A24" s="282">
        <v>15</v>
      </c>
      <c r="B24" s="283" t="s">
        <v>641</v>
      </c>
      <c r="C24" s="377">
        <v>2171</v>
      </c>
      <c r="D24" s="377">
        <v>1988</v>
      </c>
      <c r="E24" s="284">
        <v>162.825</v>
      </c>
      <c r="F24" s="284">
        <v>54.275</v>
      </c>
      <c r="G24" s="547">
        <v>217.1</v>
      </c>
      <c r="H24" s="257">
        <v>0</v>
      </c>
      <c r="I24" s="257">
        <v>0</v>
      </c>
      <c r="J24" s="558">
        <v>0</v>
      </c>
      <c r="K24" s="284"/>
      <c r="L24" s="284"/>
      <c r="M24" s="284"/>
      <c r="N24" s="284">
        <v>114.43</v>
      </c>
      <c r="O24" s="284">
        <v>38.14</v>
      </c>
      <c r="P24" s="547">
        <v>152.57</v>
      </c>
      <c r="Q24" s="284">
        <v>-114.43</v>
      </c>
      <c r="R24" s="284">
        <v>-38.14</v>
      </c>
      <c r="S24" s="547">
        <v>-152.57</v>
      </c>
      <c r="T24" s="284"/>
    </row>
    <row r="25" spans="1:20" ht="12.75">
      <c r="A25" s="282">
        <v>16</v>
      </c>
      <c r="B25" s="283" t="s">
        <v>642</v>
      </c>
      <c r="C25" s="377">
        <v>1084</v>
      </c>
      <c r="D25" s="377">
        <v>1000</v>
      </c>
      <c r="E25" s="284">
        <v>81.3</v>
      </c>
      <c r="F25" s="284">
        <v>27.1</v>
      </c>
      <c r="G25" s="547">
        <v>108.4</v>
      </c>
      <c r="H25" s="257">
        <v>0</v>
      </c>
      <c r="I25" s="257">
        <v>0</v>
      </c>
      <c r="J25" s="558">
        <v>0</v>
      </c>
      <c r="K25" s="284"/>
      <c r="L25" s="284"/>
      <c r="M25" s="284"/>
      <c r="N25" s="284">
        <v>38.28</v>
      </c>
      <c r="O25" s="284">
        <v>19.26</v>
      </c>
      <c r="P25" s="547">
        <v>57.540000000000006</v>
      </c>
      <c r="Q25" s="284">
        <v>-38.28</v>
      </c>
      <c r="R25" s="284">
        <v>-19.26</v>
      </c>
      <c r="S25" s="547">
        <v>-57.540000000000006</v>
      </c>
      <c r="T25" s="284"/>
    </row>
    <row r="26" spans="1:20" ht="12.75">
      <c r="A26" s="282">
        <v>17</v>
      </c>
      <c r="B26" s="283" t="s">
        <v>643</v>
      </c>
      <c r="C26" s="377">
        <v>1906</v>
      </c>
      <c r="D26" s="377">
        <v>2063</v>
      </c>
      <c r="E26" s="284">
        <v>142.95</v>
      </c>
      <c r="F26" s="284">
        <v>47.65</v>
      </c>
      <c r="G26" s="547">
        <v>190.6</v>
      </c>
      <c r="H26" s="257">
        <v>0</v>
      </c>
      <c r="I26" s="257">
        <v>0</v>
      </c>
      <c r="J26" s="558">
        <v>0</v>
      </c>
      <c r="K26" s="284"/>
      <c r="L26" s="284"/>
      <c r="M26" s="284"/>
      <c r="N26" s="284">
        <v>95.31</v>
      </c>
      <c r="O26" s="284">
        <v>31.77</v>
      </c>
      <c r="P26" s="547">
        <v>127.08</v>
      </c>
      <c r="Q26" s="284">
        <v>-95.31</v>
      </c>
      <c r="R26" s="284">
        <v>-31.77</v>
      </c>
      <c r="S26" s="547">
        <v>-127.08</v>
      </c>
      <c r="T26" s="284"/>
    </row>
    <row r="27" spans="1:20" ht="12.75">
      <c r="A27" s="282">
        <v>18</v>
      </c>
      <c r="B27" s="283" t="s">
        <v>644</v>
      </c>
      <c r="C27" s="377">
        <v>1966</v>
      </c>
      <c r="D27" s="377">
        <v>2005</v>
      </c>
      <c r="E27" s="284">
        <v>147.45</v>
      </c>
      <c r="F27" s="284">
        <v>49.15</v>
      </c>
      <c r="G27" s="547">
        <v>196.6</v>
      </c>
      <c r="H27" s="257">
        <v>0</v>
      </c>
      <c r="I27" s="257">
        <v>0</v>
      </c>
      <c r="J27" s="558">
        <v>0</v>
      </c>
      <c r="K27" s="284"/>
      <c r="L27" s="284"/>
      <c r="M27" s="284"/>
      <c r="N27" s="284">
        <v>85.7</v>
      </c>
      <c r="O27" s="284">
        <v>47.8</v>
      </c>
      <c r="P27" s="547">
        <v>133.5</v>
      </c>
      <c r="Q27" s="284">
        <v>-85.7</v>
      </c>
      <c r="R27" s="284">
        <v>-47.8</v>
      </c>
      <c r="S27" s="547">
        <v>-133.5</v>
      </c>
      <c r="T27" s="284"/>
    </row>
    <row r="28" spans="1:20" ht="12.75">
      <c r="A28" s="282">
        <v>19</v>
      </c>
      <c r="B28" s="283" t="s">
        <v>645</v>
      </c>
      <c r="C28" s="377">
        <v>1158</v>
      </c>
      <c r="D28" s="377">
        <v>1485</v>
      </c>
      <c r="E28" s="284">
        <v>86.85</v>
      </c>
      <c r="F28" s="284">
        <v>28.95</v>
      </c>
      <c r="G28" s="547">
        <v>115.8</v>
      </c>
      <c r="H28" s="257">
        <v>-10.56</v>
      </c>
      <c r="I28" s="257">
        <v>-0.06</v>
      </c>
      <c r="J28" s="558">
        <v>-10.620000000000001</v>
      </c>
      <c r="K28" s="284"/>
      <c r="L28" s="284"/>
      <c r="M28" s="284"/>
      <c r="N28" s="284">
        <v>87.25</v>
      </c>
      <c r="O28" s="284">
        <v>29.09</v>
      </c>
      <c r="P28" s="547">
        <v>116.34</v>
      </c>
      <c r="Q28" s="284">
        <v>-97.81</v>
      </c>
      <c r="R28" s="284">
        <v>-29.15</v>
      </c>
      <c r="S28" s="547">
        <v>-126.96000000000001</v>
      </c>
      <c r="T28" s="284"/>
    </row>
    <row r="29" spans="1:20" ht="12.75">
      <c r="A29" s="282">
        <v>20</v>
      </c>
      <c r="B29" s="283" t="s">
        <v>646</v>
      </c>
      <c r="C29" s="377">
        <v>1195</v>
      </c>
      <c r="D29" s="377">
        <v>1156</v>
      </c>
      <c r="E29" s="284">
        <v>89.625</v>
      </c>
      <c r="F29" s="284">
        <v>29.875</v>
      </c>
      <c r="G29" s="547">
        <v>119.5</v>
      </c>
      <c r="H29" s="257">
        <v>0</v>
      </c>
      <c r="I29" s="257">
        <v>0</v>
      </c>
      <c r="J29" s="558">
        <v>0</v>
      </c>
      <c r="K29" s="284"/>
      <c r="L29" s="284"/>
      <c r="M29" s="284"/>
      <c r="N29" s="284">
        <v>49.6875</v>
      </c>
      <c r="O29" s="284">
        <v>16.56692</v>
      </c>
      <c r="P29" s="547">
        <v>66.25442</v>
      </c>
      <c r="Q29" s="284">
        <v>-49.6875</v>
      </c>
      <c r="R29" s="284">
        <v>-16.56692</v>
      </c>
      <c r="S29" s="547">
        <v>-66.25442</v>
      </c>
      <c r="T29" s="284"/>
    </row>
    <row r="30" spans="1:20" ht="12.75">
      <c r="A30" s="282">
        <v>21</v>
      </c>
      <c r="B30" s="283" t="s">
        <v>647</v>
      </c>
      <c r="C30" s="377">
        <v>1359</v>
      </c>
      <c r="D30" s="377">
        <v>1437</v>
      </c>
      <c r="E30" s="284">
        <v>101.925</v>
      </c>
      <c r="F30" s="284">
        <v>33.975</v>
      </c>
      <c r="G30" s="547">
        <v>135.9</v>
      </c>
      <c r="H30" s="257">
        <v>-9.72</v>
      </c>
      <c r="I30" s="257">
        <v>-3.24</v>
      </c>
      <c r="J30" s="558">
        <v>-12.96</v>
      </c>
      <c r="K30" s="284"/>
      <c r="L30" s="284"/>
      <c r="M30" s="284"/>
      <c r="N30" s="284">
        <v>82.62031</v>
      </c>
      <c r="O30" s="284">
        <v>27.5401</v>
      </c>
      <c r="P30" s="547">
        <v>110.16041</v>
      </c>
      <c r="Q30" s="284">
        <v>-92.34031</v>
      </c>
      <c r="R30" s="284">
        <v>-30.780099999999997</v>
      </c>
      <c r="S30" s="547">
        <v>-123.12040999999999</v>
      </c>
      <c r="T30" s="284"/>
    </row>
    <row r="31" spans="1:20" ht="12.75">
      <c r="A31" s="282">
        <v>22</v>
      </c>
      <c r="B31" s="283" t="s">
        <v>648</v>
      </c>
      <c r="C31" s="377">
        <v>2493</v>
      </c>
      <c r="D31" s="377">
        <v>2241</v>
      </c>
      <c r="E31" s="284">
        <v>186.975</v>
      </c>
      <c r="F31" s="284">
        <v>62.325</v>
      </c>
      <c r="G31" s="547">
        <v>249.3</v>
      </c>
      <c r="H31" s="257">
        <v>6.63</v>
      </c>
      <c r="I31" s="257">
        <v>2.63</v>
      </c>
      <c r="J31" s="558">
        <v>9.26</v>
      </c>
      <c r="K31" s="284"/>
      <c r="L31" s="284"/>
      <c r="M31" s="284"/>
      <c r="N31" s="284">
        <v>123.88</v>
      </c>
      <c r="O31" s="284">
        <v>34.08</v>
      </c>
      <c r="P31" s="547">
        <v>157.95999999999998</v>
      </c>
      <c r="Q31" s="284">
        <v>-117.25</v>
      </c>
      <c r="R31" s="284">
        <v>-31.45</v>
      </c>
      <c r="S31" s="547">
        <v>-148.7</v>
      </c>
      <c r="T31" s="284"/>
    </row>
    <row r="32" spans="1:20" ht="12.75">
      <c r="A32" s="282">
        <v>23</v>
      </c>
      <c r="B32" s="283" t="s">
        <v>649</v>
      </c>
      <c r="C32" s="377">
        <v>1288</v>
      </c>
      <c r="D32" s="377">
        <v>1413</v>
      </c>
      <c r="E32" s="284">
        <v>96.6</v>
      </c>
      <c r="F32" s="284">
        <v>32.2</v>
      </c>
      <c r="G32" s="547">
        <v>128.8</v>
      </c>
      <c r="H32" s="257">
        <v>0</v>
      </c>
      <c r="I32" s="257">
        <v>0</v>
      </c>
      <c r="J32" s="558">
        <v>0</v>
      </c>
      <c r="K32" s="284"/>
      <c r="L32" s="284"/>
      <c r="M32" s="284"/>
      <c r="N32" s="284">
        <v>70.24</v>
      </c>
      <c r="O32" s="284">
        <v>23.42</v>
      </c>
      <c r="P32" s="547">
        <v>93.66</v>
      </c>
      <c r="Q32" s="284">
        <v>-70.24</v>
      </c>
      <c r="R32" s="284">
        <v>-23.42</v>
      </c>
      <c r="S32" s="547">
        <v>-93.66</v>
      </c>
      <c r="T32" s="284"/>
    </row>
    <row r="33" spans="1:20" ht="12.75">
      <c r="A33" s="282">
        <v>24</v>
      </c>
      <c r="B33" s="283" t="s">
        <v>650</v>
      </c>
      <c r="C33" s="377">
        <v>1795</v>
      </c>
      <c r="D33" s="377">
        <v>1775</v>
      </c>
      <c r="E33" s="284">
        <v>134.625</v>
      </c>
      <c r="F33" s="284">
        <v>44.875</v>
      </c>
      <c r="G33" s="547">
        <v>179.5</v>
      </c>
      <c r="H33" s="257">
        <v>-5.22</v>
      </c>
      <c r="I33" s="257">
        <v>-1.73</v>
      </c>
      <c r="J33" s="558">
        <v>-6.949999999999999</v>
      </c>
      <c r="K33" s="284"/>
      <c r="L33" s="284"/>
      <c r="M33" s="284"/>
      <c r="N33" s="284">
        <v>87.81</v>
      </c>
      <c r="O33" s="284">
        <v>45.23</v>
      </c>
      <c r="P33" s="547">
        <v>133.04</v>
      </c>
      <c r="Q33" s="284">
        <v>-93.03</v>
      </c>
      <c r="R33" s="284">
        <v>-46.959999999999994</v>
      </c>
      <c r="S33" s="547">
        <v>-139.99</v>
      </c>
      <c r="T33" s="284"/>
    </row>
    <row r="34" spans="1:20" ht="12.75">
      <c r="A34" s="282">
        <v>25</v>
      </c>
      <c r="B34" s="283" t="s">
        <v>651</v>
      </c>
      <c r="C34" s="377">
        <v>1414</v>
      </c>
      <c r="D34" s="377">
        <v>1495</v>
      </c>
      <c r="E34" s="284">
        <v>106.05</v>
      </c>
      <c r="F34" s="284">
        <v>35.35</v>
      </c>
      <c r="G34" s="547">
        <v>141.4</v>
      </c>
      <c r="H34" s="257">
        <v>0</v>
      </c>
      <c r="I34" s="257">
        <v>0</v>
      </c>
      <c r="J34" s="558">
        <v>0</v>
      </c>
      <c r="K34" s="284"/>
      <c r="L34" s="284"/>
      <c r="M34" s="284"/>
      <c r="N34" s="284">
        <v>89.06</v>
      </c>
      <c r="O34" s="284">
        <v>29.68</v>
      </c>
      <c r="P34" s="547">
        <v>118.74000000000001</v>
      </c>
      <c r="Q34" s="284">
        <v>-89.06</v>
      </c>
      <c r="R34" s="284">
        <v>-29.68</v>
      </c>
      <c r="S34" s="547">
        <v>-118.74000000000001</v>
      </c>
      <c r="T34" s="284"/>
    </row>
    <row r="35" spans="1:20" ht="12.75">
      <c r="A35" s="282">
        <v>26</v>
      </c>
      <c r="B35" s="283" t="s">
        <v>652</v>
      </c>
      <c r="C35" s="377">
        <v>1700</v>
      </c>
      <c r="D35" s="377">
        <v>1931</v>
      </c>
      <c r="E35" s="284">
        <v>127.5</v>
      </c>
      <c r="F35" s="284">
        <v>42.5</v>
      </c>
      <c r="G35" s="547">
        <v>170</v>
      </c>
      <c r="H35" s="257">
        <v>0</v>
      </c>
      <c r="I35" s="257">
        <v>0</v>
      </c>
      <c r="J35" s="558">
        <v>0</v>
      </c>
      <c r="K35" s="284"/>
      <c r="L35" s="284"/>
      <c r="M35" s="284"/>
      <c r="N35" s="284">
        <v>107.595</v>
      </c>
      <c r="O35" s="284">
        <v>21.935</v>
      </c>
      <c r="P35" s="547">
        <v>129.53</v>
      </c>
      <c r="Q35" s="284">
        <v>-107.595</v>
      </c>
      <c r="R35" s="284">
        <v>-21.935</v>
      </c>
      <c r="S35" s="547">
        <v>-129.53</v>
      </c>
      <c r="T35" s="284"/>
    </row>
    <row r="36" spans="1:20" ht="12.75">
      <c r="A36" s="282">
        <v>27</v>
      </c>
      <c r="B36" s="283" t="s">
        <v>653</v>
      </c>
      <c r="C36" s="377">
        <v>1275</v>
      </c>
      <c r="D36" s="377">
        <v>1009</v>
      </c>
      <c r="E36" s="284">
        <v>95.625</v>
      </c>
      <c r="F36" s="284">
        <v>31.875</v>
      </c>
      <c r="G36" s="547">
        <v>127.5</v>
      </c>
      <c r="H36" s="257">
        <v>0</v>
      </c>
      <c r="I36" s="257">
        <v>0</v>
      </c>
      <c r="J36" s="558">
        <v>0</v>
      </c>
      <c r="K36" s="284"/>
      <c r="L36" s="284"/>
      <c r="M36" s="284"/>
      <c r="N36" s="284">
        <v>60.5</v>
      </c>
      <c r="O36" s="284">
        <v>20.16</v>
      </c>
      <c r="P36" s="547">
        <v>80.66</v>
      </c>
      <c r="Q36" s="284">
        <v>-60.5</v>
      </c>
      <c r="R36" s="284">
        <v>-20.16</v>
      </c>
      <c r="S36" s="547">
        <v>-80.66</v>
      </c>
      <c r="T36" s="284"/>
    </row>
    <row r="37" spans="1:20" ht="12.75">
      <c r="A37" s="282">
        <v>28</v>
      </c>
      <c r="B37" s="283" t="s">
        <v>654</v>
      </c>
      <c r="C37" s="377">
        <v>591</v>
      </c>
      <c r="D37" s="377">
        <v>0</v>
      </c>
      <c r="E37" s="284">
        <v>44.325</v>
      </c>
      <c r="F37" s="284">
        <v>14.775</v>
      </c>
      <c r="G37" s="547">
        <v>59.1</v>
      </c>
      <c r="H37" s="257">
        <v>0</v>
      </c>
      <c r="I37" s="257">
        <v>0</v>
      </c>
      <c r="J37" s="558">
        <v>0</v>
      </c>
      <c r="K37" s="284"/>
      <c r="L37" s="284"/>
      <c r="M37" s="284"/>
      <c r="N37" s="284">
        <v>0</v>
      </c>
      <c r="O37" s="284">
        <v>0</v>
      </c>
      <c r="P37" s="547">
        <v>0</v>
      </c>
      <c r="Q37" s="284">
        <v>0</v>
      </c>
      <c r="R37" s="284">
        <v>0</v>
      </c>
      <c r="S37" s="547">
        <v>0</v>
      </c>
      <c r="T37" s="284"/>
    </row>
    <row r="38" spans="1:20" ht="12.75">
      <c r="A38" s="282">
        <v>29</v>
      </c>
      <c r="B38" s="283" t="s">
        <v>655</v>
      </c>
      <c r="C38" s="377">
        <v>2517</v>
      </c>
      <c r="D38" s="377">
        <v>2168</v>
      </c>
      <c r="E38" s="284">
        <v>188.775</v>
      </c>
      <c r="F38" s="284">
        <v>62.925</v>
      </c>
      <c r="G38" s="547">
        <v>251.7</v>
      </c>
      <c r="H38" s="257">
        <v>0</v>
      </c>
      <c r="I38" s="257">
        <v>0</v>
      </c>
      <c r="J38" s="558">
        <v>0</v>
      </c>
      <c r="K38" s="284"/>
      <c r="L38" s="284"/>
      <c r="M38" s="284"/>
      <c r="N38" s="284">
        <v>91</v>
      </c>
      <c r="O38" s="284">
        <v>36.27</v>
      </c>
      <c r="P38" s="547">
        <v>127.27000000000001</v>
      </c>
      <c r="Q38" s="284">
        <v>-91</v>
      </c>
      <c r="R38" s="284">
        <v>-36.27</v>
      </c>
      <c r="S38" s="547">
        <v>-127.27000000000001</v>
      </c>
      <c r="T38" s="284"/>
    </row>
    <row r="39" spans="1:20" ht="12.75">
      <c r="A39" s="282">
        <v>30</v>
      </c>
      <c r="B39" s="283" t="s">
        <v>656</v>
      </c>
      <c r="C39" s="377">
        <v>1250</v>
      </c>
      <c r="D39" s="377">
        <v>18</v>
      </c>
      <c r="E39" s="284">
        <v>93.75</v>
      </c>
      <c r="F39" s="284">
        <v>31.25</v>
      </c>
      <c r="G39" s="547">
        <v>125</v>
      </c>
      <c r="H39" s="257">
        <v>0</v>
      </c>
      <c r="I39" s="257">
        <v>0</v>
      </c>
      <c r="J39" s="558">
        <v>0</v>
      </c>
      <c r="K39" s="284"/>
      <c r="L39" s="284"/>
      <c r="M39" s="284"/>
      <c r="N39" s="284">
        <v>0</v>
      </c>
      <c r="O39" s="284">
        <v>0</v>
      </c>
      <c r="P39" s="547">
        <v>0</v>
      </c>
      <c r="Q39" s="284">
        <v>0</v>
      </c>
      <c r="R39" s="284">
        <v>0</v>
      </c>
      <c r="S39" s="547">
        <v>0</v>
      </c>
      <c r="T39" s="284">
        <v>0</v>
      </c>
    </row>
    <row r="40" spans="1:20" ht="12.75">
      <c r="A40" s="282">
        <v>31</v>
      </c>
      <c r="B40" s="283" t="s">
        <v>657</v>
      </c>
      <c r="C40" s="377">
        <v>3568</v>
      </c>
      <c r="D40" s="377">
        <v>1972</v>
      </c>
      <c r="E40" s="284">
        <v>267.6</v>
      </c>
      <c r="F40" s="284">
        <v>89.2</v>
      </c>
      <c r="G40" s="547">
        <v>356.8</v>
      </c>
      <c r="H40" s="257">
        <v>13.1</v>
      </c>
      <c r="I40" s="257">
        <v>4.37</v>
      </c>
      <c r="J40" s="558">
        <v>17.47</v>
      </c>
      <c r="K40" s="284"/>
      <c r="L40" s="284"/>
      <c r="M40" s="284"/>
      <c r="N40" s="284">
        <v>132.63</v>
      </c>
      <c r="O40" s="284">
        <v>43.68</v>
      </c>
      <c r="P40" s="547">
        <v>176.31</v>
      </c>
      <c r="Q40" s="284">
        <v>-119.53</v>
      </c>
      <c r="R40" s="284">
        <v>-39.31</v>
      </c>
      <c r="S40" s="547">
        <v>-158.84</v>
      </c>
      <c r="T40" s="284"/>
    </row>
    <row r="41" spans="1:20" ht="12.75">
      <c r="A41" s="282">
        <v>32</v>
      </c>
      <c r="B41" s="283" t="s">
        <v>658</v>
      </c>
      <c r="C41" s="377">
        <v>3351</v>
      </c>
      <c r="D41" s="377">
        <v>2004</v>
      </c>
      <c r="E41" s="284">
        <v>251.325</v>
      </c>
      <c r="F41" s="284">
        <v>83.775</v>
      </c>
      <c r="G41" s="547">
        <v>335.1</v>
      </c>
      <c r="H41" s="257">
        <v>-243.563</v>
      </c>
      <c r="I41" s="257">
        <v>-81.1875</v>
      </c>
      <c r="J41" s="558">
        <v>-324.7505</v>
      </c>
      <c r="K41" s="284"/>
      <c r="L41" s="284"/>
      <c r="M41" s="284"/>
      <c r="N41" s="284">
        <v>89.7825</v>
      </c>
      <c r="O41" s="284">
        <v>29.9275</v>
      </c>
      <c r="P41" s="547">
        <v>119.71</v>
      </c>
      <c r="Q41" s="284">
        <v>-333.3455</v>
      </c>
      <c r="R41" s="284">
        <v>-111.115</v>
      </c>
      <c r="S41" s="547">
        <v>-444.4605</v>
      </c>
      <c r="T41" s="284"/>
    </row>
    <row r="42" spans="1:20" ht="12.75">
      <c r="A42" s="282">
        <v>33</v>
      </c>
      <c r="B42" s="283" t="s">
        <v>659</v>
      </c>
      <c r="C42" s="377">
        <v>993</v>
      </c>
      <c r="D42" s="377">
        <v>1015</v>
      </c>
      <c r="E42" s="284">
        <v>74.475</v>
      </c>
      <c r="F42" s="284">
        <v>24.825</v>
      </c>
      <c r="G42" s="547">
        <v>99.3</v>
      </c>
      <c r="H42" s="257">
        <v>0</v>
      </c>
      <c r="I42" s="257">
        <v>0</v>
      </c>
      <c r="J42" s="558">
        <v>0</v>
      </c>
      <c r="K42" s="284"/>
      <c r="L42" s="284"/>
      <c r="M42" s="284"/>
      <c r="N42" s="284">
        <v>40.9</v>
      </c>
      <c r="O42" s="284">
        <v>13.63</v>
      </c>
      <c r="P42" s="547">
        <v>54.53</v>
      </c>
      <c r="Q42" s="284">
        <v>-40.9</v>
      </c>
      <c r="R42" s="284">
        <v>-13.63</v>
      </c>
      <c r="S42" s="547">
        <v>-54.53</v>
      </c>
      <c r="T42" s="284"/>
    </row>
    <row r="43" spans="1:20" ht="12.75">
      <c r="A43" s="282">
        <v>34</v>
      </c>
      <c r="B43" s="283" t="s">
        <v>660</v>
      </c>
      <c r="C43" s="377">
        <v>2120</v>
      </c>
      <c r="D43" s="377">
        <v>3156</v>
      </c>
      <c r="E43" s="284">
        <v>159</v>
      </c>
      <c r="F43" s="284">
        <v>53</v>
      </c>
      <c r="G43" s="547">
        <v>212</v>
      </c>
      <c r="H43" s="257">
        <v>17.91</v>
      </c>
      <c r="I43" s="257">
        <v>5.97</v>
      </c>
      <c r="J43" s="558">
        <v>23.88</v>
      </c>
      <c r="K43" s="284"/>
      <c r="L43" s="284"/>
      <c r="M43" s="284"/>
      <c r="N43" s="284">
        <v>131.72</v>
      </c>
      <c r="O43" s="284">
        <v>43.91</v>
      </c>
      <c r="P43" s="547">
        <v>175.63</v>
      </c>
      <c r="Q43" s="284">
        <v>-113.81</v>
      </c>
      <c r="R43" s="284">
        <v>-37.94</v>
      </c>
      <c r="S43" s="547">
        <v>-151.75</v>
      </c>
      <c r="T43" s="284"/>
    </row>
    <row r="44" spans="1:20" ht="12.75">
      <c r="A44" s="282">
        <v>35</v>
      </c>
      <c r="B44" s="283" t="s">
        <v>661</v>
      </c>
      <c r="C44" s="377">
        <v>1081</v>
      </c>
      <c r="D44" s="377">
        <v>1108</v>
      </c>
      <c r="E44" s="284">
        <v>81.075</v>
      </c>
      <c r="F44" s="284">
        <v>27.025</v>
      </c>
      <c r="G44" s="547">
        <v>108.1</v>
      </c>
      <c r="H44" s="257"/>
      <c r="I44" s="257"/>
      <c r="J44" s="558">
        <v>0</v>
      </c>
      <c r="K44" s="284"/>
      <c r="L44" s="284"/>
      <c r="M44" s="284"/>
      <c r="N44" s="284">
        <v>43.799</v>
      </c>
      <c r="O44" s="284">
        <v>14.6</v>
      </c>
      <c r="P44" s="547">
        <v>58.399</v>
      </c>
      <c r="Q44" s="284">
        <v>-43.799</v>
      </c>
      <c r="R44" s="284">
        <v>-14.6</v>
      </c>
      <c r="S44" s="547">
        <v>-58.399</v>
      </c>
      <c r="T44" s="284"/>
    </row>
    <row r="45" spans="1:20" ht="12.75">
      <c r="A45" s="282">
        <v>36</v>
      </c>
      <c r="B45" s="283" t="s">
        <v>662</v>
      </c>
      <c r="C45" s="377">
        <v>1327</v>
      </c>
      <c r="D45" s="377">
        <v>1364</v>
      </c>
      <c r="E45" s="284">
        <v>99.525</v>
      </c>
      <c r="F45" s="284">
        <v>33.175</v>
      </c>
      <c r="G45" s="547">
        <v>132.7</v>
      </c>
      <c r="H45" s="257">
        <v>0</v>
      </c>
      <c r="I45" s="257">
        <v>0</v>
      </c>
      <c r="J45" s="558">
        <v>0</v>
      </c>
      <c r="K45" s="284"/>
      <c r="L45" s="284"/>
      <c r="M45" s="284"/>
      <c r="N45" s="284">
        <v>57.56</v>
      </c>
      <c r="O45" s="284">
        <v>19.19</v>
      </c>
      <c r="P45" s="547">
        <v>76.75</v>
      </c>
      <c r="Q45" s="284">
        <v>-57.56</v>
      </c>
      <c r="R45" s="284">
        <v>-19.19</v>
      </c>
      <c r="S45" s="547">
        <v>-76.75</v>
      </c>
      <c r="T45" s="284"/>
    </row>
    <row r="46" spans="1:20" ht="12.75">
      <c r="A46" s="282">
        <v>37</v>
      </c>
      <c r="B46" s="283" t="s">
        <v>663</v>
      </c>
      <c r="C46" s="377">
        <v>1046</v>
      </c>
      <c r="D46" s="377">
        <v>987</v>
      </c>
      <c r="E46" s="284">
        <v>78.45</v>
      </c>
      <c r="F46" s="284">
        <v>26.15</v>
      </c>
      <c r="G46" s="547">
        <v>104.6</v>
      </c>
      <c r="H46" s="257">
        <v>0.58</v>
      </c>
      <c r="I46" s="257">
        <v>0.19</v>
      </c>
      <c r="J46" s="558">
        <v>0.77</v>
      </c>
      <c r="K46" s="284"/>
      <c r="L46" s="284"/>
      <c r="M46" s="284"/>
      <c r="N46" s="284">
        <v>53.12</v>
      </c>
      <c r="O46" s="284">
        <v>17.71</v>
      </c>
      <c r="P46" s="547">
        <v>70.83</v>
      </c>
      <c r="Q46" s="284">
        <v>-52.54</v>
      </c>
      <c r="R46" s="284">
        <v>-17.52</v>
      </c>
      <c r="S46" s="547">
        <v>-70.06</v>
      </c>
      <c r="T46" s="284"/>
    </row>
    <row r="47" spans="1:20" ht="12.75">
      <c r="A47" s="282">
        <v>38</v>
      </c>
      <c r="B47" s="283" t="s">
        <v>664</v>
      </c>
      <c r="C47" s="377">
        <v>1430</v>
      </c>
      <c r="D47" s="377">
        <v>1454</v>
      </c>
      <c r="E47" s="284">
        <v>107.25</v>
      </c>
      <c r="F47" s="284">
        <v>35.75</v>
      </c>
      <c r="G47" s="547">
        <v>143</v>
      </c>
      <c r="H47" s="257">
        <v>0</v>
      </c>
      <c r="I47" s="257">
        <v>0</v>
      </c>
      <c r="J47" s="558">
        <v>0</v>
      </c>
      <c r="K47" s="284"/>
      <c r="L47" s="284"/>
      <c r="M47" s="284"/>
      <c r="N47" s="284">
        <v>62.53</v>
      </c>
      <c r="O47" s="284">
        <v>20.84</v>
      </c>
      <c r="P47" s="547">
        <v>83.37</v>
      </c>
      <c r="Q47" s="284">
        <v>-62.53</v>
      </c>
      <c r="R47" s="284">
        <v>-20.84</v>
      </c>
      <c r="S47" s="547">
        <v>-83.37</v>
      </c>
      <c r="T47" s="284" t="s">
        <v>921</v>
      </c>
    </row>
    <row r="48" spans="1:20" ht="12.75">
      <c r="A48" s="282">
        <v>39</v>
      </c>
      <c r="B48" s="283" t="s">
        <v>665</v>
      </c>
      <c r="C48" s="377">
        <v>2890</v>
      </c>
      <c r="D48" s="377">
        <v>2936</v>
      </c>
      <c r="E48" s="284">
        <v>216.75</v>
      </c>
      <c r="F48" s="284">
        <v>72.25</v>
      </c>
      <c r="G48" s="547">
        <v>289</v>
      </c>
      <c r="H48" s="257">
        <v>0.44</v>
      </c>
      <c r="I48" s="257">
        <v>0.14</v>
      </c>
      <c r="J48" s="558">
        <v>0.5800000000000001</v>
      </c>
      <c r="K48" s="284"/>
      <c r="L48" s="284"/>
      <c r="M48" s="284"/>
      <c r="N48" s="284">
        <v>138.08</v>
      </c>
      <c r="O48" s="284">
        <v>46.03</v>
      </c>
      <c r="P48" s="547">
        <v>184.11</v>
      </c>
      <c r="Q48" s="284">
        <v>-137.64000000000001</v>
      </c>
      <c r="R48" s="284">
        <v>-45.89</v>
      </c>
      <c r="S48" s="547">
        <v>-183.53000000000003</v>
      </c>
      <c r="T48" s="284"/>
    </row>
    <row r="49" spans="1:20" ht="12.75">
      <c r="A49" s="282">
        <v>40</v>
      </c>
      <c r="B49" s="283" t="s">
        <v>666</v>
      </c>
      <c r="C49" s="377">
        <v>1462</v>
      </c>
      <c r="D49" s="377">
        <v>1496</v>
      </c>
      <c r="E49" s="284">
        <v>109.65</v>
      </c>
      <c r="F49" s="284">
        <v>36.55</v>
      </c>
      <c r="G49" s="547">
        <v>146.2</v>
      </c>
      <c r="H49" s="257">
        <v>0</v>
      </c>
      <c r="I49" s="257">
        <v>0</v>
      </c>
      <c r="J49" s="558">
        <v>0</v>
      </c>
      <c r="K49" s="284"/>
      <c r="L49" s="284"/>
      <c r="M49" s="284"/>
      <c r="N49" s="284">
        <v>67.34</v>
      </c>
      <c r="O49" s="284">
        <v>22.44</v>
      </c>
      <c r="P49" s="547">
        <v>89.78</v>
      </c>
      <c r="Q49" s="284">
        <v>-67.34</v>
      </c>
      <c r="R49" s="284">
        <v>-22.44</v>
      </c>
      <c r="S49" s="547">
        <v>-89.78</v>
      </c>
      <c r="T49" s="284"/>
    </row>
    <row r="50" spans="1:20" ht="12.75">
      <c r="A50" s="282">
        <v>41</v>
      </c>
      <c r="B50" s="283" t="s">
        <v>667</v>
      </c>
      <c r="C50" s="377">
        <v>1183</v>
      </c>
      <c r="D50" s="377">
        <v>1215</v>
      </c>
      <c r="E50" s="284">
        <v>88.725</v>
      </c>
      <c r="F50" s="284">
        <v>29.575</v>
      </c>
      <c r="G50" s="547">
        <v>118.3</v>
      </c>
      <c r="H50" s="257">
        <v>6.1</v>
      </c>
      <c r="I50" s="257">
        <v>2.2</v>
      </c>
      <c r="J50" s="558">
        <v>8.3</v>
      </c>
      <c r="K50" s="284"/>
      <c r="L50" s="284"/>
      <c r="M50" s="284"/>
      <c r="N50" s="284">
        <v>71.81</v>
      </c>
      <c r="O50" s="284">
        <v>23.44</v>
      </c>
      <c r="P50" s="547">
        <v>95.25</v>
      </c>
      <c r="Q50" s="284">
        <v>-65.71000000000001</v>
      </c>
      <c r="R50" s="284">
        <v>-21.240000000000002</v>
      </c>
      <c r="S50" s="547">
        <v>-86.95000000000002</v>
      </c>
      <c r="T50" s="284"/>
    </row>
    <row r="51" spans="1:20" ht="12.75">
      <c r="A51" s="282">
        <v>42</v>
      </c>
      <c r="B51" s="283" t="s">
        <v>668</v>
      </c>
      <c r="C51" s="377">
        <v>1536</v>
      </c>
      <c r="D51" s="377">
        <v>1958</v>
      </c>
      <c r="E51" s="284">
        <v>115.2</v>
      </c>
      <c r="F51" s="284">
        <v>38.4</v>
      </c>
      <c r="G51" s="547">
        <v>153.6</v>
      </c>
      <c r="H51" s="257">
        <v>0</v>
      </c>
      <c r="I51" s="257">
        <v>0</v>
      </c>
      <c r="J51" s="558">
        <v>0</v>
      </c>
      <c r="K51" s="284"/>
      <c r="L51" s="284"/>
      <c r="M51" s="284"/>
      <c r="N51" s="284">
        <v>73.425</v>
      </c>
      <c r="O51" s="284">
        <v>24.475</v>
      </c>
      <c r="P51" s="547">
        <v>97.9</v>
      </c>
      <c r="Q51" s="284">
        <v>-73.425</v>
      </c>
      <c r="R51" s="284">
        <v>-24.475</v>
      </c>
      <c r="S51" s="547">
        <v>-97.9</v>
      </c>
      <c r="T51" s="284"/>
    </row>
    <row r="52" spans="1:20" ht="12.75">
      <c r="A52" s="282">
        <v>43</v>
      </c>
      <c r="B52" s="283" t="s">
        <v>669</v>
      </c>
      <c r="C52" s="377">
        <v>1728</v>
      </c>
      <c r="D52" s="377">
        <v>1390</v>
      </c>
      <c r="E52" s="284">
        <v>129.6</v>
      </c>
      <c r="F52" s="284">
        <v>43.2</v>
      </c>
      <c r="G52" s="547">
        <v>172.8</v>
      </c>
      <c r="H52" s="257">
        <v>0</v>
      </c>
      <c r="I52" s="257">
        <v>0</v>
      </c>
      <c r="J52" s="558">
        <v>0</v>
      </c>
      <c r="K52" s="284"/>
      <c r="L52" s="284"/>
      <c r="M52" s="284"/>
      <c r="N52" s="284">
        <v>44.62</v>
      </c>
      <c r="O52" s="284">
        <v>14.87</v>
      </c>
      <c r="P52" s="547">
        <v>59.489999999999995</v>
      </c>
      <c r="Q52" s="284">
        <v>-44.62</v>
      </c>
      <c r="R52" s="284">
        <v>-14.87</v>
      </c>
      <c r="S52" s="547">
        <v>-59.489999999999995</v>
      </c>
      <c r="T52" s="284"/>
    </row>
    <row r="53" spans="1:20" ht="12.75">
      <c r="A53" s="282">
        <v>44</v>
      </c>
      <c r="B53" s="283" t="s">
        <v>670</v>
      </c>
      <c r="C53" s="377">
        <v>891</v>
      </c>
      <c r="D53" s="377">
        <v>978</v>
      </c>
      <c r="E53" s="284">
        <v>66.825</v>
      </c>
      <c r="F53" s="284">
        <v>22.275</v>
      </c>
      <c r="G53" s="547">
        <v>89.1</v>
      </c>
      <c r="H53" s="257"/>
      <c r="I53" s="257"/>
      <c r="J53" s="558">
        <v>0</v>
      </c>
      <c r="K53" s="284"/>
      <c r="L53" s="284"/>
      <c r="M53" s="284"/>
      <c r="N53" s="284">
        <v>61.19</v>
      </c>
      <c r="O53" s="284">
        <v>20.4</v>
      </c>
      <c r="P53" s="547">
        <v>81.59</v>
      </c>
      <c r="Q53" s="284">
        <v>-61.19</v>
      </c>
      <c r="R53" s="284">
        <v>-20.4</v>
      </c>
      <c r="S53" s="547">
        <v>-81.59</v>
      </c>
      <c r="T53" s="284"/>
    </row>
    <row r="54" spans="1:20" ht="12.75">
      <c r="A54" s="282">
        <v>45</v>
      </c>
      <c r="B54" s="283" t="s">
        <v>671</v>
      </c>
      <c r="C54" s="377">
        <v>1086</v>
      </c>
      <c r="D54" s="377">
        <v>873</v>
      </c>
      <c r="E54" s="284">
        <v>81.45</v>
      </c>
      <c r="F54" s="284">
        <v>27.15</v>
      </c>
      <c r="G54" s="547">
        <v>108.6</v>
      </c>
      <c r="H54" s="257">
        <v>-7.12</v>
      </c>
      <c r="I54" s="257">
        <v>2.38</v>
      </c>
      <c r="J54" s="558">
        <v>-4.74</v>
      </c>
      <c r="K54" s="284"/>
      <c r="L54" s="284"/>
      <c r="M54" s="284"/>
      <c r="N54" s="284">
        <v>44.55</v>
      </c>
      <c r="O54" s="284">
        <v>14.85</v>
      </c>
      <c r="P54" s="547">
        <v>59.4</v>
      </c>
      <c r="Q54" s="284">
        <v>-51.669999999999995</v>
      </c>
      <c r="R54" s="284">
        <v>-12.469999999999999</v>
      </c>
      <c r="S54" s="547">
        <v>-64.13999999999999</v>
      </c>
      <c r="T54" s="284"/>
    </row>
    <row r="55" spans="1:20" ht="12.75">
      <c r="A55" s="282">
        <v>46</v>
      </c>
      <c r="B55" s="283" t="s">
        <v>672</v>
      </c>
      <c r="C55" s="377">
        <v>1578</v>
      </c>
      <c r="D55" s="377">
        <v>2094</v>
      </c>
      <c r="E55" s="284">
        <v>118.35</v>
      </c>
      <c r="F55" s="284">
        <v>39.45</v>
      </c>
      <c r="G55" s="547">
        <v>157.8</v>
      </c>
      <c r="H55" s="257">
        <v>0</v>
      </c>
      <c r="I55" s="257">
        <v>0</v>
      </c>
      <c r="J55" s="558">
        <v>0</v>
      </c>
      <c r="K55" s="284"/>
      <c r="L55" s="284"/>
      <c r="M55" s="284"/>
      <c r="N55" s="284">
        <v>109.92</v>
      </c>
      <c r="O55" s="284">
        <v>36.64</v>
      </c>
      <c r="P55" s="547">
        <v>146.56</v>
      </c>
      <c r="Q55" s="284">
        <v>-109.92</v>
      </c>
      <c r="R55" s="284">
        <v>-36.64</v>
      </c>
      <c r="S55" s="547">
        <v>-146.56</v>
      </c>
      <c r="T55" s="284"/>
    </row>
    <row r="56" spans="1:20" ht="12.75">
      <c r="A56" s="282">
        <v>47</v>
      </c>
      <c r="B56" s="283" t="s">
        <v>673</v>
      </c>
      <c r="C56" s="377">
        <v>2724</v>
      </c>
      <c r="D56" s="377">
        <v>3098</v>
      </c>
      <c r="E56" s="284">
        <v>204.3</v>
      </c>
      <c r="F56" s="284">
        <v>68.1</v>
      </c>
      <c r="G56" s="547">
        <v>272.4</v>
      </c>
      <c r="H56" s="257">
        <v>30.75</v>
      </c>
      <c r="I56" s="257">
        <v>10.25</v>
      </c>
      <c r="J56" s="558">
        <v>41</v>
      </c>
      <c r="K56" s="284"/>
      <c r="L56" s="284"/>
      <c r="M56" s="284"/>
      <c r="N56" s="284">
        <v>167.04</v>
      </c>
      <c r="O56" s="284">
        <v>55.68</v>
      </c>
      <c r="P56" s="547">
        <v>222.72</v>
      </c>
      <c r="Q56" s="284">
        <v>-136.29</v>
      </c>
      <c r="R56" s="284">
        <v>-45.43</v>
      </c>
      <c r="S56" s="547">
        <v>-181.72</v>
      </c>
      <c r="T56" s="284"/>
    </row>
    <row r="57" spans="1:20" ht="12.75">
      <c r="A57" s="282">
        <v>48</v>
      </c>
      <c r="B57" s="283" t="s">
        <v>674</v>
      </c>
      <c r="C57" s="377">
        <v>1243</v>
      </c>
      <c r="D57" s="377">
        <v>1381</v>
      </c>
      <c r="E57" s="284">
        <v>93.225</v>
      </c>
      <c r="F57" s="284">
        <v>31.075</v>
      </c>
      <c r="G57" s="547">
        <v>124.3</v>
      </c>
      <c r="H57" s="257"/>
      <c r="I57" s="257"/>
      <c r="J57" s="558">
        <v>0</v>
      </c>
      <c r="K57" s="284"/>
      <c r="L57" s="284"/>
      <c r="M57" s="284"/>
      <c r="N57" s="284">
        <v>65.02</v>
      </c>
      <c r="O57" s="284">
        <v>0</v>
      </c>
      <c r="P57" s="547">
        <v>65.02</v>
      </c>
      <c r="Q57" s="284">
        <v>-65.02</v>
      </c>
      <c r="R57" s="284">
        <v>0</v>
      </c>
      <c r="S57" s="547">
        <v>-65.02</v>
      </c>
      <c r="T57" s="284"/>
    </row>
    <row r="58" spans="1:20" ht="12.75">
      <c r="A58" s="282">
        <v>49</v>
      </c>
      <c r="B58" s="283" t="s">
        <v>675</v>
      </c>
      <c r="C58" s="377">
        <v>1514</v>
      </c>
      <c r="D58" s="377">
        <v>1141</v>
      </c>
      <c r="E58" s="284">
        <v>113.55</v>
      </c>
      <c r="F58" s="284">
        <v>37.85</v>
      </c>
      <c r="G58" s="547">
        <v>151.4</v>
      </c>
      <c r="H58" s="257"/>
      <c r="I58" s="257"/>
      <c r="J58" s="558">
        <v>0</v>
      </c>
      <c r="K58" s="284"/>
      <c r="L58" s="284"/>
      <c r="M58" s="284"/>
      <c r="N58" s="284">
        <v>35.35</v>
      </c>
      <c r="O58" s="284">
        <v>11.78</v>
      </c>
      <c r="P58" s="547">
        <v>47.13</v>
      </c>
      <c r="Q58" s="284">
        <v>-35.35</v>
      </c>
      <c r="R58" s="284">
        <v>-11.78</v>
      </c>
      <c r="S58" s="547">
        <v>-47.13</v>
      </c>
      <c r="T58" s="284"/>
    </row>
    <row r="59" spans="1:20" ht="12.75">
      <c r="A59" s="282">
        <v>50</v>
      </c>
      <c r="B59" s="283" t="s">
        <v>676</v>
      </c>
      <c r="C59" s="377">
        <v>866</v>
      </c>
      <c r="D59" s="377">
        <v>847</v>
      </c>
      <c r="E59" s="284">
        <v>64.95</v>
      </c>
      <c r="F59" s="284">
        <v>21.65</v>
      </c>
      <c r="G59" s="547">
        <v>86.6</v>
      </c>
      <c r="H59" s="257">
        <v>7.1</v>
      </c>
      <c r="I59" s="257">
        <v>2.37</v>
      </c>
      <c r="J59" s="558">
        <v>9.469999999999999</v>
      </c>
      <c r="K59" s="284"/>
      <c r="L59" s="284"/>
      <c r="M59" s="284"/>
      <c r="N59" s="284">
        <v>48.96</v>
      </c>
      <c r="O59" s="284">
        <v>16.33</v>
      </c>
      <c r="P59" s="547">
        <v>65.28999999999999</v>
      </c>
      <c r="Q59" s="284">
        <v>-41.86</v>
      </c>
      <c r="R59" s="284">
        <v>-13.959999999999997</v>
      </c>
      <c r="S59" s="547">
        <v>-55.81999999999999</v>
      </c>
      <c r="T59" s="284"/>
    </row>
    <row r="60" spans="1:20" ht="12.75">
      <c r="A60" s="282">
        <v>51</v>
      </c>
      <c r="B60" s="283" t="s">
        <v>677</v>
      </c>
      <c r="C60" s="377">
        <v>4416</v>
      </c>
      <c r="D60" s="377">
        <v>1664</v>
      </c>
      <c r="E60" s="284">
        <v>331.2</v>
      </c>
      <c r="F60" s="284">
        <v>110.4</v>
      </c>
      <c r="G60" s="547">
        <v>441.6</v>
      </c>
      <c r="H60" s="257">
        <v>-5.39</v>
      </c>
      <c r="I60" s="257">
        <v>6.09</v>
      </c>
      <c r="J60" s="558">
        <v>0.7000000000000002</v>
      </c>
      <c r="K60" s="284"/>
      <c r="L60" s="284"/>
      <c r="M60" s="284"/>
      <c r="N60" s="284">
        <v>91.75</v>
      </c>
      <c r="O60" s="284">
        <v>30.57</v>
      </c>
      <c r="P60" s="547">
        <v>122.32</v>
      </c>
      <c r="Q60" s="284">
        <v>-97.14</v>
      </c>
      <c r="R60" s="284">
        <v>-24.48</v>
      </c>
      <c r="S60" s="547">
        <v>-121.62</v>
      </c>
      <c r="T60" s="284"/>
    </row>
    <row r="61" spans="1:20" ht="12.75">
      <c r="A61" s="282">
        <v>52</v>
      </c>
      <c r="B61" s="283" t="s">
        <v>678</v>
      </c>
      <c r="C61" s="377">
        <v>1309</v>
      </c>
      <c r="D61" s="377">
        <v>928</v>
      </c>
      <c r="E61" s="284">
        <v>98.175</v>
      </c>
      <c r="F61" s="284">
        <v>32.725</v>
      </c>
      <c r="G61" s="547">
        <v>130.9</v>
      </c>
      <c r="H61" s="257">
        <v>0</v>
      </c>
      <c r="I61" s="257">
        <v>0</v>
      </c>
      <c r="J61" s="558">
        <v>0</v>
      </c>
      <c r="K61" s="284"/>
      <c r="L61" s="284"/>
      <c r="M61" s="284"/>
      <c r="N61" s="284">
        <v>19.9</v>
      </c>
      <c r="O61" s="284">
        <v>6.63</v>
      </c>
      <c r="P61" s="547">
        <v>26.529999999999998</v>
      </c>
      <c r="Q61" s="284">
        <v>-19.9</v>
      </c>
      <c r="R61" s="284">
        <v>-6.63</v>
      </c>
      <c r="S61" s="547">
        <v>-26.529999999999998</v>
      </c>
      <c r="T61" s="284"/>
    </row>
    <row r="62" spans="1:20" ht="12.75">
      <c r="A62" s="282">
        <v>53</v>
      </c>
      <c r="B62" s="283" t="s">
        <v>679</v>
      </c>
      <c r="C62" s="377">
        <v>1427</v>
      </c>
      <c r="D62" s="377">
        <v>405</v>
      </c>
      <c r="E62" s="284">
        <v>107.025</v>
      </c>
      <c r="F62" s="284">
        <v>35.675</v>
      </c>
      <c r="G62" s="547">
        <v>142.7</v>
      </c>
      <c r="H62" s="257">
        <v>0</v>
      </c>
      <c r="I62" s="257">
        <v>0</v>
      </c>
      <c r="J62" s="558">
        <v>0</v>
      </c>
      <c r="K62" s="284"/>
      <c r="L62" s="284"/>
      <c r="M62" s="284"/>
      <c r="N62" s="284">
        <v>0</v>
      </c>
      <c r="O62" s="284">
        <v>0</v>
      </c>
      <c r="P62" s="547">
        <v>0</v>
      </c>
      <c r="Q62" s="284">
        <v>0</v>
      </c>
      <c r="R62" s="284">
        <v>0</v>
      </c>
      <c r="S62" s="547">
        <v>0</v>
      </c>
      <c r="T62" s="284"/>
    </row>
    <row r="63" spans="1:20" ht="12.75">
      <c r="A63" s="282">
        <v>54</v>
      </c>
      <c r="B63" s="283" t="s">
        <v>680</v>
      </c>
      <c r="C63" s="377">
        <v>1445</v>
      </c>
      <c r="D63" s="377">
        <v>1320</v>
      </c>
      <c r="E63" s="284">
        <v>108.375</v>
      </c>
      <c r="F63" s="284">
        <v>36.125</v>
      </c>
      <c r="G63" s="547">
        <v>144.5</v>
      </c>
      <c r="H63" s="257">
        <v>0</v>
      </c>
      <c r="I63" s="257">
        <v>0</v>
      </c>
      <c r="J63" s="558">
        <v>0</v>
      </c>
      <c r="K63" s="284"/>
      <c r="L63" s="284"/>
      <c r="M63" s="284"/>
      <c r="N63" s="284">
        <v>59.4</v>
      </c>
      <c r="O63" s="284">
        <v>19.8</v>
      </c>
      <c r="P63" s="547">
        <v>79.2</v>
      </c>
      <c r="Q63" s="284">
        <v>-59.4</v>
      </c>
      <c r="R63" s="284">
        <v>-19.8</v>
      </c>
      <c r="S63" s="547">
        <v>-79.2</v>
      </c>
      <c r="T63" s="284"/>
    </row>
    <row r="64" spans="1:20" ht="12.75">
      <c r="A64" s="282">
        <v>55</v>
      </c>
      <c r="B64" s="283" t="s">
        <v>681</v>
      </c>
      <c r="C64" s="377">
        <v>1316</v>
      </c>
      <c r="D64" s="377">
        <v>787</v>
      </c>
      <c r="E64" s="284">
        <v>98.7</v>
      </c>
      <c r="F64" s="284">
        <v>32.9</v>
      </c>
      <c r="G64" s="547">
        <v>131.6</v>
      </c>
      <c r="H64" s="257">
        <v>0</v>
      </c>
      <c r="I64" s="257">
        <v>0</v>
      </c>
      <c r="J64" s="558">
        <v>0</v>
      </c>
      <c r="K64" s="284"/>
      <c r="L64" s="284"/>
      <c r="M64" s="284"/>
      <c r="N64" s="284">
        <v>33.2</v>
      </c>
      <c r="O64" s="284">
        <v>11.07</v>
      </c>
      <c r="P64" s="547">
        <v>44.27</v>
      </c>
      <c r="Q64" s="284">
        <v>-33.2</v>
      </c>
      <c r="R64" s="284">
        <v>-11.07</v>
      </c>
      <c r="S64" s="547">
        <v>-44.27</v>
      </c>
      <c r="T64" s="284"/>
    </row>
    <row r="65" spans="1:20" ht="12.75">
      <c r="A65" s="282">
        <v>56</v>
      </c>
      <c r="B65" s="283" t="s">
        <v>682</v>
      </c>
      <c r="C65" s="377">
        <v>1720</v>
      </c>
      <c r="D65" s="377">
        <v>1820</v>
      </c>
      <c r="E65" s="284">
        <v>129</v>
      </c>
      <c r="F65" s="284">
        <v>43</v>
      </c>
      <c r="G65" s="547">
        <v>172</v>
      </c>
      <c r="H65" s="257">
        <v>0</v>
      </c>
      <c r="I65" s="257">
        <v>0</v>
      </c>
      <c r="J65" s="558">
        <v>0</v>
      </c>
      <c r="K65" s="284"/>
      <c r="L65" s="284"/>
      <c r="M65" s="284"/>
      <c r="N65" s="284">
        <v>57.69</v>
      </c>
      <c r="O65" s="284">
        <v>19.24</v>
      </c>
      <c r="P65" s="547">
        <v>76.92999999999999</v>
      </c>
      <c r="Q65" s="284">
        <v>-57.69</v>
      </c>
      <c r="R65" s="284">
        <v>-19.24</v>
      </c>
      <c r="S65" s="547">
        <v>-76.92999999999999</v>
      </c>
      <c r="T65" s="284"/>
    </row>
    <row r="66" spans="1:20" ht="12.75">
      <c r="A66" s="282">
        <v>57</v>
      </c>
      <c r="B66" s="283" t="s">
        <v>683</v>
      </c>
      <c r="C66" s="377">
        <v>2064</v>
      </c>
      <c r="D66" s="377">
        <v>1125</v>
      </c>
      <c r="E66" s="284">
        <v>154.8</v>
      </c>
      <c r="F66" s="284">
        <v>51.6</v>
      </c>
      <c r="G66" s="547">
        <v>206.4</v>
      </c>
      <c r="H66" s="257">
        <v>-19.185</v>
      </c>
      <c r="I66" s="257">
        <v>-6.395</v>
      </c>
      <c r="J66" s="558">
        <v>-25.58</v>
      </c>
      <c r="K66" s="284"/>
      <c r="L66" s="284"/>
      <c r="M66" s="284"/>
      <c r="N66" s="284">
        <v>60.66</v>
      </c>
      <c r="O66" s="284">
        <v>20.22</v>
      </c>
      <c r="P66" s="547">
        <v>80.88</v>
      </c>
      <c r="Q66" s="284">
        <v>-79.845</v>
      </c>
      <c r="R66" s="284">
        <v>-26.615</v>
      </c>
      <c r="S66" s="547">
        <v>-106.46</v>
      </c>
      <c r="T66" s="284"/>
    </row>
    <row r="67" spans="1:20" ht="12.75">
      <c r="A67" s="282">
        <v>58</v>
      </c>
      <c r="B67" s="283" t="s">
        <v>684</v>
      </c>
      <c r="C67" s="377">
        <v>1988</v>
      </c>
      <c r="D67" s="377">
        <v>936</v>
      </c>
      <c r="E67" s="284">
        <v>149.1</v>
      </c>
      <c r="F67" s="284">
        <v>49.7</v>
      </c>
      <c r="G67" s="547">
        <v>198.8</v>
      </c>
      <c r="H67" s="257">
        <v>8.8</v>
      </c>
      <c r="I67" s="257">
        <v>2.933</v>
      </c>
      <c r="J67" s="558">
        <v>11.733</v>
      </c>
      <c r="K67" s="284"/>
      <c r="L67" s="284"/>
      <c r="M67" s="284"/>
      <c r="N67" s="284">
        <v>52.492</v>
      </c>
      <c r="O67" s="284">
        <v>17.488</v>
      </c>
      <c r="P67" s="547">
        <v>69.97999999999999</v>
      </c>
      <c r="Q67" s="284">
        <v>-43.69199999999999</v>
      </c>
      <c r="R67" s="284">
        <v>-14.555</v>
      </c>
      <c r="S67" s="547">
        <v>-58.24699999999999</v>
      </c>
      <c r="T67" s="284"/>
    </row>
    <row r="68" spans="1:20" ht="12.75">
      <c r="A68" s="282">
        <v>59</v>
      </c>
      <c r="B68" s="283" t="s">
        <v>685</v>
      </c>
      <c r="C68" s="377">
        <v>1595</v>
      </c>
      <c r="D68" s="377">
        <v>1598</v>
      </c>
      <c r="E68" s="284">
        <v>119.625</v>
      </c>
      <c r="F68" s="284">
        <v>39.875</v>
      </c>
      <c r="G68" s="547">
        <v>159.5</v>
      </c>
      <c r="H68" s="257">
        <v>0</v>
      </c>
      <c r="I68" s="257">
        <v>0</v>
      </c>
      <c r="J68" s="558">
        <v>0</v>
      </c>
      <c r="K68" s="284"/>
      <c r="L68" s="284"/>
      <c r="M68" s="284"/>
      <c r="N68" s="284">
        <v>51.6945</v>
      </c>
      <c r="O68" s="284">
        <v>17.2315</v>
      </c>
      <c r="P68" s="547">
        <v>68.926</v>
      </c>
      <c r="Q68" s="284">
        <v>-51.6945</v>
      </c>
      <c r="R68" s="284">
        <v>-17.2315</v>
      </c>
      <c r="S68" s="547">
        <v>-68.926</v>
      </c>
      <c r="T68" s="284"/>
    </row>
    <row r="69" spans="1:20" ht="12.75">
      <c r="A69" s="282">
        <v>60</v>
      </c>
      <c r="B69" s="283" t="s">
        <v>686</v>
      </c>
      <c r="C69" s="377">
        <v>1932</v>
      </c>
      <c r="D69" s="377">
        <v>2136</v>
      </c>
      <c r="E69" s="284">
        <v>144.9</v>
      </c>
      <c r="F69" s="284">
        <v>48.3</v>
      </c>
      <c r="G69" s="547">
        <v>193.2</v>
      </c>
      <c r="H69" s="257">
        <v>0</v>
      </c>
      <c r="I69" s="257">
        <v>0</v>
      </c>
      <c r="J69" s="558">
        <v>0</v>
      </c>
      <c r="K69" s="284"/>
      <c r="L69" s="284"/>
      <c r="M69" s="284"/>
      <c r="N69" s="284">
        <v>122.6</v>
      </c>
      <c r="O69" s="284">
        <v>40.87</v>
      </c>
      <c r="P69" s="547">
        <v>163.47</v>
      </c>
      <c r="Q69" s="284">
        <v>-122.6</v>
      </c>
      <c r="R69" s="284">
        <v>-40.87</v>
      </c>
      <c r="S69" s="547">
        <v>-163.47</v>
      </c>
      <c r="T69" s="284"/>
    </row>
    <row r="70" spans="1:20" ht="12.75">
      <c r="A70" s="282">
        <v>61</v>
      </c>
      <c r="B70" s="283" t="s">
        <v>687</v>
      </c>
      <c r="C70" s="377">
        <v>1763</v>
      </c>
      <c r="D70" s="377">
        <v>1788</v>
      </c>
      <c r="E70" s="284">
        <v>132.225</v>
      </c>
      <c r="F70" s="284">
        <v>44.075</v>
      </c>
      <c r="G70" s="547">
        <v>176.3</v>
      </c>
      <c r="H70" s="257">
        <v>0</v>
      </c>
      <c r="I70" s="257">
        <v>0</v>
      </c>
      <c r="J70" s="558">
        <v>0</v>
      </c>
      <c r="K70" s="284"/>
      <c r="L70" s="284"/>
      <c r="M70" s="284"/>
      <c r="N70" s="284">
        <v>85.995</v>
      </c>
      <c r="O70" s="284">
        <v>28.665</v>
      </c>
      <c r="P70" s="547">
        <v>114.66</v>
      </c>
      <c r="Q70" s="284">
        <v>-85.995</v>
      </c>
      <c r="R70" s="284">
        <v>-28.665</v>
      </c>
      <c r="S70" s="547">
        <v>-114.66</v>
      </c>
      <c r="T70" s="284"/>
    </row>
    <row r="71" spans="1:20" ht="12.75">
      <c r="A71" s="282">
        <v>62</v>
      </c>
      <c r="B71" s="283" t="s">
        <v>688</v>
      </c>
      <c r="C71" s="377">
        <v>1241</v>
      </c>
      <c r="D71" s="377">
        <v>1354</v>
      </c>
      <c r="E71" s="284">
        <v>93.075</v>
      </c>
      <c r="F71" s="284">
        <v>31.025</v>
      </c>
      <c r="G71" s="547">
        <v>124.1</v>
      </c>
      <c r="H71" s="257">
        <v>-21.15</v>
      </c>
      <c r="I71" s="257">
        <v>-7.05</v>
      </c>
      <c r="J71" s="558">
        <v>-28.2</v>
      </c>
      <c r="K71" s="284"/>
      <c r="L71" s="284"/>
      <c r="M71" s="284"/>
      <c r="N71" s="284">
        <v>80.51</v>
      </c>
      <c r="O71" s="284">
        <v>26.84</v>
      </c>
      <c r="P71" s="547">
        <v>107.35000000000001</v>
      </c>
      <c r="Q71" s="284">
        <v>-101.66</v>
      </c>
      <c r="R71" s="284">
        <v>-33.89</v>
      </c>
      <c r="S71" s="547">
        <v>-135.55</v>
      </c>
      <c r="T71" s="284"/>
    </row>
    <row r="72" spans="1:20" ht="12.75">
      <c r="A72" s="282">
        <v>63</v>
      </c>
      <c r="B72" s="283" t="s">
        <v>689</v>
      </c>
      <c r="C72" s="377">
        <v>1561</v>
      </c>
      <c r="D72" s="377">
        <v>1260</v>
      </c>
      <c r="E72" s="284">
        <v>117.075</v>
      </c>
      <c r="F72" s="284">
        <v>39.025</v>
      </c>
      <c r="G72" s="547">
        <v>156.1</v>
      </c>
      <c r="H72" s="257">
        <v>0</v>
      </c>
      <c r="I72" s="257">
        <v>0</v>
      </c>
      <c r="J72" s="558">
        <v>0</v>
      </c>
      <c r="K72" s="284"/>
      <c r="L72" s="284"/>
      <c r="M72" s="284"/>
      <c r="N72" s="284">
        <v>54.63</v>
      </c>
      <c r="O72" s="284">
        <v>18.21</v>
      </c>
      <c r="P72" s="547">
        <v>72.84</v>
      </c>
      <c r="Q72" s="284">
        <v>-54.63</v>
      </c>
      <c r="R72" s="284">
        <v>-18.21</v>
      </c>
      <c r="S72" s="547">
        <v>-72.84</v>
      </c>
      <c r="T72" s="284"/>
    </row>
    <row r="73" spans="1:20" ht="12.75">
      <c r="A73" s="282">
        <v>64</v>
      </c>
      <c r="B73" s="283" t="s">
        <v>690</v>
      </c>
      <c r="C73" s="377">
        <v>1240</v>
      </c>
      <c r="D73" s="377">
        <v>1179</v>
      </c>
      <c r="E73" s="284">
        <v>93</v>
      </c>
      <c r="F73" s="284">
        <v>31</v>
      </c>
      <c r="G73" s="547">
        <v>124</v>
      </c>
      <c r="H73" s="257">
        <v>0</v>
      </c>
      <c r="I73" s="257">
        <v>0</v>
      </c>
      <c r="J73" s="558">
        <v>0</v>
      </c>
      <c r="K73" s="284"/>
      <c r="L73" s="284"/>
      <c r="M73" s="284"/>
      <c r="N73" s="284">
        <v>44.2425</v>
      </c>
      <c r="O73" s="284">
        <v>14.7475</v>
      </c>
      <c r="P73" s="547">
        <v>58.99</v>
      </c>
      <c r="Q73" s="284">
        <v>-44.2425</v>
      </c>
      <c r="R73" s="284">
        <v>-14.7475</v>
      </c>
      <c r="S73" s="547">
        <v>-58.99</v>
      </c>
      <c r="T73" s="284"/>
    </row>
    <row r="74" spans="1:20" ht="12.75">
      <c r="A74" s="282">
        <v>65</v>
      </c>
      <c r="B74" s="283" t="s">
        <v>691</v>
      </c>
      <c r="C74" s="377">
        <v>2427</v>
      </c>
      <c r="D74" s="377">
        <v>2488</v>
      </c>
      <c r="E74" s="284">
        <v>182.025</v>
      </c>
      <c r="F74" s="284">
        <v>60.675</v>
      </c>
      <c r="G74" s="547">
        <v>242.7</v>
      </c>
      <c r="H74" s="257">
        <v>0</v>
      </c>
      <c r="I74" s="257">
        <v>0</v>
      </c>
      <c r="J74" s="558">
        <v>0</v>
      </c>
      <c r="K74" s="284"/>
      <c r="L74" s="284"/>
      <c r="M74" s="284"/>
      <c r="N74" s="284">
        <v>125.8894</v>
      </c>
      <c r="O74" s="284">
        <v>40.62312</v>
      </c>
      <c r="P74" s="547">
        <v>166.51252</v>
      </c>
      <c r="Q74" s="284">
        <v>-125.8894</v>
      </c>
      <c r="R74" s="284">
        <v>-40.62312</v>
      </c>
      <c r="S74" s="547">
        <v>-166.51252</v>
      </c>
      <c r="T74" s="284"/>
    </row>
    <row r="75" spans="1:20" ht="12.75">
      <c r="A75" s="282">
        <v>66</v>
      </c>
      <c r="B75" s="283" t="s">
        <v>692</v>
      </c>
      <c r="C75" s="377">
        <v>1231</v>
      </c>
      <c r="D75" s="377">
        <v>833</v>
      </c>
      <c r="E75" s="284">
        <v>92.325</v>
      </c>
      <c r="F75" s="284">
        <v>30.775</v>
      </c>
      <c r="G75" s="547">
        <v>123.1</v>
      </c>
      <c r="H75" s="257">
        <v>0</v>
      </c>
      <c r="I75" s="257">
        <v>0</v>
      </c>
      <c r="J75" s="558">
        <v>0</v>
      </c>
      <c r="K75" s="284"/>
      <c r="L75" s="284"/>
      <c r="M75" s="284"/>
      <c r="N75" s="284">
        <v>37.78</v>
      </c>
      <c r="O75" s="284">
        <v>12.59</v>
      </c>
      <c r="P75" s="547">
        <v>50.370000000000005</v>
      </c>
      <c r="Q75" s="284">
        <v>-37.78</v>
      </c>
      <c r="R75" s="284">
        <v>-12.59</v>
      </c>
      <c r="S75" s="547">
        <v>-50.370000000000005</v>
      </c>
      <c r="T75" s="284"/>
    </row>
    <row r="76" spans="1:20" ht="12.75">
      <c r="A76" s="282">
        <v>67</v>
      </c>
      <c r="B76" s="283" t="s">
        <v>693</v>
      </c>
      <c r="C76" s="377">
        <v>1747</v>
      </c>
      <c r="D76" s="377">
        <v>1607</v>
      </c>
      <c r="E76" s="284">
        <v>131.025</v>
      </c>
      <c r="F76" s="284">
        <v>43.675</v>
      </c>
      <c r="G76" s="547">
        <v>174.7</v>
      </c>
      <c r="H76" s="257">
        <v>-8.35</v>
      </c>
      <c r="I76" s="257">
        <v>-2.79</v>
      </c>
      <c r="J76" s="558">
        <v>-11.14</v>
      </c>
      <c r="K76" s="284"/>
      <c r="L76" s="284"/>
      <c r="M76" s="284"/>
      <c r="N76" s="284">
        <v>71.2</v>
      </c>
      <c r="O76" s="284">
        <v>23.73</v>
      </c>
      <c r="P76" s="547">
        <v>94.93</v>
      </c>
      <c r="Q76" s="284">
        <v>-79.55</v>
      </c>
      <c r="R76" s="284">
        <v>-26.52</v>
      </c>
      <c r="S76" s="547">
        <v>-106.07</v>
      </c>
      <c r="T76" s="284"/>
    </row>
    <row r="77" spans="1:20" ht="12.75">
      <c r="A77" s="282">
        <v>68</v>
      </c>
      <c r="B77" s="283" t="s">
        <v>694</v>
      </c>
      <c r="C77" s="377">
        <v>1975</v>
      </c>
      <c r="D77" s="377">
        <v>1318</v>
      </c>
      <c r="E77" s="284">
        <v>148.125</v>
      </c>
      <c r="F77" s="284">
        <v>49.375</v>
      </c>
      <c r="G77" s="547">
        <v>197.5</v>
      </c>
      <c r="H77" s="257"/>
      <c r="I77" s="257"/>
      <c r="J77" s="558">
        <v>0</v>
      </c>
      <c r="K77" s="284"/>
      <c r="L77" s="284"/>
      <c r="M77" s="284"/>
      <c r="N77" s="284">
        <v>54.22</v>
      </c>
      <c r="O77" s="284">
        <v>18.07</v>
      </c>
      <c r="P77" s="547">
        <v>72.28999999999999</v>
      </c>
      <c r="Q77" s="284">
        <v>-54.22</v>
      </c>
      <c r="R77" s="284">
        <v>-18.07</v>
      </c>
      <c r="S77" s="547">
        <v>-72.28999999999999</v>
      </c>
      <c r="T77" s="284"/>
    </row>
    <row r="78" spans="1:20" ht="12.75">
      <c r="A78" s="282">
        <v>69</v>
      </c>
      <c r="B78" s="283" t="s">
        <v>695</v>
      </c>
      <c r="C78" s="377">
        <v>1266</v>
      </c>
      <c r="D78" s="377">
        <v>1543</v>
      </c>
      <c r="E78" s="284">
        <v>94.95</v>
      </c>
      <c r="F78" s="284">
        <v>31.65</v>
      </c>
      <c r="G78" s="547">
        <v>126.6</v>
      </c>
      <c r="H78" s="257">
        <v>-27.533</v>
      </c>
      <c r="I78" s="257">
        <v>-9.178</v>
      </c>
      <c r="J78" s="558">
        <v>-36.711</v>
      </c>
      <c r="K78" s="284"/>
      <c r="L78" s="284"/>
      <c r="M78" s="284"/>
      <c r="N78" s="284">
        <v>85.395</v>
      </c>
      <c r="O78" s="284">
        <v>28.465</v>
      </c>
      <c r="P78" s="547">
        <v>113.86</v>
      </c>
      <c r="Q78" s="284">
        <v>-112.928</v>
      </c>
      <c r="R78" s="284">
        <v>-37.643</v>
      </c>
      <c r="S78" s="547">
        <v>-150.571</v>
      </c>
      <c r="T78" s="284"/>
    </row>
    <row r="79" spans="1:20" ht="12.75">
      <c r="A79" s="282">
        <v>70</v>
      </c>
      <c r="B79" s="283" t="s">
        <v>696</v>
      </c>
      <c r="C79" s="377">
        <v>1699</v>
      </c>
      <c r="D79" s="377">
        <v>1807</v>
      </c>
      <c r="E79" s="284">
        <v>127.425</v>
      </c>
      <c r="F79" s="284">
        <v>42.475</v>
      </c>
      <c r="G79" s="547">
        <v>169.9</v>
      </c>
      <c r="H79" s="257">
        <v>0</v>
      </c>
      <c r="I79" s="257">
        <v>0</v>
      </c>
      <c r="J79" s="558">
        <v>0</v>
      </c>
      <c r="K79" s="284"/>
      <c r="L79" s="284"/>
      <c r="M79" s="284"/>
      <c r="N79" s="284">
        <v>84.65</v>
      </c>
      <c r="O79" s="284">
        <v>28.21</v>
      </c>
      <c r="P79" s="547">
        <v>112.86000000000001</v>
      </c>
      <c r="Q79" s="284">
        <v>-84.65</v>
      </c>
      <c r="R79" s="284">
        <v>-28.21</v>
      </c>
      <c r="S79" s="547">
        <v>-112.86000000000001</v>
      </c>
      <c r="T79" s="284"/>
    </row>
    <row r="80" spans="1:20" ht="12.75">
      <c r="A80" s="282">
        <v>71</v>
      </c>
      <c r="B80" s="283" t="s">
        <v>697</v>
      </c>
      <c r="C80" s="377">
        <v>1898</v>
      </c>
      <c r="D80" s="377">
        <v>1823</v>
      </c>
      <c r="E80" s="284">
        <v>142.35</v>
      </c>
      <c r="F80" s="284">
        <v>47.45</v>
      </c>
      <c r="G80" s="547">
        <v>189.8</v>
      </c>
      <c r="H80" s="257">
        <v>0</v>
      </c>
      <c r="I80" s="257">
        <v>0</v>
      </c>
      <c r="J80" s="558">
        <v>0</v>
      </c>
      <c r="K80" s="284"/>
      <c r="L80" s="284"/>
      <c r="M80" s="284"/>
      <c r="N80" s="284">
        <v>82.035</v>
      </c>
      <c r="O80" s="284">
        <v>27.345</v>
      </c>
      <c r="P80" s="547">
        <v>109.38</v>
      </c>
      <c r="Q80" s="284">
        <v>-82.035</v>
      </c>
      <c r="R80" s="284">
        <v>-27.345</v>
      </c>
      <c r="S80" s="547">
        <v>-109.38</v>
      </c>
      <c r="T80" s="284"/>
    </row>
    <row r="81" spans="1:20" ht="12.75">
      <c r="A81" s="282">
        <v>72</v>
      </c>
      <c r="B81" s="283" t="s">
        <v>698</v>
      </c>
      <c r="C81" s="377">
        <v>1465</v>
      </c>
      <c r="D81" s="377">
        <v>1651</v>
      </c>
      <c r="E81" s="284">
        <v>109.875</v>
      </c>
      <c r="F81" s="284">
        <v>36.625</v>
      </c>
      <c r="G81" s="547">
        <v>146.5</v>
      </c>
      <c r="H81" s="257">
        <v>0</v>
      </c>
      <c r="I81" s="257">
        <v>0</v>
      </c>
      <c r="J81" s="558">
        <v>0</v>
      </c>
      <c r="K81" s="284"/>
      <c r="L81" s="284"/>
      <c r="M81" s="284"/>
      <c r="N81" s="284">
        <v>92.9</v>
      </c>
      <c r="O81" s="284">
        <v>30.97</v>
      </c>
      <c r="P81" s="547">
        <v>123.87</v>
      </c>
      <c r="Q81" s="284">
        <v>-92.9</v>
      </c>
      <c r="R81" s="284">
        <v>-30.97</v>
      </c>
      <c r="S81" s="547">
        <v>-123.87</v>
      </c>
      <c r="T81" s="284"/>
    </row>
    <row r="82" spans="1:20" ht="16.5" customHeight="1">
      <c r="A82" s="282">
        <v>73</v>
      </c>
      <c r="B82" s="283" t="s">
        <v>699</v>
      </c>
      <c r="C82" s="573">
        <v>0</v>
      </c>
      <c r="D82" s="573">
        <v>1161</v>
      </c>
      <c r="E82" s="548">
        <v>0</v>
      </c>
      <c r="F82" s="548">
        <v>0</v>
      </c>
      <c r="G82" s="547">
        <v>0</v>
      </c>
      <c r="H82" s="257">
        <v>-12.44</v>
      </c>
      <c r="I82" s="257">
        <v>-6.22</v>
      </c>
      <c r="J82" s="558">
        <v>-18.66</v>
      </c>
      <c r="K82" s="548"/>
      <c r="L82" s="548"/>
      <c r="M82" s="548"/>
      <c r="N82" s="548">
        <v>53.61</v>
      </c>
      <c r="O82" s="548">
        <v>26.81</v>
      </c>
      <c r="P82" s="547">
        <v>80.42</v>
      </c>
      <c r="Q82" s="284">
        <v>-66.05</v>
      </c>
      <c r="R82" s="284">
        <v>-33.03</v>
      </c>
      <c r="S82" s="547">
        <v>-99.08</v>
      </c>
      <c r="T82" s="284"/>
    </row>
    <row r="83" spans="1:20" ht="12.75">
      <c r="A83" s="282">
        <v>74</v>
      </c>
      <c r="B83" s="283" t="s">
        <v>700</v>
      </c>
      <c r="C83" s="377">
        <v>0</v>
      </c>
      <c r="D83" s="377">
        <v>20</v>
      </c>
      <c r="E83" s="284">
        <v>0</v>
      </c>
      <c r="F83" s="284">
        <v>0</v>
      </c>
      <c r="G83" s="547">
        <v>0</v>
      </c>
      <c r="H83" s="257">
        <v>0</v>
      </c>
      <c r="I83" s="257">
        <v>0</v>
      </c>
      <c r="J83" s="558">
        <v>0</v>
      </c>
      <c r="K83" s="284"/>
      <c r="L83" s="284"/>
      <c r="M83" s="284"/>
      <c r="N83" s="284">
        <v>0</v>
      </c>
      <c r="O83" s="284">
        <v>0</v>
      </c>
      <c r="P83" s="547">
        <v>0</v>
      </c>
      <c r="Q83" s="284">
        <v>0</v>
      </c>
      <c r="R83" s="284">
        <v>0</v>
      </c>
      <c r="S83" s="547">
        <v>0</v>
      </c>
      <c r="T83" s="284"/>
    </row>
    <row r="84" spans="1:20" ht="12.75">
      <c r="A84" s="282">
        <v>75</v>
      </c>
      <c r="B84" s="283" t="s">
        <v>701</v>
      </c>
      <c r="C84" s="377">
        <v>0</v>
      </c>
      <c r="D84" s="377">
        <v>502</v>
      </c>
      <c r="E84" s="284">
        <v>0</v>
      </c>
      <c r="F84" s="284">
        <v>0</v>
      </c>
      <c r="G84" s="547">
        <v>0</v>
      </c>
      <c r="H84" s="257">
        <v>0</v>
      </c>
      <c r="I84" s="257">
        <v>0</v>
      </c>
      <c r="J84" s="558">
        <v>0</v>
      </c>
      <c r="K84" s="284"/>
      <c r="L84" s="284"/>
      <c r="M84" s="284"/>
      <c r="N84" s="284">
        <v>29.5</v>
      </c>
      <c r="O84" s="284">
        <v>9.84</v>
      </c>
      <c r="P84" s="547">
        <v>39.34</v>
      </c>
      <c r="Q84" s="284">
        <v>-29.5</v>
      </c>
      <c r="R84" s="284">
        <v>-9.84</v>
      </c>
      <c r="S84" s="547">
        <v>-39.34</v>
      </c>
      <c r="T84" s="284"/>
    </row>
    <row r="85" spans="1:34" s="258" customFormat="1" ht="12.75">
      <c r="A85" s="735">
        <v>76</v>
      </c>
      <c r="B85" s="762" t="s">
        <v>1161</v>
      </c>
      <c r="C85" s="763">
        <v>0</v>
      </c>
      <c r="D85" s="755">
        <v>0</v>
      </c>
      <c r="E85" s="755">
        <v>0</v>
      </c>
      <c r="F85" s="756">
        <v>0</v>
      </c>
      <c r="G85" s="764">
        <v>0</v>
      </c>
      <c r="H85" s="738">
        <v>0</v>
      </c>
      <c r="I85" s="757">
        <v>0</v>
      </c>
      <c r="J85" s="757">
        <v>0</v>
      </c>
      <c r="K85" s="765">
        <v>0</v>
      </c>
      <c r="L85" s="737">
        <v>0</v>
      </c>
      <c r="M85" s="737">
        <v>0</v>
      </c>
      <c r="N85" s="738">
        <v>0</v>
      </c>
      <c r="O85" s="737">
        <v>0</v>
      </c>
      <c r="P85" s="737">
        <v>0</v>
      </c>
      <c r="Q85" s="738">
        <v>0</v>
      </c>
      <c r="R85" s="737">
        <v>0</v>
      </c>
      <c r="S85" s="737">
        <v>0</v>
      </c>
      <c r="T85" s="558"/>
      <c r="U85" s="351"/>
      <c r="X85" s="555"/>
      <c r="Y85" s="555"/>
      <c r="AB85" s="555"/>
      <c r="AC85" s="555"/>
      <c r="AF85" s="559"/>
      <c r="AH85" s="560"/>
    </row>
    <row r="86" spans="1:20" ht="12.75">
      <c r="A86" s="888" t="s">
        <v>18</v>
      </c>
      <c r="B86" s="890"/>
      <c r="C86" s="574">
        <v>124222</v>
      </c>
      <c r="D86" s="296">
        <v>113885</v>
      </c>
      <c r="E86" s="296">
        <v>9316.65</v>
      </c>
      <c r="F86" s="558">
        <v>3105.550000000001</v>
      </c>
      <c r="G86" s="558">
        <v>12422.200000000004</v>
      </c>
      <c r="H86" s="558">
        <v>-450.90099999999995</v>
      </c>
      <c r="I86" s="558">
        <v>-115.0075</v>
      </c>
      <c r="J86" s="558">
        <v>-565.9085</v>
      </c>
      <c r="K86" s="558">
        <v>0</v>
      </c>
      <c r="L86" s="558">
        <v>0</v>
      </c>
      <c r="M86" s="558">
        <v>0</v>
      </c>
      <c r="N86" s="558">
        <v>5494.699209999999</v>
      </c>
      <c r="O86" s="558">
        <v>1828.6442899999997</v>
      </c>
      <c r="P86" s="558">
        <v>7323.343500000001</v>
      </c>
      <c r="Q86" s="558">
        <v>-5945.60021</v>
      </c>
      <c r="R86" s="558">
        <v>-1943.65179</v>
      </c>
      <c r="S86" s="558">
        <v>-7889.252000000001</v>
      </c>
      <c r="T86" s="558"/>
    </row>
    <row r="87" spans="1:17" ht="22.5" customHeight="1">
      <c r="A87" s="999" t="s">
        <v>1164</v>
      </c>
      <c r="B87" s="999"/>
      <c r="C87" s="999"/>
      <c r="D87" s="999"/>
      <c r="E87" s="999"/>
      <c r="F87" s="999"/>
      <c r="G87" s="999"/>
      <c r="H87" s="999"/>
      <c r="I87" s="999"/>
      <c r="J87" s="999"/>
      <c r="K87" s="999"/>
      <c r="L87" s="999"/>
      <c r="M87" s="999"/>
      <c r="N87" s="999"/>
      <c r="O87" s="999"/>
      <c r="P87" s="999"/>
      <c r="Q87" s="999"/>
    </row>
    <row r="90" spans="1:17" ht="12.75" customHeight="1">
      <c r="A90" s="88"/>
      <c r="B90" s="88"/>
      <c r="C90" s="88"/>
      <c r="D90" s="88"/>
      <c r="E90" s="88"/>
      <c r="F90" s="88"/>
      <c r="G90" s="88"/>
      <c r="H90" s="555"/>
      <c r="I90" s="555"/>
      <c r="J90" s="555"/>
      <c r="K90" s="88"/>
      <c r="L90" s="88"/>
      <c r="M90" s="88"/>
      <c r="N90" s="140"/>
      <c r="O90" s="140"/>
      <c r="P90" s="286"/>
      <c r="Q90" s="286"/>
    </row>
    <row r="91" spans="1:17" ht="12.75" customHeight="1">
      <c r="A91" s="286"/>
      <c r="B91" s="286"/>
      <c r="C91" s="286"/>
      <c r="D91" s="286"/>
      <c r="E91" s="286"/>
      <c r="F91" s="286"/>
      <c r="G91" s="286"/>
      <c r="H91" s="564"/>
      <c r="I91" s="564"/>
      <c r="J91" s="564"/>
      <c r="K91" s="286"/>
      <c r="L91" s="286"/>
      <c r="M91" s="286"/>
      <c r="N91" s="286"/>
      <c r="O91" s="286"/>
      <c r="P91" s="286"/>
      <c r="Q91" s="286"/>
    </row>
    <row r="92" spans="1:19" ht="12.75" customHeight="1">
      <c r="A92" s="499" t="s">
        <v>1009</v>
      </c>
      <c r="B92" s="286"/>
      <c r="C92" s="286"/>
      <c r="D92" s="286"/>
      <c r="E92" s="286"/>
      <c r="F92" s="286"/>
      <c r="G92" s="286"/>
      <c r="H92" s="564"/>
      <c r="I92" s="564"/>
      <c r="J92" s="564"/>
      <c r="K92" s="286"/>
      <c r="L92" s="286"/>
      <c r="M92" s="286"/>
      <c r="N92" s="286"/>
      <c r="O92" s="286"/>
      <c r="P92" s="286"/>
      <c r="Q92" s="990" t="s">
        <v>995</v>
      </c>
      <c r="R92" s="990"/>
      <c r="S92" s="990"/>
    </row>
    <row r="93" spans="15:19" ht="12.75">
      <c r="O93" s="368"/>
      <c r="P93" s="368"/>
      <c r="Q93" s="990" t="s">
        <v>998</v>
      </c>
      <c r="R93" s="990"/>
      <c r="S93" s="990"/>
    </row>
    <row r="94" spans="17:19" ht="12.75">
      <c r="Q94" s="990" t="s">
        <v>997</v>
      </c>
      <c r="R94" s="990"/>
      <c r="S94" s="990"/>
    </row>
  </sheetData>
  <sheetProtection/>
  <mergeCells count="18">
    <mergeCell ref="A86:B86"/>
    <mergeCell ref="A87:Q87"/>
    <mergeCell ref="Q94:S94"/>
    <mergeCell ref="E7:G7"/>
    <mergeCell ref="H7:J7"/>
    <mergeCell ref="K7:M7"/>
    <mergeCell ref="Q92:S92"/>
    <mergeCell ref="N7:P7"/>
    <mergeCell ref="Q93:S93"/>
    <mergeCell ref="A4:T4"/>
    <mergeCell ref="A3:T3"/>
    <mergeCell ref="A2:T2"/>
    <mergeCell ref="Q7:S7"/>
    <mergeCell ref="A7:A8"/>
    <mergeCell ref="B7:B8"/>
    <mergeCell ref="C7:C8"/>
    <mergeCell ref="D7:D8"/>
    <mergeCell ref="T7:T8"/>
  </mergeCells>
  <conditionalFormatting sqref="Q92:R94">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73" r:id="rId1"/>
</worksheet>
</file>

<file path=xl/worksheets/sheet23.xml><?xml version="1.0" encoding="utf-8"?>
<worksheet xmlns="http://schemas.openxmlformats.org/spreadsheetml/2006/main" xmlns:r="http://schemas.openxmlformats.org/officeDocument/2006/relationships">
  <sheetPr>
    <tabColor rgb="FF00B050"/>
  </sheetPr>
  <dimension ref="A1:W95"/>
  <sheetViews>
    <sheetView view="pageBreakPreview" zoomScale="130" zoomScaleSheetLayoutView="130" zoomScalePageLayoutView="0" workbookViewId="0" topLeftCell="A1">
      <selection activeCell="J18" sqref="J18"/>
    </sheetView>
  </sheetViews>
  <sheetFormatPr defaultColWidth="9.140625" defaultRowHeight="12.75"/>
  <cols>
    <col min="1" max="1" width="6.8515625" style="140" customWidth="1"/>
    <col min="2" max="2" width="22.140625" style="140" customWidth="1"/>
    <col min="3" max="5" width="19.28125" style="140" hidden="1" customWidth="1"/>
    <col min="6" max="6" width="15.7109375" style="140" customWidth="1"/>
    <col min="7" max="7" width="13.8515625" style="140" customWidth="1"/>
    <col min="8" max="8" width="16.421875" style="298" customWidth="1"/>
    <col min="9" max="9" width="14.00390625" style="140" customWidth="1"/>
    <col min="10" max="10" width="18.421875" style="140" customWidth="1"/>
    <col min="11" max="11" width="31.57421875" style="140" customWidth="1"/>
    <col min="12" max="16384" width="9.140625" style="140" customWidth="1"/>
  </cols>
  <sheetData>
    <row r="1" spans="8:11" s="74" customFormat="1" ht="15">
      <c r="H1" s="258"/>
      <c r="J1" s="288" t="s">
        <v>65</v>
      </c>
      <c r="K1" s="1025"/>
    </row>
    <row r="2" spans="1:11" s="74" customFormat="1" ht="15">
      <c r="A2" s="950" t="s">
        <v>0</v>
      </c>
      <c r="B2" s="950"/>
      <c r="C2" s="950"/>
      <c r="D2" s="950"/>
      <c r="E2" s="950"/>
      <c r="F2" s="950"/>
      <c r="G2" s="950"/>
      <c r="H2" s="950"/>
      <c r="I2" s="950"/>
      <c r="J2" s="950"/>
      <c r="K2" s="1025"/>
    </row>
    <row r="3" spans="1:11" s="74" customFormat="1" ht="18" customHeight="1">
      <c r="A3" s="949" t="s">
        <v>388</v>
      </c>
      <c r="B3" s="949"/>
      <c r="C3" s="949"/>
      <c r="D3" s="949"/>
      <c r="E3" s="949"/>
      <c r="F3" s="949"/>
      <c r="G3" s="949"/>
      <c r="H3" s="949"/>
      <c r="I3" s="949"/>
      <c r="J3" s="949"/>
      <c r="K3" s="1025"/>
    </row>
    <row r="4" spans="8:11" s="74" customFormat="1" ht="10.5" customHeight="1">
      <c r="H4" s="258"/>
      <c r="K4" s="1025"/>
    </row>
    <row r="5" spans="1:11" ht="12" customHeight="1">
      <c r="A5" s="1028" t="s">
        <v>414</v>
      </c>
      <c r="B5" s="1028"/>
      <c r="C5" s="1028"/>
      <c r="D5" s="1028"/>
      <c r="E5" s="1028"/>
      <c r="F5" s="1028"/>
      <c r="G5" s="1028"/>
      <c r="H5" s="1028"/>
      <c r="I5" s="1028"/>
      <c r="J5" s="1028"/>
      <c r="K5" s="1025"/>
    </row>
    <row r="6" ht="12.75">
      <c r="K6" s="1025"/>
    </row>
    <row r="7" ht="0.75" customHeight="1">
      <c r="K7" s="1025"/>
    </row>
    <row r="8" spans="1:11" ht="12.75">
      <c r="A8" s="88" t="s">
        <v>994</v>
      </c>
      <c r="J8" s="264" t="s">
        <v>21</v>
      </c>
      <c r="K8" s="1025"/>
    </row>
    <row r="9" spans="8:23" ht="12.75">
      <c r="H9" s="556"/>
      <c r="I9" s="468"/>
      <c r="J9" s="468" t="s">
        <v>436</v>
      </c>
      <c r="K9" s="1025"/>
      <c r="V9" s="360"/>
      <c r="W9" s="387"/>
    </row>
    <row r="10" spans="1:11" ht="42.75" customHeight="1">
      <c r="A10" s="80" t="s">
        <v>1</v>
      </c>
      <c r="B10" s="80" t="s">
        <v>2</v>
      </c>
      <c r="C10" s="265" t="s">
        <v>930</v>
      </c>
      <c r="D10" s="265" t="s">
        <v>931</v>
      </c>
      <c r="E10" s="265" t="s">
        <v>18</v>
      </c>
      <c r="F10" s="265" t="s">
        <v>408</v>
      </c>
      <c r="G10" s="265" t="s">
        <v>345</v>
      </c>
      <c r="H10" s="388" t="s">
        <v>135</v>
      </c>
      <c r="I10" s="265" t="s">
        <v>203</v>
      </c>
      <c r="J10" s="388" t="s">
        <v>1135</v>
      </c>
      <c r="K10" s="1025"/>
    </row>
    <row r="11" spans="1:11" s="390" customFormat="1" ht="15.75" customHeight="1">
      <c r="A11" s="389">
        <v>1</v>
      </c>
      <c r="B11" s="294">
        <v>2</v>
      </c>
      <c r="C11" s="294"/>
      <c r="D11" s="294"/>
      <c r="E11" s="294"/>
      <c r="F11" s="389">
        <v>3</v>
      </c>
      <c r="G11" s="294">
        <v>4</v>
      </c>
      <c r="H11" s="766">
        <v>5</v>
      </c>
      <c r="I11" s="294">
        <v>6</v>
      </c>
      <c r="J11" s="389">
        <v>7</v>
      </c>
      <c r="K11" s="1025"/>
    </row>
    <row r="12" spans="1:11" s="390" customFormat="1" ht="15.75" customHeight="1">
      <c r="A12" s="391">
        <v>1</v>
      </c>
      <c r="B12" s="575" t="s">
        <v>627</v>
      </c>
      <c r="C12" s="305">
        <v>143916</v>
      </c>
      <c r="D12" s="305">
        <v>44352</v>
      </c>
      <c r="E12" s="305">
        <v>188268</v>
      </c>
      <c r="F12" s="471">
        <v>37.67</v>
      </c>
      <c r="G12" s="472">
        <v>0</v>
      </c>
      <c r="H12" s="767">
        <v>17.12</v>
      </c>
      <c r="I12" s="472">
        <v>0</v>
      </c>
      <c r="J12" s="473">
        <v>17.12</v>
      </c>
      <c r="K12" s="1025"/>
    </row>
    <row r="13" spans="1:11" s="390" customFormat="1" ht="15.75" customHeight="1">
      <c r="A13" s="391">
        <v>2</v>
      </c>
      <c r="B13" s="575" t="s">
        <v>628</v>
      </c>
      <c r="C13" s="305">
        <v>112123</v>
      </c>
      <c r="D13" s="305">
        <v>54334</v>
      </c>
      <c r="E13" s="305">
        <v>166457</v>
      </c>
      <c r="F13" s="471">
        <v>33.31</v>
      </c>
      <c r="G13" s="472">
        <v>3.44</v>
      </c>
      <c r="H13" s="767">
        <v>14.01</v>
      </c>
      <c r="I13" s="472">
        <v>17.45</v>
      </c>
      <c r="J13" s="473">
        <v>0</v>
      </c>
      <c r="K13" s="1025"/>
    </row>
    <row r="14" spans="1:11" s="390" customFormat="1" ht="15.75" customHeight="1">
      <c r="A14" s="391">
        <v>3</v>
      </c>
      <c r="B14" s="575" t="s">
        <v>629</v>
      </c>
      <c r="C14" s="305">
        <v>207825</v>
      </c>
      <c r="D14" s="305">
        <v>75580</v>
      </c>
      <c r="E14" s="305">
        <v>283405</v>
      </c>
      <c r="F14" s="471">
        <v>56.7</v>
      </c>
      <c r="G14" s="472">
        <v>0.6500000000000001</v>
      </c>
      <c r="H14" s="767">
        <v>26.099999999999998</v>
      </c>
      <c r="I14" s="472">
        <v>0</v>
      </c>
      <c r="J14" s="473">
        <v>26.749999999999996</v>
      </c>
      <c r="K14" s="1025"/>
    </row>
    <row r="15" spans="1:11" s="390" customFormat="1" ht="15.75" customHeight="1">
      <c r="A15" s="391">
        <v>4</v>
      </c>
      <c r="B15" s="575" t="s">
        <v>630</v>
      </c>
      <c r="C15" s="305">
        <v>90155</v>
      </c>
      <c r="D15" s="305">
        <v>39802</v>
      </c>
      <c r="E15" s="305">
        <v>129957</v>
      </c>
      <c r="F15" s="471">
        <v>26</v>
      </c>
      <c r="G15" s="472">
        <v>0</v>
      </c>
      <c r="H15" s="767">
        <v>11.030000000000001</v>
      </c>
      <c r="I15" s="472">
        <v>6.62</v>
      </c>
      <c r="J15" s="473">
        <v>4.410000000000001</v>
      </c>
      <c r="K15" s="1025"/>
    </row>
    <row r="16" spans="1:11" s="390" customFormat="1" ht="15.75" customHeight="1">
      <c r="A16" s="391">
        <v>5</v>
      </c>
      <c r="B16" s="575" t="s">
        <v>631</v>
      </c>
      <c r="C16" s="305">
        <v>54446</v>
      </c>
      <c r="D16" s="305">
        <v>28446</v>
      </c>
      <c r="E16" s="305">
        <v>82892</v>
      </c>
      <c r="F16" s="471">
        <v>16.59</v>
      </c>
      <c r="G16" s="472">
        <v>0.75</v>
      </c>
      <c r="H16" s="767">
        <v>6.99</v>
      </c>
      <c r="I16" s="472">
        <v>7.75</v>
      </c>
      <c r="J16" s="473">
        <v>-0.009999999999999787</v>
      </c>
      <c r="K16" s="1025"/>
    </row>
    <row r="17" spans="1:11" s="390" customFormat="1" ht="15.75" customHeight="1">
      <c r="A17" s="391">
        <v>6</v>
      </c>
      <c r="B17" s="575" t="s">
        <v>632</v>
      </c>
      <c r="C17" s="305">
        <v>208018</v>
      </c>
      <c r="D17" s="305">
        <v>78958</v>
      </c>
      <c r="E17" s="305">
        <v>286976</v>
      </c>
      <c r="F17" s="471">
        <v>57.42</v>
      </c>
      <c r="G17" s="472">
        <v>54.12</v>
      </c>
      <c r="H17" s="767">
        <v>23.630000000000003</v>
      </c>
      <c r="I17" s="472">
        <v>76.96</v>
      </c>
      <c r="J17" s="473">
        <v>0.7900000000000063</v>
      </c>
      <c r="K17" s="1025"/>
    </row>
    <row r="18" spans="1:11" s="390" customFormat="1" ht="15.75" customHeight="1">
      <c r="A18" s="391">
        <v>7</v>
      </c>
      <c r="B18" s="575" t="s">
        <v>633</v>
      </c>
      <c r="C18" s="305">
        <v>163794</v>
      </c>
      <c r="D18" s="305">
        <v>46771</v>
      </c>
      <c r="E18" s="305">
        <v>210565</v>
      </c>
      <c r="F18" s="471">
        <v>42.13</v>
      </c>
      <c r="G18" s="472">
        <v>0</v>
      </c>
      <c r="H18" s="767">
        <v>14.399999999999999</v>
      </c>
      <c r="I18" s="474">
        <v>0</v>
      </c>
      <c r="J18" s="473">
        <v>14.399999999999999</v>
      </c>
      <c r="K18" s="1025"/>
    </row>
    <row r="19" spans="1:11" s="390" customFormat="1" ht="15.75" customHeight="1">
      <c r="A19" s="391">
        <v>8</v>
      </c>
      <c r="B19" s="575" t="s">
        <v>634</v>
      </c>
      <c r="C19" s="305">
        <v>42272</v>
      </c>
      <c r="D19" s="305">
        <v>16728</v>
      </c>
      <c r="E19" s="305">
        <v>59000</v>
      </c>
      <c r="F19" s="471">
        <v>11.8</v>
      </c>
      <c r="G19" s="472">
        <v>0</v>
      </c>
      <c r="H19" s="767">
        <v>5.01</v>
      </c>
      <c r="I19" s="474">
        <v>5.01</v>
      </c>
      <c r="J19" s="473">
        <v>0</v>
      </c>
      <c r="K19" s="1025"/>
    </row>
    <row r="20" spans="1:11" s="390" customFormat="1" ht="15.75" customHeight="1">
      <c r="A20" s="391">
        <v>9</v>
      </c>
      <c r="B20" s="575" t="s">
        <v>635</v>
      </c>
      <c r="C20" s="305">
        <v>172300</v>
      </c>
      <c r="D20" s="305">
        <v>40310</v>
      </c>
      <c r="E20" s="305">
        <v>212610</v>
      </c>
      <c r="F20" s="471">
        <v>42.54</v>
      </c>
      <c r="G20" s="472">
        <v>0</v>
      </c>
      <c r="H20" s="767">
        <v>18.59</v>
      </c>
      <c r="I20" s="474">
        <v>2.24</v>
      </c>
      <c r="J20" s="473">
        <v>16.35</v>
      </c>
      <c r="K20" s="1025"/>
    </row>
    <row r="21" spans="1:11" s="390" customFormat="1" ht="15.75" customHeight="1">
      <c r="A21" s="391">
        <v>10</v>
      </c>
      <c r="B21" s="575" t="s">
        <v>636</v>
      </c>
      <c r="C21" s="305">
        <v>202812</v>
      </c>
      <c r="D21" s="305">
        <v>62683</v>
      </c>
      <c r="E21" s="305">
        <v>265495</v>
      </c>
      <c r="F21" s="471">
        <v>53.12</v>
      </c>
      <c r="G21" s="472">
        <v>0</v>
      </c>
      <c r="H21" s="767">
        <v>21.57</v>
      </c>
      <c r="I21" s="474">
        <v>0</v>
      </c>
      <c r="J21" s="473">
        <v>21.57</v>
      </c>
      <c r="K21" s="1025"/>
    </row>
    <row r="22" spans="1:11" s="390" customFormat="1" ht="15.75" customHeight="1">
      <c r="A22" s="391">
        <v>11</v>
      </c>
      <c r="B22" s="575" t="s">
        <v>637</v>
      </c>
      <c r="C22" s="305">
        <v>120330</v>
      </c>
      <c r="D22" s="305">
        <v>23435</v>
      </c>
      <c r="E22" s="305">
        <v>143765</v>
      </c>
      <c r="F22" s="471">
        <v>28.76</v>
      </c>
      <c r="G22" s="472">
        <v>0</v>
      </c>
      <c r="H22" s="767">
        <v>11.81</v>
      </c>
      <c r="I22" s="474">
        <v>9.63</v>
      </c>
      <c r="J22" s="473">
        <v>2.1799999999999997</v>
      </c>
      <c r="K22" s="1025"/>
    </row>
    <row r="23" spans="1:11" s="390" customFormat="1" ht="15.75" customHeight="1">
      <c r="A23" s="391">
        <v>12</v>
      </c>
      <c r="B23" s="575" t="s">
        <v>638</v>
      </c>
      <c r="C23" s="305">
        <v>126130</v>
      </c>
      <c r="D23" s="305">
        <v>47097</v>
      </c>
      <c r="E23" s="305">
        <v>173227</v>
      </c>
      <c r="F23" s="471">
        <v>34.66</v>
      </c>
      <c r="G23" s="472">
        <v>0</v>
      </c>
      <c r="H23" s="767">
        <v>14.25</v>
      </c>
      <c r="I23" s="474">
        <v>0</v>
      </c>
      <c r="J23" s="473">
        <v>14.25</v>
      </c>
      <c r="K23" s="1025"/>
    </row>
    <row r="24" spans="1:11" s="390" customFormat="1" ht="15.75" customHeight="1">
      <c r="A24" s="391">
        <v>13</v>
      </c>
      <c r="B24" s="575" t="s">
        <v>639</v>
      </c>
      <c r="C24" s="305">
        <v>134824</v>
      </c>
      <c r="D24" s="305">
        <v>46859</v>
      </c>
      <c r="E24" s="305">
        <v>181683</v>
      </c>
      <c r="F24" s="471">
        <v>36.35</v>
      </c>
      <c r="G24" s="472">
        <v>0</v>
      </c>
      <c r="H24" s="767">
        <v>15.77</v>
      </c>
      <c r="I24" s="474">
        <v>15.63</v>
      </c>
      <c r="J24" s="473">
        <v>0.1399999999999988</v>
      </c>
      <c r="K24" s="1025"/>
    </row>
    <row r="25" spans="1:10" s="390" customFormat="1" ht="15.75" customHeight="1">
      <c r="A25" s="391">
        <v>14</v>
      </c>
      <c r="B25" s="575" t="s">
        <v>640</v>
      </c>
      <c r="C25" s="305">
        <v>165820</v>
      </c>
      <c r="D25" s="305">
        <v>48525</v>
      </c>
      <c r="E25" s="305">
        <v>214345</v>
      </c>
      <c r="F25" s="471">
        <v>42.89</v>
      </c>
      <c r="G25" s="472">
        <v>0</v>
      </c>
      <c r="H25" s="767">
        <v>17.82</v>
      </c>
      <c r="I25" s="474">
        <v>13.11</v>
      </c>
      <c r="J25" s="473">
        <v>4.710000000000001</v>
      </c>
    </row>
    <row r="26" spans="1:10" s="390" customFormat="1" ht="15.75" customHeight="1">
      <c r="A26" s="391">
        <v>15</v>
      </c>
      <c r="B26" s="575" t="s">
        <v>641</v>
      </c>
      <c r="C26" s="305">
        <v>116290</v>
      </c>
      <c r="D26" s="305">
        <v>58385</v>
      </c>
      <c r="E26" s="305">
        <v>174675</v>
      </c>
      <c r="F26" s="471">
        <v>34.95</v>
      </c>
      <c r="G26" s="472">
        <v>0</v>
      </c>
      <c r="H26" s="767">
        <v>14.67</v>
      </c>
      <c r="I26" s="474">
        <v>0</v>
      </c>
      <c r="J26" s="473">
        <v>14.67</v>
      </c>
    </row>
    <row r="27" spans="1:10" s="390" customFormat="1" ht="15.75" customHeight="1">
      <c r="A27" s="391">
        <v>16</v>
      </c>
      <c r="B27" s="575" t="s">
        <v>642</v>
      </c>
      <c r="C27" s="305">
        <v>69140</v>
      </c>
      <c r="D27" s="305">
        <v>36378</v>
      </c>
      <c r="E27" s="305">
        <v>105518</v>
      </c>
      <c r="F27" s="471">
        <v>21.11</v>
      </c>
      <c r="G27" s="472">
        <v>0</v>
      </c>
      <c r="H27" s="767">
        <v>8.93</v>
      </c>
      <c r="I27" s="474">
        <v>3.13</v>
      </c>
      <c r="J27" s="473">
        <v>5.8</v>
      </c>
    </row>
    <row r="28" spans="1:10" s="390" customFormat="1" ht="15.75" customHeight="1">
      <c r="A28" s="391">
        <v>17</v>
      </c>
      <c r="B28" s="575" t="s">
        <v>643</v>
      </c>
      <c r="C28" s="305">
        <v>140894</v>
      </c>
      <c r="D28" s="305">
        <v>81149</v>
      </c>
      <c r="E28" s="305">
        <v>222043</v>
      </c>
      <c r="F28" s="471">
        <v>44.43</v>
      </c>
      <c r="G28" s="472">
        <v>0</v>
      </c>
      <c r="H28" s="767">
        <v>18.93</v>
      </c>
      <c r="I28" s="474">
        <v>18.93</v>
      </c>
      <c r="J28" s="473">
        <v>0</v>
      </c>
    </row>
    <row r="29" spans="1:10" s="390" customFormat="1" ht="15.75" customHeight="1">
      <c r="A29" s="391">
        <v>18</v>
      </c>
      <c r="B29" s="575" t="s">
        <v>644</v>
      </c>
      <c r="C29" s="305">
        <v>107578</v>
      </c>
      <c r="D29" s="305">
        <v>59979</v>
      </c>
      <c r="E29" s="305">
        <v>167557</v>
      </c>
      <c r="F29" s="471">
        <v>33.53</v>
      </c>
      <c r="G29" s="472">
        <v>0</v>
      </c>
      <c r="H29" s="767">
        <v>14.25</v>
      </c>
      <c r="I29" s="474">
        <v>0</v>
      </c>
      <c r="J29" s="473">
        <v>14.25</v>
      </c>
    </row>
    <row r="30" spans="1:10" s="390" customFormat="1" ht="15.75" customHeight="1">
      <c r="A30" s="391">
        <v>19</v>
      </c>
      <c r="B30" s="575" t="s">
        <v>645</v>
      </c>
      <c r="C30" s="305">
        <v>109455</v>
      </c>
      <c r="D30" s="305">
        <v>49452</v>
      </c>
      <c r="E30" s="305">
        <v>158907</v>
      </c>
      <c r="F30" s="471">
        <v>31.79</v>
      </c>
      <c r="G30" s="472">
        <v>0</v>
      </c>
      <c r="H30" s="767">
        <v>13.24</v>
      </c>
      <c r="I30" s="474">
        <v>4.6</v>
      </c>
      <c r="J30" s="473">
        <v>8.64</v>
      </c>
    </row>
    <row r="31" spans="1:10" s="390" customFormat="1" ht="15.75" customHeight="1">
      <c r="A31" s="391">
        <v>20</v>
      </c>
      <c r="B31" s="575" t="s">
        <v>646</v>
      </c>
      <c r="C31" s="305">
        <v>73329</v>
      </c>
      <c r="D31" s="305">
        <v>32891</v>
      </c>
      <c r="E31" s="305">
        <v>106220</v>
      </c>
      <c r="F31" s="471">
        <v>21.25</v>
      </c>
      <c r="G31" s="472">
        <v>8.97</v>
      </c>
      <c r="H31" s="767">
        <v>8.84</v>
      </c>
      <c r="I31" s="474">
        <v>17.26</v>
      </c>
      <c r="J31" s="473">
        <v>0.5500000000000007</v>
      </c>
    </row>
    <row r="32" spans="1:10" s="390" customFormat="1" ht="15.75" customHeight="1">
      <c r="A32" s="391">
        <v>21</v>
      </c>
      <c r="B32" s="575" t="s">
        <v>647</v>
      </c>
      <c r="C32" s="305">
        <v>124493</v>
      </c>
      <c r="D32" s="305">
        <v>57002</v>
      </c>
      <c r="E32" s="305">
        <v>181495</v>
      </c>
      <c r="F32" s="471">
        <v>36.31</v>
      </c>
      <c r="G32" s="472">
        <v>0</v>
      </c>
      <c r="H32" s="767">
        <v>15.23</v>
      </c>
      <c r="I32" s="474">
        <v>0</v>
      </c>
      <c r="J32" s="473">
        <v>15.23</v>
      </c>
    </row>
    <row r="33" spans="1:10" s="390" customFormat="1" ht="15.75" customHeight="1">
      <c r="A33" s="391">
        <v>22</v>
      </c>
      <c r="B33" s="575" t="s">
        <v>648</v>
      </c>
      <c r="C33" s="305">
        <v>164391</v>
      </c>
      <c r="D33" s="305">
        <v>61691</v>
      </c>
      <c r="E33" s="305">
        <v>226082</v>
      </c>
      <c r="F33" s="471">
        <v>45.24</v>
      </c>
      <c r="G33" s="472">
        <v>0</v>
      </c>
      <c r="H33" s="767">
        <v>18.6</v>
      </c>
      <c r="I33" s="474">
        <v>0</v>
      </c>
      <c r="J33" s="473">
        <v>18.6</v>
      </c>
    </row>
    <row r="34" spans="1:10" s="390" customFormat="1" ht="15.75" customHeight="1">
      <c r="A34" s="391">
        <v>23</v>
      </c>
      <c r="B34" s="575" t="s">
        <v>649</v>
      </c>
      <c r="C34" s="305">
        <v>87478</v>
      </c>
      <c r="D34" s="305">
        <v>36540</v>
      </c>
      <c r="E34" s="305">
        <v>124018</v>
      </c>
      <c r="F34" s="471">
        <v>24.81</v>
      </c>
      <c r="G34" s="472">
        <v>0</v>
      </c>
      <c r="H34" s="767">
        <v>10.379999999999999</v>
      </c>
      <c r="I34" s="474">
        <v>0</v>
      </c>
      <c r="J34" s="473">
        <v>10.379999999999999</v>
      </c>
    </row>
    <row r="35" spans="1:10" s="390" customFormat="1" ht="15.75" customHeight="1">
      <c r="A35" s="391">
        <v>24</v>
      </c>
      <c r="B35" s="575" t="s">
        <v>650</v>
      </c>
      <c r="C35" s="305">
        <v>121117</v>
      </c>
      <c r="D35" s="305">
        <v>69745</v>
      </c>
      <c r="E35" s="305">
        <v>190862</v>
      </c>
      <c r="F35" s="471">
        <v>38.19</v>
      </c>
      <c r="G35" s="472">
        <v>0</v>
      </c>
      <c r="H35" s="767">
        <v>16.2</v>
      </c>
      <c r="I35" s="474">
        <v>0</v>
      </c>
      <c r="J35" s="473">
        <v>16.2</v>
      </c>
    </row>
    <row r="36" spans="1:10" s="390" customFormat="1" ht="15.75" customHeight="1">
      <c r="A36" s="391">
        <v>25</v>
      </c>
      <c r="B36" s="575" t="s">
        <v>651</v>
      </c>
      <c r="C36" s="305">
        <v>86880</v>
      </c>
      <c r="D36" s="305">
        <v>39227</v>
      </c>
      <c r="E36" s="305">
        <v>126107</v>
      </c>
      <c r="F36" s="471">
        <v>25.23</v>
      </c>
      <c r="G36" s="472">
        <v>0</v>
      </c>
      <c r="H36" s="767">
        <v>10.51</v>
      </c>
      <c r="I36" s="474">
        <v>0</v>
      </c>
      <c r="J36" s="473">
        <v>10.51</v>
      </c>
    </row>
    <row r="37" spans="1:10" s="390" customFormat="1" ht="15.75" customHeight="1">
      <c r="A37" s="391">
        <v>26</v>
      </c>
      <c r="B37" s="575" t="s">
        <v>652</v>
      </c>
      <c r="C37" s="305">
        <v>129527</v>
      </c>
      <c r="D37" s="305">
        <v>51978</v>
      </c>
      <c r="E37" s="305">
        <v>181505</v>
      </c>
      <c r="F37" s="471">
        <v>36.32</v>
      </c>
      <c r="G37" s="472">
        <v>22.3</v>
      </c>
      <c r="H37" s="767">
        <v>15.079999999999998</v>
      </c>
      <c r="I37" s="474">
        <v>37.21</v>
      </c>
      <c r="J37" s="473">
        <v>0.1699999999999946</v>
      </c>
    </row>
    <row r="38" spans="1:10" s="390" customFormat="1" ht="15.75" customHeight="1">
      <c r="A38" s="391">
        <v>27</v>
      </c>
      <c r="B38" s="575" t="s">
        <v>653</v>
      </c>
      <c r="C38" s="305">
        <v>96684</v>
      </c>
      <c r="D38" s="305">
        <v>37736</v>
      </c>
      <c r="E38" s="305">
        <v>134420</v>
      </c>
      <c r="F38" s="471">
        <v>26.9</v>
      </c>
      <c r="G38" s="472">
        <v>0</v>
      </c>
      <c r="H38" s="767">
        <v>11.09</v>
      </c>
      <c r="I38" s="474">
        <v>0</v>
      </c>
      <c r="J38" s="473">
        <v>11.09</v>
      </c>
    </row>
    <row r="39" spans="1:10" s="390" customFormat="1" ht="15.75" customHeight="1">
      <c r="A39" s="391">
        <v>28</v>
      </c>
      <c r="B39" s="575" t="s">
        <v>654</v>
      </c>
      <c r="C39" s="305">
        <v>40173</v>
      </c>
      <c r="D39" s="305">
        <v>13038</v>
      </c>
      <c r="E39" s="305">
        <v>53211</v>
      </c>
      <c r="F39" s="471">
        <v>10.65</v>
      </c>
      <c r="G39" s="472">
        <v>0</v>
      </c>
      <c r="H39" s="767">
        <v>4.34</v>
      </c>
      <c r="I39" s="474">
        <v>3.86</v>
      </c>
      <c r="J39" s="473">
        <v>0.48</v>
      </c>
    </row>
    <row r="40" spans="1:10" s="390" customFormat="1" ht="15.75" customHeight="1">
      <c r="A40" s="391">
        <v>29</v>
      </c>
      <c r="B40" s="575" t="s">
        <v>655</v>
      </c>
      <c r="C40" s="305">
        <v>224742</v>
      </c>
      <c r="D40" s="305">
        <v>71554</v>
      </c>
      <c r="E40" s="305">
        <v>296296</v>
      </c>
      <c r="F40" s="471">
        <v>59.28</v>
      </c>
      <c r="G40" s="472">
        <v>11.32</v>
      </c>
      <c r="H40" s="767">
        <v>24.11</v>
      </c>
      <c r="I40" s="474">
        <v>34.51</v>
      </c>
      <c r="J40" s="473">
        <v>0.9200000000000017</v>
      </c>
    </row>
    <row r="41" spans="1:10" s="390" customFormat="1" ht="15.75" customHeight="1">
      <c r="A41" s="391">
        <v>30</v>
      </c>
      <c r="B41" s="575" t="s">
        <v>656</v>
      </c>
      <c r="C41" s="305">
        <v>77823</v>
      </c>
      <c r="D41" s="305">
        <v>41069</v>
      </c>
      <c r="E41" s="305">
        <v>118892</v>
      </c>
      <c r="F41" s="471">
        <v>23.79</v>
      </c>
      <c r="G41" s="472">
        <v>0</v>
      </c>
      <c r="H41" s="767">
        <v>5.59</v>
      </c>
      <c r="I41" s="474">
        <v>0.55</v>
      </c>
      <c r="J41" s="473">
        <v>5.04</v>
      </c>
    </row>
    <row r="42" spans="1:10" s="390" customFormat="1" ht="15.75" customHeight="1">
      <c r="A42" s="391">
        <v>31</v>
      </c>
      <c r="B42" s="575" t="s">
        <v>657</v>
      </c>
      <c r="C42" s="305">
        <v>187223</v>
      </c>
      <c r="D42" s="305">
        <v>52694</v>
      </c>
      <c r="E42" s="305">
        <v>239917</v>
      </c>
      <c r="F42" s="471">
        <v>48</v>
      </c>
      <c r="G42" s="472">
        <v>0</v>
      </c>
      <c r="H42" s="767">
        <v>19.380000000000003</v>
      </c>
      <c r="I42" s="474">
        <v>0</v>
      </c>
      <c r="J42" s="473">
        <v>19.380000000000003</v>
      </c>
    </row>
    <row r="43" spans="1:10" s="390" customFormat="1" ht="15.75" customHeight="1">
      <c r="A43" s="391">
        <v>32</v>
      </c>
      <c r="B43" s="575" t="s">
        <v>658</v>
      </c>
      <c r="C43" s="305">
        <v>199274</v>
      </c>
      <c r="D43" s="305">
        <v>61624</v>
      </c>
      <c r="E43" s="305">
        <v>260898</v>
      </c>
      <c r="F43" s="471">
        <v>52.2</v>
      </c>
      <c r="G43" s="472">
        <v>0</v>
      </c>
      <c r="H43" s="767">
        <v>21.19</v>
      </c>
      <c r="I43" s="474">
        <v>24.37</v>
      </c>
      <c r="J43" s="473">
        <v>-3.1799999999999997</v>
      </c>
    </row>
    <row r="44" spans="1:10" s="390" customFormat="1" ht="15.75" customHeight="1">
      <c r="A44" s="391">
        <v>33</v>
      </c>
      <c r="B44" s="575" t="s">
        <v>659</v>
      </c>
      <c r="C44" s="305">
        <v>52930</v>
      </c>
      <c r="D44" s="305">
        <v>27539</v>
      </c>
      <c r="E44" s="305">
        <v>80469</v>
      </c>
      <c r="F44" s="471">
        <v>16.1</v>
      </c>
      <c r="G44" s="472">
        <v>0</v>
      </c>
      <c r="H44" s="767">
        <v>6.77</v>
      </c>
      <c r="I44" s="474">
        <v>4.46</v>
      </c>
      <c r="J44" s="473">
        <v>2.3099999999999996</v>
      </c>
    </row>
    <row r="45" spans="1:10" s="390" customFormat="1" ht="15.75" customHeight="1">
      <c r="A45" s="391">
        <v>34</v>
      </c>
      <c r="B45" s="575" t="s">
        <v>660</v>
      </c>
      <c r="C45" s="305">
        <v>249941</v>
      </c>
      <c r="D45" s="305">
        <v>97020</v>
      </c>
      <c r="E45" s="305">
        <v>346961</v>
      </c>
      <c r="F45" s="471">
        <v>69.42</v>
      </c>
      <c r="G45" s="472">
        <v>8.73</v>
      </c>
      <c r="H45" s="767">
        <v>28.29</v>
      </c>
      <c r="I45" s="474">
        <v>51.81</v>
      </c>
      <c r="J45" s="473">
        <v>-14.790000000000006</v>
      </c>
    </row>
    <row r="46" spans="1:10" s="390" customFormat="1" ht="15.75" customHeight="1">
      <c r="A46" s="391">
        <v>35</v>
      </c>
      <c r="B46" s="575" t="s">
        <v>661</v>
      </c>
      <c r="C46" s="305">
        <v>62206</v>
      </c>
      <c r="D46" s="305">
        <v>27251</v>
      </c>
      <c r="E46" s="305">
        <v>89457</v>
      </c>
      <c r="F46" s="471">
        <v>17.9</v>
      </c>
      <c r="G46" s="472">
        <v>0</v>
      </c>
      <c r="H46" s="767">
        <v>7.43</v>
      </c>
      <c r="I46" s="474">
        <v>0</v>
      </c>
      <c r="J46" s="473">
        <v>7.43</v>
      </c>
    </row>
    <row r="47" spans="1:10" s="390" customFormat="1" ht="15.75" customHeight="1">
      <c r="A47" s="391">
        <v>36</v>
      </c>
      <c r="B47" s="575" t="s">
        <v>662</v>
      </c>
      <c r="C47" s="305">
        <v>56398</v>
      </c>
      <c r="D47" s="305">
        <v>36597</v>
      </c>
      <c r="E47" s="305">
        <v>92995</v>
      </c>
      <c r="F47" s="471">
        <v>18.61</v>
      </c>
      <c r="G47" s="472">
        <v>0</v>
      </c>
      <c r="H47" s="767">
        <v>8.01</v>
      </c>
      <c r="I47" s="474">
        <v>12.58</v>
      </c>
      <c r="J47" s="473">
        <v>-4.57</v>
      </c>
    </row>
    <row r="48" spans="1:10" s="390" customFormat="1" ht="15.75" customHeight="1">
      <c r="A48" s="391">
        <v>37</v>
      </c>
      <c r="B48" s="393" t="s">
        <v>663</v>
      </c>
      <c r="C48" s="305">
        <v>91918</v>
      </c>
      <c r="D48" s="305">
        <v>30321</v>
      </c>
      <c r="E48" s="305">
        <v>122239</v>
      </c>
      <c r="F48" s="471">
        <v>24.46</v>
      </c>
      <c r="G48" s="472">
        <v>0</v>
      </c>
      <c r="H48" s="767">
        <v>9.99</v>
      </c>
      <c r="I48" s="474">
        <v>9.98</v>
      </c>
      <c r="J48" s="473">
        <v>0.009999999999999787</v>
      </c>
    </row>
    <row r="49" spans="1:10" s="390" customFormat="1" ht="15.75" customHeight="1">
      <c r="A49" s="391">
        <v>38</v>
      </c>
      <c r="B49" s="575" t="s">
        <v>664</v>
      </c>
      <c r="C49" s="305">
        <v>71635</v>
      </c>
      <c r="D49" s="305">
        <v>36502</v>
      </c>
      <c r="E49" s="305">
        <v>108137</v>
      </c>
      <c r="F49" s="471">
        <v>21.64</v>
      </c>
      <c r="G49" s="472">
        <v>0</v>
      </c>
      <c r="H49" s="767">
        <v>9.09</v>
      </c>
      <c r="I49" s="474">
        <v>14.86</v>
      </c>
      <c r="J49" s="473">
        <v>-5.77</v>
      </c>
    </row>
    <row r="50" spans="1:10" s="390" customFormat="1" ht="15.75" customHeight="1">
      <c r="A50" s="391">
        <v>39</v>
      </c>
      <c r="B50" s="575" t="s">
        <v>665</v>
      </c>
      <c r="C50" s="305">
        <v>211334</v>
      </c>
      <c r="D50" s="305">
        <v>79921</v>
      </c>
      <c r="E50" s="305">
        <v>291255</v>
      </c>
      <c r="F50" s="471">
        <v>58.27</v>
      </c>
      <c r="G50" s="472">
        <v>0</v>
      </c>
      <c r="H50" s="767">
        <v>29.369999999999997</v>
      </c>
      <c r="I50" s="474">
        <v>5.1</v>
      </c>
      <c r="J50" s="473">
        <v>24.269999999999996</v>
      </c>
    </row>
    <row r="51" spans="1:10" s="390" customFormat="1" ht="15.75" customHeight="1">
      <c r="A51" s="391">
        <v>40</v>
      </c>
      <c r="B51" s="575" t="s">
        <v>666</v>
      </c>
      <c r="C51" s="305">
        <v>69792</v>
      </c>
      <c r="D51" s="305">
        <v>34510</v>
      </c>
      <c r="E51" s="305">
        <v>104302</v>
      </c>
      <c r="F51" s="471">
        <v>20.87</v>
      </c>
      <c r="G51" s="472">
        <v>0</v>
      </c>
      <c r="H51" s="767">
        <v>8.93</v>
      </c>
      <c r="I51" s="474">
        <v>26.36</v>
      </c>
      <c r="J51" s="473">
        <v>-17.43</v>
      </c>
    </row>
    <row r="52" spans="1:10" s="390" customFormat="1" ht="15.75" customHeight="1">
      <c r="A52" s="391">
        <v>41</v>
      </c>
      <c r="B52" s="575" t="s">
        <v>667</v>
      </c>
      <c r="C52" s="305">
        <v>89505</v>
      </c>
      <c r="D52" s="305">
        <v>33784</v>
      </c>
      <c r="E52" s="305">
        <v>123289</v>
      </c>
      <c r="F52" s="471">
        <v>24.67</v>
      </c>
      <c r="G52" s="472">
        <v>0</v>
      </c>
      <c r="H52" s="767">
        <v>10.14</v>
      </c>
      <c r="I52" s="474">
        <v>0</v>
      </c>
      <c r="J52" s="473">
        <v>10.14</v>
      </c>
    </row>
    <row r="53" spans="1:10" s="390" customFormat="1" ht="12.75">
      <c r="A53" s="391">
        <v>42</v>
      </c>
      <c r="B53" s="575" t="s">
        <v>668</v>
      </c>
      <c r="C53" s="312">
        <v>88347</v>
      </c>
      <c r="D53" s="312">
        <v>36350</v>
      </c>
      <c r="E53" s="305">
        <v>124697</v>
      </c>
      <c r="F53" s="471">
        <v>24.95</v>
      </c>
      <c r="G53" s="472">
        <v>0</v>
      </c>
      <c r="H53" s="767">
        <v>10.33</v>
      </c>
      <c r="I53" s="474">
        <v>22.39</v>
      </c>
      <c r="J53" s="473">
        <v>-12.06</v>
      </c>
    </row>
    <row r="54" spans="1:10" s="390" customFormat="1" ht="15.75" customHeight="1">
      <c r="A54" s="391">
        <v>43</v>
      </c>
      <c r="B54" s="575" t="s">
        <v>669</v>
      </c>
      <c r="C54" s="305">
        <v>95265</v>
      </c>
      <c r="D54" s="305">
        <v>35529</v>
      </c>
      <c r="E54" s="305">
        <v>130794</v>
      </c>
      <c r="F54" s="471">
        <v>26.17</v>
      </c>
      <c r="G54" s="472">
        <v>0</v>
      </c>
      <c r="H54" s="767">
        <v>11.46</v>
      </c>
      <c r="I54" s="474">
        <v>28.08</v>
      </c>
      <c r="J54" s="473">
        <v>-16.619999999999997</v>
      </c>
    </row>
    <row r="55" spans="1:10" s="390" customFormat="1" ht="15.75" customHeight="1">
      <c r="A55" s="391">
        <v>44</v>
      </c>
      <c r="B55" s="575" t="s">
        <v>670</v>
      </c>
      <c r="C55" s="305">
        <v>71837</v>
      </c>
      <c r="D55" s="305">
        <v>24787</v>
      </c>
      <c r="E55" s="305">
        <v>96624</v>
      </c>
      <c r="F55" s="471">
        <v>19.33</v>
      </c>
      <c r="G55" s="472">
        <v>2.89</v>
      </c>
      <c r="H55" s="767">
        <v>7.91</v>
      </c>
      <c r="I55" s="474">
        <v>14.36</v>
      </c>
      <c r="J55" s="473">
        <v>-3.5599999999999987</v>
      </c>
    </row>
    <row r="56" spans="1:10" ht="18" customHeight="1">
      <c r="A56" s="391">
        <v>45</v>
      </c>
      <c r="B56" s="575" t="s">
        <v>671</v>
      </c>
      <c r="C56" s="305">
        <v>85565</v>
      </c>
      <c r="D56" s="305">
        <v>25669</v>
      </c>
      <c r="E56" s="305">
        <v>111234</v>
      </c>
      <c r="F56" s="471">
        <v>22.26</v>
      </c>
      <c r="G56" s="472">
        <v>0</v>
      </c>
      <c r="H56" s="767">
        <v>9.07</v>
      </c>
      <c r="I56" s="365">
        <v>0</v>
      </c>
      <c r="J56" s="473">
        <v>9.07</v>
      </c>
    </row>
    <row r="57" spans="1:10" ht="12.75">
      <c r="A57" s="391">
        <v>46</v>
      </c>
      <c r="B57" s="575" t="s">
        <v>672</v>
      </c>
      <c r="C57" s="305">
        <v>171246</v>
      </c>
      <c r="D57" s="305">
        <v>47758</v>
      </c>
      <c r="E57" s="305">
        <v>219004</v>
      </c>
      <c r="F57" s="471">
        <v>43.82</v>
      </c>
      <c r="G57" s="472">
        <v>0</v>
      </c>
      <c r="H57" s="767">
        <v>17.68</v>
      </c>
      <c r="I57" s="365">
        <v>47.56</v>
      </c>
      <c r="J57" s="473">
        <v>-29.880000000000003</v>
      </c>
    </row>
    <row r="58" spans="1:10" ht="12" customHeight="1">
      <c r="A58" s="391">
        <v>47</v>
      </c>
      <c r="B58" s="575" t="s">
        <v>673</v>
      </c>
      <c r="C58" s="305">
        <v>242961</v>
      </c>
      <c r="D58" s="305">
        <v>82622</v>
      </c>
      <c r="E58" s="305">
        <v>325583</v>
      </c>
      <c r="F58" s="471">
        <v>65.14</v>
      </c>
      <c r="G58" s="472">
        <v>0</v>
      </c>
      <c r="H58" s="767">
        <v>26.61</v>
      </c>
      <c r="I58" s="365">
        <v>0</v>
      </c>
      <c r="J58" s="473">
        <v>26.61</v>
      </c>
    </row>
    <row r="59" spans="1:10" ht="12.75">
      <c r="A59" s="391">
        <v>48</v>
      </c>
      <c r="B59" s="575" t="s">
        <v>674</v>
      </c>
      <c r="C59" s="305">
        <v>70151</v>
      </c>
      <c r="D59" s="305">
        <v>33643</v>
      </c>
      <c r="E59" s="305">
        <v>103794</v>
      </c>
      <c r="F59" s="471">
        <v>20.77</v>
      </c>
      <c r="G59" s="472">
        <v>0</v>
      </c>
      <c r="H59" s="767">
        <v>8.780000000000001</v>
      </c>
      <c r="I59" s="365">
        <v>0</v>
      </c>
      <c r="J59" s="473">
        <v>8.780000000000001</v>
      </c>
    </row>
    <row r="60" spans="1:10" ht="15.75" customHeight="1">
      <c r="A60" s="391">
        <v>49</v>
      </c>
      <c r="B60" s="575" t="s">
        <v>675</v>
      </c>
      <c r="C60" s="305">
        <v>120786</v>
      </c>
      <c r="D60" s="305">
        <v>46254</v>
      </c>
      <c r="E60" s="305">
        <v>167040</v>
      </c>
      <c r="F60" s="471">
        <v>33.42</v>
      </c>
      <c r="G60" s="472">
        <v>0</v>
      </c>
      <c r="H60" s="767">
        <v>13.84</v>
      </c>
      <c r="I60" s="365">
        <v>8.94</v>
      </c>
      <c r="J60" s="473">
        <v>4.9</v>
      </c>
    </row>
    <row r="61" spans="1:10" ht="12.75" customHeight="1">
      <c r="A61" s="391">
        <v>50</v>
      </c>
      <c r="B61" s="575" t="s">
        <v>676</v>
      </c>
      <c r="C61" s="305">
        <v>54290</v>
      </c>
      <c r="D61" s="305">
        <v>22857</v>
      </c>
      <c r="E61" s="305">
        <v>77147</v>
      </c>
      <c r="F61" s="471">
        <v>15.44</v>
      </c>
      <c r="G61" s="472">
        <v>0</v>
      </c>
      <c r="H61" s="767">
        <v>6.390000000000001</v>
      </c>
      <c r="I61" s="365">
        <v>2.22</v>
      </c>
      <c r="J61" s="473">
        <v>4.17</v>
      </c>
    </row>
    <row r="62" spans="1:10" ht="12.75" customHeight="1">
      <c r="A62" s="391">
        <v>51</v>
      </c>
      <c r="B62" s="575" t="s">
        <v>677</v>
      </c>
      <c r="C62" s="305">
        <v>138534</v>
      </c>
      <c r="D62" s="305">
        <v>48761</v>
      </c>
      <c r="E62" s="305">
        <v>187295</v>
      </c>
      <c r="F62" s="471">
        <v>37.47</v>
      </c>
      <c r="G62" s="472">
        <v>0</v>
      </c>
      <c r="H62" s="767">
        <v>15.34</v>
      </c>
      <c r="I62" s="365">
        <v>11.85</v>
      </c>
      <c r="J62" s="473">
        <v>3.49</v>
      </c>
    </row>
    <row r="63" spans="1:10" ht="12.75">
      <c r="A63" s="391">
        <v>52</v>
      </c>
      <c r="B63" s="575" t="s">
        <v>678</v>
      </c>
      <c r="C63" s="305">
        <v>74099</v>
      </c>
      <c r="D63" s="305">
        <v>26148</v>
      </c>
      <c r="E63" s="305">
        <v>100247</v>
      </c>
      <c r="F63" s="471">
        <v>20.06</v>
      </c>
      <c r="G63" s="472">
        <v>0</v>
      </c>
      <c r="H63" s="767">
        <v>8.21</v>
      </c>
      <c r="I63" s="365">
        <v>6.52</v>
      </c>
      <c r="J63" s="473">
        <v>1.6900000000000013</v>
      </c>
    </row>
    <row r="64" spans="1:10" ht="12.75">
      <c r="A64" s="391">
        <v>53</v>
      </c>
      <c r="B64" s="575" t="s">
        <v>679</v>
      </c>
      <c r="C64" s="394">
        <v>94747.18</v>
      </c>
      <c r="D64" s="394">
        <v>33534.82</v>
      </c>
      <c r="E64" s="305">
        <v>128282</v>
      </c>
      <c r="F64" s="471">
        <v>25.67</v>
      </c>
      <c r="G64" s="472">
        <v>0</v>
      </c>
      <c r="H64" s="767">
        <v>10.6</v>
      </c>
      <c r="I64" s="365">
        <v>5.69</v>
      </c>
      <c r="J64" s="473">
        <v>4.909999999999999</v>
      </c>
    </row>
    <row r="65" spans="1:10" ht="12.75">
      <c r="A65" s="391">
        <v>54</v>
      </c>
      <c r="B65" s="575" t="s">
        <v>680</v>
      </c>
      <c r="C65" s="305">
        <v>80449</v>
      </c>
      <c r="D65" s="305">
        <v>35496</v>
      </c>
      <c r="E65" s="305">
        <v>115945</v>
      </c>
      <c r="F65" s="471">
        <v>23.2</v>
      </c>
      <c r="G65" s="472">
        <v>0</v>
      </c>
      <c r="H65" s="767">
        <v>10.13</v>
      </c>
      <c r="I65" s="365">
        <v>0</v>
      </c>
      <c r="J65" s="473">
        <v>10.13</v>
      </c>
    </row>
    <row r="66" spans="1:10" ht="12.75">
      <c r="A66" s="391">
        <v>55</v>
      </c>
      <c r="B66" s="575" t="s">
        <v>681</v>
      </c>
      <c r="C66" s="394">
        <v>76236.8518519</v>
      </c>
      <c r="D66" s="394">
        <v>60284.1481481</v>
      </c>
      <c r="E66" s="305">
        <v>136521</v>
      </c>
      <c r="F66" s="471">
        <v>27.32</v>
      </c>
      <c r="G66" s="472">
        <v>0</v>
      </c>
      <c r="H66" s="767">
        <v>12.17</v>
      </c>
      <c r="I66" s="365">
        <v>24.6</v>
      </c>
      <c r="J66" s="473">
        <v>-12.430000000000001</v>
      </c>
    </row>
    <row r="67" spans="1:10" ht="12.75">
      <c r="A67" s="391">
        <v>56</v>
      </c>
      <c r="B67" s="575" t="s">
        <v>682</v>
      </c>
      <c r="C67" s="305">
        <v>156030</v>
      </c>
      <c r="D67" s="305">
        <v>63575</v>
      </c>
      <c r="E67" s="305">
        <v>219605</v>
      </c>
      <c r="F67" s="471">
        <v>43.94</v>
      </c>
      <c r="G67" s="472">
        <v>0</v>
      </c>
      <c r="H67" s="767">
        <v>18.169999999999998</v>
      </c>
      <c r="I67" s="365">
        <v>0.14</v>
      </c>
      <c r="J67" s="473">
        <v>18.029999999999998</v>
      </c>
    </row>
    <row r="68" spans="1:10" ht="12.75">
      <c r="A68" s="391">
        <v>57</v>
      </c>
      <c r="B68" s="575" t="s">
        <v>683</v>
      </c>
      <c r="C68" s="305">
        <v>194865</v>
      </c>
      <c r="D68" s="305">
        <v>67623</v>
      </c>
      <c r="E68" s="305">
        <v>262488</v>
      </c>
      <c r="F68" s="471">
        <v>52.52</v>
      </c>
      <c r="G68" s="472">
        <v>0</v>
      </c>
      <c r="H68" s="767">
        <v>13.809999999999999</v>
      </c>
      <c r="I68" s="365">
        <v>29.88</v>
      </c>
      <c r="J68" s="473">
        <v>-16.07</v>
      </c>
    </row>
    <row r="69" spans="1:10" ht="12.75">
      <c r="A69" s="391">
        <v>58</v>
      </c>
      <c r="B69" s="575" t="s">
        <v>684</v>
      </c>
      <c r="C69" s="305">
        <v>132038</v>
      </c>
      <c r="D69" s="305">
        <v>48866</v>
      </c>
      <c r="E69" s="305">
        <v>180904</v>
      </c>
      <c r="F69" s="471">
        <v>36.2</v>
      </c>
      <c r="G69" s="472">
        <v>0</v>
      </c>
      <c r="H69" s="767">
        <v>9.99</v>
      </c>
      <c r="I69" s="365">
        <v>13.64</v>
      </c>
      <c r="J69" s="473">
        <v>-3.6500000000000004</v>
      </c>
    </row>
    <row r="70" spans="1:10" ht="12.75">
      <c r="A70" s="391">
        <v>59</v>
      </c>
      <c r="B70" s="575" t="s">
        <v>685</v>
      </c>
      <c r="C70" s="305">
        <v>72693</v>
      </c>
      <c r="D70" s="305">
        <v>34520</v>
      </c>
      <c r="E70" s="305">
        <v>107213</v>
      </c>
      <c r="F70" s="471">
        <v>21.45</v>
      </c>
      <c r="G70" s="472">
        <v>0</v>
      </c>
      <c r="H70" s="767">
        <v>10.24</v>
      </c>
      <c r="I70" s="365">
        <v>6.87</v>
      </c>
      <c r="J70" s="473">
        <v>3.37</v>
      </c>
    </row>
    <row r="71" spans="1:10" ht="12.75">
      <c r="A71" s="391">
        <v>60</v>
      </c>
      <c r="B71" s="575" t="s">
        <v>686</v>
      </c>
      <c r="C71" s="305">
        <v>161489</v>
      </c>
      <c r="D71" s="305">
        <v>71815</v>
      </c>
      <c r="E71" s="305">
        <v>233304</v>
      </c>
      <c r="F71" s="471">
        <v>46.68</v>
      </c>
      <c r="G71" s="472">
        <v>0</v>
      </c>
      <c r="H71" s="767">
        <v>19.42</v>
      </c>
      <c r="I71" s="365">
        <v>0</v>
      </c>
      <c r="J71" s="473">
        <v>19.42</v>
      </c>
    </row>
    <row r="72" spans="1:10" ht="12.75">
      <c r="A72" s="391">
        <v>61</v>
      </c>
      <c r="B72" s="575" t="s">
        <v>687</v>
      </c>
      <c r="C72" s="305">
        <v>119696</v>
      </c>
      <c r="D72" s="305">
        <v>64329</v>
      </c>
      <c r="E72" s="305">
        <v>184025</v>
      </c>
      <c r="F72" s="471">
        <v>36.82</v>
      </c>
      <c r="G72" s="472">
        <v>0</v>
      </c>
      <c r="H72" s="767">
        <v>15.55</v>
      </c>
      <c r="I72" s="365">
        <v>30.04</v>
      </c>
      <c r="J72" s="473">
        <v>-14.489999999999998</v>
      </c>
    </row>
    <row r="73" spans="1:10" ht="12.75">
      <c r="A73" s="391">
        <v>62</v>
      </c>
      <c r="B73" s="575" t="s">
        <v>688</v>
      </c>
      <c r="C73" s="305">
        <v>97307</v>
      </c>
      <c r="D73" s="305">
        <v>27935</v>
      </c>
      <c r="E73" s="305">
        <v>125242</v>
      </c>
      <c r="F73" s="471">
        <v>25.06</v>
      </c>
      <c r="G73" s="472">
        <v>0</v>
      </c>
      <c r="H73" s="767">
        <v>10.28</v>
      </c>
      <c r="I73" s="365">
        <v>15.16</v>
      </c>
      <c r="J73" s="473">
        <v>-4.880000000000001</v>
      </c>
    </row>
    <row r="74" spans="1:10" ht="12.75">
      <c r="A74" s="391">
        <v>63</v>
      </c>
      <c r="B74" s="575" t="s">
        <v>689</v>
      </c>
      <c r="C74" s="305">
        <v>92397</v>
      </c>
      <c r="D74" s="305">
        <v>38200</v>
      </c>
      <c r="E74" s="305">
        <v>130597</v>
      </c>
      <c r="F74" s="471">
        <v>26.13</v>
      </c>
      <c r="G74" s="472">
        <v>0</v>
      </c>
      <c r="H74" s="767">
        <v>11.3</v>
      </c>
      <c r="I74" s="365">
        <v>0</v>
      </c>
      <c r="J74" s="473">
        <v>11.3</v>
      </c>
    </row>
    <row r="75" spans="1:10" ht="12.75">
      <c r="A75" s="391">
        <v>64</v>
      </c>
      <c r="B75" s="575" t="s">
        <v>690</v>
      </c>
      <c r="C75" s="305">
        <v>87026</v>
      </c>
      <c r="D75" s="305">
        <v>31552</v>
      </c>
      <c r="E75" s="305">
        <v>118578</v>
      </c>
      <c r="F75" s="471">
        <v>23.73</v>
      </c>
      <c r="G75" s="472">
        <v>0</v>
      </c>
      <c r="H75" s="767">
        <v>9.73</v>
      </c>
      <c r="I75" s="365">
        <v>0</v>
      </c>
      <c r="J75" s="473">
        <v>9.73</v>
      </c>
    </row>
    <row r="76" spans="1:10" ht="12.75">
      <c r="A76" s="391">
        <v>65</v>
      </c>
      <c r="B76" s="575" t="s">
        <v>691</v>
      </c>
      <c r="C76" s="305">
        <v>148008</v>
      </c>
      <c r="D76" s="305">
        <v>57924</v>
      </c>
      <c r="E76" s="305">
        <v>205932</v>
      </c>
      <c r="F76" s="471">
        <v>41.2</v>
      </c>
      <c r="G76" s="472">
        <v>0</v>
      </c>
      <c r="H76" s="767">
        <v>17.990000000000002</v>
      </c>
      <c r="I76" s="365">
        <v>14.1</v>
      </c>
      <c r="J76" s="473">
        <v>3.8900000000000023</v>
      </c>
    </row>
    <row r="77" spans="1:10" ht="12.75">
      <c r="A77" s="391">
        <v>66</v>
      </c>
      <c r="B77" s="575" t="s">
        <v>692</v>
      </c>
      <c r="C77" s="305">
        <v>41878</v>
      </c>
      <c r="D77" s="305">
        <v>12225</v>
      </c>
      <c r="E77" s="305">
        <v>54103</v>
      </c>
      <c r="F77" s="471">
        <v>10.83</v>
      </c>
      <c r="G77" s="472">
        <v>0</v>
      </c>
      <c r="H77" s="767">
        <v>5.82</v>
      </c>
      <c r="I77" s="365">
        <v>7.1</v>
      </c>
      <c r="J77" s="473">
        <v>-1.2799999999999994</v>
      </c>
    </row>
    <row r="78" spans="1:10" ht="12.75">
      <c r="A78" s="391">
        <v>67</v>
      </c>
      <c r="B78" s="575" t="s">
        <v>693</v>
      </c>
      <c r="C78" s="305">
        <v>179221</v>
      </c>
      <c r="D78" s="305">
        <v>41817</v>
      </c>
      <c r="E78" s="305">
        <v>221038</v>
      </c>
      <c r="F78" s="471">
        <v>44.23</v>
      </c>
      <c r="G78" s="472">
        <v>0</v>
      </c>
      <c r="H78" s="767">
        <v>17.66</v>
      </c>
      <c r="I78" s="365">
        <v>0</v>
      </c>
      <c r="J78" s="473">
        <v>17.66</v>
      </c>
    </row>
    <row r="79" spans="1:10" ht="12.75">
      <c r="A79" s="391">
        <v>68</v>
      </c>
      <c r="B79" s="575" t="s">
        <v>694</v>
      </c>
      <c r="C79" s="305">
        <v>288800</v>
      </c>
      <c r="D79" s="305">
        <v>99787</v>
      </c>
      <c r="E79" s="305">
        <v>388587</v>
      </c>
      <c r="F79" s="471">
        <v>77.75</v>
      </c>
      <c r="G79" s="472">
        <v>0</v>
      </c>
      <c r="H79" s="767">
        <v>31.79</v>
      </c>
      <c r="I79" s="365">
        <v>50.95</v>
      </c>
      <c r="J79" s="473">
        <v>-19.160000000000004</v>
      </c>
    </row>
    <row r="80" spans="1:10" ht="12.75">
      <c r="A80" s="391">
        <v>69</v>
      </c>
      <c r="B80" s="575" t="s">
        <v>695</v>
      </c>
      <c r="C80" s="305">
        <v>112297</v>
      </c>
      <c r="D80" s="305">
        <v>38740</v>
      </c>
      <c r="E80" s="305">
        <v>151037</v>
      </c>
      <c r="F80" s="471">
        <v>30.22</v>
      </c>
      <c r="G80" s="472">
        <v>0</v>
      </c>
      <c r="H80" s="767">
        <v>12.350000000000001</v>
      </c>
      <c r="I80" s="365">
        <v>12.35</v>
      </c>
      <c r="J80" s="473">
        <v>0</v>
      </c>
    </row>
    <row r="81" spans="1:10" ht="12.75">
      <c r="A81" s="391">
        <v>70</v>
      </c>
      <c r="B81" s="575" t="s">
        <v>696</v>
      </c>
      <c r="C81" s="305">
        <v>107185</v>
      </c>
      <c r="D81" s="305">
        <v>37795</v>
      </c>
      <c r="E81" s="305">
        <v>144980</v>
      </c>
      <c r="F81" s="471">
        <v>29.01</v>
      </c>
      <c r="G81" s="472">
        <v>0</v>
      </c>
      <c r="H81" s="767">
        <v>12.64</v>
      </c>
      <c r="I81" s="365">
        <v>12.64</v>
      </c>
      <c r="J81" s="473">
        <v>0</v>
      </c>
    </row>
    <row r="82" spans="1:10" ht="12.75">
      <c r="A82" s="391">
        <v>71</v>
      </c>
      <c r="B82" s="575" t="s">
        <v>697</v>
      </c>
      <c r="C82" s="305">
        <v>124566</v>
      </c>
      <c r="D82" s="305">
        <v>46681</v>
      </c>
      <c r="E82" s="305">
        <v>171247</v>
      </c>
      <c r="F82" s="471">
        <v>34.26</v>
      </c>
      <c r="G82" s="472">
        <v>0</v>
      </c>
      <c r="H82" s="767">
        <v>14.110000000000001</v>
      </c>
      <c r="I82" s="365">
        <v>0</v>
      </c>
      <c r="J82" s="473">
        <v>14.110000000000001</v>
      </c>
    </row>
    <row r="83" spans="1:10" ht="12.75">
      <c r="A83" s="391">
        <v>72</v>
      </c>
      <c r="B83" s="575" t="s">
        <v>698</v>
      </c>
      <c r="C83" s="305">
        <v>150378</v>
      </c>
      <c r="D83" s="305">
        <v>71238</v>
      </c>
      <c r="E83" s="305">
        <v>221616</v>
      </c>
      <c r="F83" s="471">
        <v>44.34</v>
      </c>
      <c r="G83" s="472">
        <v>0</v>
      </c>
      <c r="H83" s="767">
        <v>18.61</v>
      </c>
      <c r="I83" s="365">
        <v>6.51</v>
      </c>
      <c r="J83" s="473">
        <v>12.1</v>
      </c>
    </row>
    <row r="84" spans="1:10" ht="12.75">
      <c r="A84" s="391">
        <v>73</v>
      </c>
      <c r="B84" s="575" t="s">
        <v>699</v>
      </c>
      <c r="C84" s="395">
        <v>116209</v>
      </c>
      <c r="D84" s="395">
        <v>28218</v>
      </c>
      <c r="E84" s="305">
        <v>144427</v>
      </c>
      <c r="F84" s="471">
        <v>28.9</v>
      </c>
      <c r="G84" s="472">
        <v>0</v>
      </c>
      <c r="H84" s="767">
        <v>10.48</v>
      </c>
      <c r="I84" s="365">
        <v>10.48</v>
      </c>
      <c r="J84" s="473">
        <v>0</v>
      </c>
    </row>
    <row r="85" spans="1:10" ht="12.75">
      <c r="A85" s="391">
        <v>74</v>
      </c>
      <c r="B85" s="575" t="s">
        <v>700</v>
      </c>
      <c r="C85" s="395">
        <v>39139</v>
      </c>
      <c r="D85" s="395">
        <v>19254</v>
      </c>
      <c r="E85" s="305">
        <v>58393</v>
      </c>
      <c r="F85" s="471">
        <v>11.68</v>
      </c>
      <c r="G85" s="472">
        <v>0</v>
      </c>
      <c r="H85" s="767">
        <v>4.5</v>
      </c>
      <c r="I85" s="365">
        <v>4.5</v>
      </c>
      <c r="J85" s="473">
        <v>0</v>
      </c>
    </row>
    <row r="86" spans="1:10" ht="12.75">
      <c r="A86" s="391">
        <v>75</v>
      </c>
      <c r="B86" s="575" t="s">
        <v>701</v>
      </c>
      <c r="C86" s="395">
        <v>56889</v>
      </c>
      <c r="D86" s="395">
        <v>11275</v>
      </c>
      <c r="E86" s="305">
        <v>68164</v>
      </c>
      <c r="F86" s="471">
        <v>13.64</v>
      </c>
      <c r="G86" s="472">
        <v>0</v>
      </c>
      <c r="H86" s="767">
        <v>4.89</v>
      </c>
      <c r="I86" s="365">
        <v>4.89</v>
      </c>
      <c r="J86" s="473">
        <v>0</v>
      </c>
    </row>
    <row r="87" spans="1:10" ht="12.75">
      <c r="A87" s="768">
        <v>76</v>
      </c>
      <c r="B87" s="769" t="s">
        <v>1161</v>
      </c>
      <c r="C87" s="770"/>
      <c r="D87" s="770"/>
      <c r="E87" s="771"/>
      <c r="F87" s="772">
        <v>0</v>
      </c>
      <c r="G87" s="773">
        <v>0</v>
      </c>
      <c r="H87" s="774">
        <v>0</v>
      </c>
      <c r="I87" s="775">
        <v>0</v>
      </c>
      <c r="J87" s="774">
        <v>0</v>
      </c>
    </row>
    <row r="88" spans="1:10" ht="12.75">
      <c r="A88" s="1026" t="s">
        <v>18</v>
      </c>
      <c r="B88" s="1026"/>
      <c r="C88" s="396">
        <v>8999540.031851899</v>
      </c>
      <c r="D88" s="396">
        <v>3442518.9681480997</v>
      </c>
      <c r="E88" s="306">
        <v>12442058.999999998</v>
      </c>
      <c r="F88" s="576">
        <v>2489.47</v>
      </c>
      <c r="G88" s="464">
        <v>113.16999999999999</v>
      </c>
      <c r="H88" s="296">
        <v>1024.53</v>
      </c>
      <c r="I88" s="464">
        <v>815.4300000000002</v>
      </c>
      <c r="J88" s="475">
        <v>322.26999999999987</v>
      </c>
    </row>
    <row r="90" spans="1:11" ht="12.75">
      <c r="A90" s="1027" t="s">
        <v>1165</v>
      </c>
      <c r="B90" s="1027"/>
      <c r="C90" s="1027"/>
      <c r="D90" s="1027"/>
      <c r="E90" s="1027"/>
      <c r="F90" s="1027"/>
      <c r="G90" s="1027"/>
      <c r="H90" s="1027"/>
      <c r="I90" s="1027"/>
      <c r="J90" s="1027"/>
      <c r="K90" s="286"/>
    </row>
    <row r="91" spans="1:10" ht="74.25" customHeight="1">
      <c r="A91" s="1027"/>
      <c r="B91" s="1027"/>
      <c r="C91" s="1027"/>
      <c r="D91" s="1027"/>
      <c r="E91" s="1027"/>
      <c r="F91" s="1027"/>
      <c r="G91" s="1027"/>
      <c r="H91" s="1027"/>
      <c r="I91" s="1027"/>
      <c r="J91" s="1027"/>
    </row>
    <row r="92" spans="8:10" ht="12.75" customHeight="1">
      <c r="H92" s="564"/>
      <c r="I92" s="286"/>
      <c r="J92" s="286"/>
    </row>
    <row r="93" spans="1:10" ht="12.75" customHeight="1">
      <c r="A93" s="88" t="s">
        <v>1009</v>
      </c>
      <c r="H93" s="564"/>
      <c r="I93" s="990" t="s">
        <v>995</v>
      </c>
      <c r="J93" s="990"/>
    </row>
    <row r="94" spans="9:13" ht="12.75">
      <c r="I94" s="990" t="s">
        <v>998</v>
      </c>
      <c r="J94" s="990"/>
      <c r="K94" s="368"/>
      <c r="L94" s="368"/>
      <c r="M94" s="368"/>
    </row>
    <row r="95" spans="9:10" ht="12.75">
      <c r="I95" s="990" t="s">
        <v>997</v>
      </c>
      <c r="J95" s="990"/>
    </row>
  </sheetData>
  <sheetProtection/>
  <mergeCells count="9">
    <mergeCell ref="K1:K24"/>
    <mergeCell ref="A88:B88"/>
    <mergeCell ref="A90:J91"/>
    <mergeCell ref="I95:J95"/>
    <mergeCell ref="A2:J2"/>
    <mergeCell ref="A5:J5"/>
    <mergeCell ref="I93:J93"/>
    <mergeCell ref="I94:J94"/>
    <mergeCell ref="A3:J3"/>
  </mergeCells>
  <conditionalFormatting sqref="I93:J95 A12:E88">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105" r:id="rId1"/>
  <colBreaks count="1" manualBreakCount="1">
    <brk id="10" max="32" man="1"/>
  </colBreaks>
</worksheet>
</file>

<file path=xl/worksheets/sheet24.xml><?xml version="1.0" encoding="utf-8"?>
<worksheet xmlns="http://schemas.openxmlformats.org/spreadsheetml/2006/main" xmlns:r="http://schemas.openxmlformats.org/officeDocument/2006/relationships">
  <sheetPr>
    <tabColor rgb="FF00B050"/>
    <pageSetUpPr fitToPage="1"/>
  </sheetPr>
  <dimension ref="A1:T31"/>
  <sheetViews>
    <sheetView view="pageBreakPreview" zoomScale="130" zoomScaleSheetLayoutView="130" zoomScalePageLayoutView="0" workbookViewId="0" topLeftCell="A19">
      <selection activeCell="A19" sqref="A1:IV16384"/>
    </sheetView>
  </sheetViews>
  <sheetFormatPr defaultColWidth="9.140625" defaultRowHeight="12.75"/>
  <cols>
    <col min="1" max="1" width="4.421875" style="140" customWidth="1"/>
    <col min="2" max="2" width="37.28125" style="140" customWidth="1"/>
    <col min="3" max="3" width="12.28125" style="140" customWidth="1"/>
    <col min="4" max="4" width="15.28125" style="140" customWidth="1"/>
    <col min="5" max="5" width="18.57421875" style="140" customWidth="1"/>
    <col min="6" max="6" width="15.8515625" style="140" customWidth="1"/>
    <col min="7" max="7" width="12.57421875" style="140" customWidth="1"/>
    <col min="8" max="8" width="20.140625" style="140" customWidth="1"/>
    <col min="9" max="9" width="26.8515625" style="140" customWidth="1"/>
    <col min="10" max="16384" width="9.140625" style="140" customWidth="1"/>
  </cols>
  <sheetData>
    <row r="1" spans="4:14" s="74" customFormat="1" ht="15" customHeight="1">
      <c r="D1" s="368"/>
      <c r="E1" s="368"/>
      <c r="F1" s="368"/>
      <c r="G1" s="140"/>
      <c r="H1" s="288" t="s">
        <v>66</v>
      </c>
      <c r="I1" s="1037"/>
      <c r="J1" s="140"/>
      <c r="L1" s="140"/>
      <c r="M1" s="89"/>
      <c r="N1" s="89"/>
    </row>
    <row r="2" spans="1:14" s="74" customFormat="1" ht="15" customHeight="1">
      <c r="A2" s="950" t="s">
        <v>0</v>
      </c>
      <c r="B2" s="950"/>
      <c r="C2" s="950"/>
      <c r="D2" s="950"/>
      <c r="E2" s="950"/>
      <c r="F2" s="950"/>
      <c r="G2" s="950"/>
      <c r="H2" s="950"/>
      <c r="I2" s="1037"/>
      <c r="J2" s="118"/>
      <c r="K2" s="118"/>
      <c r="L2" s="118"/>
      <c r="M2" s="118"/>
      <c r="N2" s="118"/>
    </row>
    <row r="3" spans="1:14" s="74" customFormat="1" ht="20.25" customHeight="1">
      <c r="A3" s="949" t="s">
        <v>388</v>
      </c>
      <c r="B3" s="949"/>
      <c r="C3" s="949"/>
      <c r="D3" s="949"/>
      <c r="E3" s="949"/>
      <c r="F3" s="949"/>
      <c r="G3" s="949"/>
      <c r="H3" s="949"/>
      <c r="I3" s="1037"/>
      <c r="J3" s="115"/>
      <c r="K3" s="115"/>
      <c r="L3" s="115"/>
      <c r="M3" s="115"/>
      <c r="N3" s="115"/>
    </row>
    <row r="4" spans="1:9" ht="19.5" customHeight="1">
      <c r="A4" s="1029" t="s">
        <v>415</v>
      </c>
      <c r="B4" s="950"/>
      <c r="C4" s="950"/>
      <c r="D4" s="950"/>
      <c r="E4" s="950"/>
      <c r="F4" s="950"/>
      <c r="G4" s="950"/>
      <c r="H4" s="950"/>
      <c r="I4" s="1037"/>
    </row>
    <row r="5" ht="12.75">
      <c r="I5" s="1037"/>
    </row>
    <row r="6" spans="1:10" s="87" customFormat="1" ht="15.75" customHeight="1" hidden="1">
      <c r="A6" s="140"/>
      <c r="B6" s="140"/>
      <c r="C6" s="140"/>
      <c r="D6" s="140"/>
      <c r="E6" s="140"/>
      <c r="F6" s="140"/>
      <c r="G6" s="140"/>
      <c r="H6" s="140"/>
      <c r="I6" s="1037"/>
      <c r="J6" s="140"/>
    </row>
    <row r="7" spans="1:9" s="87" customFormat="1" ht="15.75" customHeight="1">
      <c r="A7" s="991" t="s">
        <v>994</v>
      </c>
      <c r="B7" s="991"/>
      <c r="C7" s="140"/>
      <c r="D7" s="140"/>
      <c r="E7" s="140"/>
      <c r="F7" s="140"/>
      <c r="G7" s="140"/>
      <c r="H7" s="264" t="s">
        <v>26</v>
      </c>
      <c r="I7" s="1037"/>
    </row>
    <row r="8" spans="1:20" s="87" customFormat="1" ht="15.75" customHeight="1">
      <c r="A8" s="88"/>
      <c r="B8" s="140"/>
      <c r="C8" s="140"/>
      <c r="D8" s="317"/>
      <c r="E8" s="317"/>
      <c r="G8" s="317" t="s">
        <v>437</v>
      </c>
      <c r="H8" s="317"/>
      <c r="I8" s="1037"/>
      <c r="J8" s="317"/>
      <c r="K8" s="317"/>
      <c r="L8" s="317"/>
      <c r="S8" s="397"/>
      <c r="T8" s="398"/>
    </row>
    <row r="9" spans="1:9" s="400" customFormat="1" ht="42" customHeight="1">
      <c r="A9" s="399"/>
      <c r="B9" s="80" t="s">
        <v>27</v>
      </c>
      <c r="C9" s="80" t="s">
        <v>416</v>
      </c>
      <c r="D9" s="80" t="s">
        <v>439</v>
      </c>
      <c r="E9" s="80" t="s">
        <v>329</v>
      </c>
      <c r="F9" s="80" t="s">
        <v>330</v>
      </c>
      <c r="G9" s="80" t="s">
        <v>74</v>
      </c>
      <c r="H9" s="82" t="s">
        <v>438</v>
      </c>
      <c r="I9" s="1037"/>
    </row>
    <row r="10" spans="1:9" s="400" customFormat="1" ht="14.25" customHeight="1">
      <c r="A10" s="401">
        <v>1</v>
      </c>
      <c r="B10" s="80">
        <v>2</v>
      </c>
      <c r="C10" s="402">
        <v>3</v>
      </c>
      <c r="D10" s="402">
        <v>4</v>
      </c>
      <c r="E10" s="402">
        <v>5</v>
      </c>
      <c r="F10" s="402">
        <v>6</v>
      </c>
      <c r="G10" s="266">
        <v>7</v>
      </c>
      <c r="H10" s="705">
        <v>8</v>
      </c>
      <c r="I10" s="1037"/>
    </row>
    <row r="11" spans="1:9" ht="12.75" customHeight="1">
      <c r="A11" s="403" t="s">
        <v>28</v>
      </c>
      <c r="B11" s="361" t="s">
        <v>29</v>
      </c>
      <c r="C11" s="1030">
        <v>1163.91</v>
      </c>
      <c r="D11" s="1030">
        <v>0</v>
      </c>
      <c r="E11" s="879">
        <v>1300</v>
      </c>
      <c r="F11" s="879">
        <v>1300</v>
      </c>
      <c r="G11" s="1031">
        <v>1105.2</v>
      </c>
      <c r="H11" s="1034">
        <v>194.8</v>
      </c>
      <c r="I11" s="1037"/>
    </row>
    <row r="12" spans="1:9" ht="12.75" customHeight="1">
      <c r="A12" s="404"/>
      <c r="B12" s="360" t="s">
        <v>30</v>
      </c>
      <c r="C12" s="892"/>
      <c r="D12" s="892"/>
      <c r="E12" s="880"/>
      <c r="F12" s="880"/>
      <c r="G12" s="1032"/>
      <c r="H12" s="1035"/>
      <c r="I12" s="1037"/>
    </row>
    <row r="13" spans="1:9" ht="12.75" customHeight="1">
      <c r="A13" s="404"/>
      <c r="B13" s="360" t="s">
        <v>250</v>
      </c>
      <c r="C13" s="892"/>
      <c r="D13" s="892"/>
      <c r="E13" s="880"/>
      <c r="F13" s="880"/>
      <c r="G13" s="1032"/>
      <c r="H13" s="1035"/>
      <c r="I13" s="1037"/>
    </row>
    <row r="14" spans="1:9" s="400" customFormat="1" ht="33.75" customHeight="1">
      <c r="A14" s="405"/>
      <c r="B14" s="406" t="s">
        <v>251</v>
      </c>
      <c r="C14" s="893"/>
      <c r="D14" s="892"/>
      <c r="E14" s="880"/>
      <c r="F14" s="880"/>
      <c r="G14" s="1032"/>
      <c r="H14" s="1035"/>
      <c r="I14" s="1037"/>
    </row>
    <row r="15" spans="1:9" s="400" customFormat="1" ht="12.75" customHeight="1">
      <c r="A15" s="405"/>
      <c r="B15" s="363" t="s">
        <v>31</v>
      </c>
      <c r="C15" s="407">
        <v>1163.91</v>
      </c>
      <c r="D15" s="892"/>
      <c r="E15" s="880"/>
      <c r="F15" s="880"/>
      <c r="G15" s="1032"/>
      <c r="H15" s="1035"/>
      <c r="I15" s="1037"/>
    </row>
    <row r="16" spans="1:9" s="400" customFormat="1" ht="39.75" customHeight="1">
      <c r="A16" s="399" t="s">
        <v>32</v>
      </c>
      <c r="B16" s="363" t="s">
        <v>328</v>
      </c>
      <c r="C16" s="1038">
        <v>1163.91</v>
      </c>
      <c r="D16" s="892"/>
      <c r="E16" s="880"/>
      <c r="F16" s="880"/>
      <c r="G16" s="1032"/>
      <c r="H16" s="1035"/>
      <c r="I16" s="1037"/>
    </row>
    <row r="17" spans="1:9" ht="25.5">
      <c r="A17" s="404"/>
      <c r="B17" s="408" t="s">
        <v>253</v>
      </c>
      <c r="C17" s="1039"/>
      <c r="D17" s="892"/>
      <c r="E17" s="880"/>
      <c r="F17" s="880"/>
      <c r="G17" s="1032"/>
      <c r="H17" s="1035"/>
      <c r="I17" s="1037"/>
    </row>
    <row r="18" spans="1:9" ht="12.75" customHeight="1">
      <c r="A18" s="404"/>
      <c r="B18" s="406" t="s">
        <v>33</v>
      </c>
      <c r="C18" s="1039"/>
      <c r="D18" s="892"/>
      <c r="E18" s="880"/>
      <c r="F18" s="880"/>
      <c r="G18" s="1032"/>
      <c r="H18" s="1035"/>
      <c r="I18" s="1037"/>
    </row>
    <row r="19" spans="1:9" ht="12.75" customHeight="1">
      <c r="A19" s="404"/>
      <c r="B19" s="406" t="s">
        <v>254</v>
      </c>
      <c r="C19" s="1039"/>
      <c r="D19" s="892"/>
      <c r="E19" s="880"/>
      <c r="F19" s="880"/>
      <c r="G19" s="1032"/>
      <c r="H19" s="1035"/>
      <c r="I19" s="1037"/>
    </row>
    <row r="20" spans="1:9" s="400" customFormat="1" ht="18.75" customHeight="1">
      <c r="A20" s="405"/>
      <c r="B20" s="406" t="s">
        <v>34</v>
      </c>
      <c r="C20" s="1039"/>
      <c r="D20" s="892"/>
      <c r="E20" s="880"/>
      <c r="F20" s="880"/>
      <c r="G20" s="1032"/>
      <c r="H20" s="1035"/>
      <c r="I20" s="1037"/>
    </row>
    <row r="21" spans="1:9" s="400" customFormat="1" ht="12.75" customHeight="1">
      <c r="A21" s="405"/>
      <c r="B21" s="406" t="s">
        <v>252</v>
      </c>
      <c r="C21" s="1039"/>
      <c r="D21" s="892"/>
      <c r="E21" s="880"/>
      <c r="F21" s="880"/>
      <c r="G21" s="1032"/>
      <c r="H21" s="1035"/>
      <c r="I21" s="1037"/>
    </row>
    <row r="22" spans="1:9" s="400" customFormat="1" ht="19.5" customHeight="1">
      <c r="A22" s="405"/>
      <c r="B22" s="406" t="s">
        <v>255</v>
      </c>
      <c r="C22" s="1039"/>
      <c r="D22" s="892"/>
      <c r="E22" s="880"/>
      <c r="F22" s="880"/>
      <c r="G22" s="1032"/>
      <c r="H22" s="1035"/>
      <c r="I22" s="1037"/>
    </row>
    <row r="23" spans="1:9" s="400" customFormat="1" ht="30" customHeight="1">
      <c r="A23" s="399"/>
      <c r="B23" s="406" t="s">
        <v>256</v>
      </c>
      <c r="C23" s="1040"/>
      <c r="D23" s="892"/>
      <c r="E23" s="880"/>
      <c r="F23" s="880"/>
      <c r="G23" s="1032"/>
      <c r="H23" s="1035"/>
      <c r="I23" s="1037"/>
    </row>
    <row r="24" spans="1:9" s="400" customFormat="1" ht="30" customHeight="1">
      <c r="A24" s="409"/>
      <c r="B24" s="410" t="s">
        <v>31</v>
      </c>
      <c r="C24" s="411">
        <v>1163.91</v>
      </c>
      <c r="D24" s="893"/>
      <c r="E24" s="881"/>
      <c r="F24" s="881"/>
      <c r="G24" s="1033"/>
      <c r="H24" s="1036"/>
      <c r="I24" s="1037"/>
    </row>
    <row r="25" spans="1:8" ht="13.5" thickBot="1">
      <c r="A25" s="412"/>
      <c r="B25" s="413" t="s">
        <v>35</v>
      </c>
      <c r="C25" s="141">
        <v>2327.82</v>
      </c>
      <c r="D25" s="141">
        <v>0</v>
      </c>
      <c r="E25" s="414">
        <v>1300</v>
      </c>
      <c r="F25" s="414">
        <v>1300</v>
      </c>
      <c r="G25" s="415">
        <v>1105.2</v>
      </c>
      <c r="H25" s="416">
        <v>194.8</v>
      </c>
    </row>
    <row r="26" s="400" customFormat="1" ht="15.75" customHeight="1"/>
    <row r="27" spans="2:8" ht="57" customHeight="1">
      <c r="B27" s="1027" t="s">
        <v>1166</v>
      </c>
      <c r="C27" s="1027"/>
      <c r="D27" s="1027"/>
      <c r="E27" s="1027"/>
      <c r="F27" s="1027"/>
      <c r="G27" s="1027"/>
      <c r="H27" s="1027"/>
    </row>
    <row r="28" spans="2:8" ht="13.5" customHeight="1">
      <c r="B28" s="286"/>
      <c r="C28" s="286"/>
      <c r="D28" s="286"/>
      <c r="E28" s="286"/>
      <c r="F28" s="286"/>
      <c r="G28" s="286"/>
      <c r="H28" s="286"/>
    </row>
    <row r="29" spans="1:8" ht="12" customHeight="1">
      <c r="A29" s="88" t="s">
        <v>1010</v>
      </c>
      <c r="B29" s="286"/>
      <c r="C29" s="286"/>
      <c r="D29" s="286"/>
      <c r="E29" s="286"/>
      <c r="F29" s="286"/>
      <c r="G29" s="990" t="s">
        <v>995</v>
      </c>
      <c r="H29" s="990"/>
    </row>
    <row r="30" spans="2:10" ht="12.75">
      <c r="B30" s="88"/>
      <c r="C30" s="88"/>
      <c r="D30" s="88"/>
      <c r="E30" s="88"/>
      <c r="F30" s="88"/>
      <c r="G30" s="990" t="s">
        <v>998</v>
      </c>
      <c r="H30" s="990"/>
      <c r="I30" s="368"/>
      <c r="J30" s="368"/>
    </row>
    <row r="31" spans="7:8" ht="12.75">
      <c r="G31" s="990" t="s">
        <v>997</v>
      </c>
      <c r="H31" s="990"/>
    </row>
  </sheetData>
  <sheetProtection/>
  <mergeCells count="16">
    <mergeCell ref="F11:F24"/>
    <mergeCell ref="G11:G24"/>
    <mergeCell ref="H11:H24"/>
    <mergeCell ref="I1:I24"/>
    <mergeCell ref="B27:H27"/>
    <mergeCell ref="C16:C23"/>
    <mergeCell ref="G30:H30"/>
    <mergeCell ref="G31:H31"/>
    <mergeCell ref="G29:H29"/>
    <mergeCell ref="A2:H2"/>
    <mergeCell ref="A3:H3"/>
    <mergeCell ref="A4:H4"/>
    <mergeCell ref="A7:B7"/>
    <mergeCell ref="C11:C14"/>
    <mergeCell ref="D11:D24"/>
    <mergeCell ref="E11:E24"/>
  </mergeCells>
  <conditionalFormatting sqref="G29:H31">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fitToHeight="1" fitToWidth="1" horizontalDpi="600" verticalDpi="600" orientation="landscape" paperSize="9" scale="88" r:id="rId1"/>
</worksheet>
</file>

<file path=xl/worksheets/sheet25.xml><?xml version="1.0" encoding="utf-8"?>
<worksheet xmlns="http://schemas.openxmlformats.org/spreadsheetml/2006/main" xmlns:r="http://schemas.openxmlformats.org/officeDocument/2006/relationships">
  <sheetPr>
    <tabColor rgb="FF00B050"/>
  </sheetPr>
  <dimension ref="A1:P99"/>
  <sheetViews>
    <sheetView zoomScaleSheetLayoutView="115" zoomScalePageLayoutView="0" workbookViewId="0" topLeftCell="A1">
      <pane xSplit="2" ySplit="11" topLeftCell="C85" activePane="bottomRight" state="frozen"/>
      <selection pane="topLeft" activeCell="H33" sqref="A33:V43"/>
      <selection pane="topRight" activeCell="H33" sqref="A33:V43"/>
      <selection pane="bottomLeft" activeCell="H33" sqref="A33:V43"/>
      <selection pane="bottomRight" activeCell="A1" sqref="A1:IV16384"/>
    </sheetView>
  </sheetViews>
  <sheetFormatPr defaultColWidth="9.140625" defaultRowHeight="12.75"/>
  <cols>
    <col min="1" max="1" width="5.57421875" style="0" customWidth="1"/>
    <col min="2" max="2" width="24.421875" style="0" customWidth="1"/>
    <col min="3" max="3" width="11.140625" style="0" customWidth="1"/>
    <col min="4" max="4" width="13.57421875" style="0" customWidth="1"/>
    <col min="5" max="5" width="8.57421875" style="0" bestFit="1" customWidth="1"/>
    <col min="6" max="6" width="11.57421875" style="0" bestFit="1" customWidth="1"/>
    <col min="7" max="7" width="8.57421875" style="0" bestFit="1" customWidth="1"/>
    <col min="8" max="8" width="11.421875" style="0" customWidth="1"/>
    <col min="9" max="9" width="16.57421875" style="0" customWidth="1"/>
    <col min="10" max="10" width="18.28125" style="0" customWidth="1"/>
    <col min="11" max="11" width="14.140625" style="0" customWidth="1"/>
    <col min="13" max="13" width="14.7109375" style="0" bestFit="1" customWidth="1"/>
  </cols>
  <sheetData>
    <row r="1" spans="4:11" ht="15">
      <c r="D1" s="29"/>
      <c r="E1" s="29"/>
      <c r="H1" s="33"/>
      <c r="J1" s="33"/>
      <c r="K1" s="32" t="s">
        <v>67</v>
      </c>
    </row>
    <row r="2" spans="1:11" ht="15">
      <c r="A2" s="928" t="s">
        <v>0</v>
      </c>
      <c r="B2" s="928"/>
      <c r="C2" s="928"/>
      <c r="D2" s="928"/>
      <c r="E2" s="928"/>
      <c r="F2" s="928"/>
      <c r="G2" s="928"/>
      <c r="H2" s="928"/>
      <c r="I2" s="928"/>
      <c r="J2" s="928"/>
      <c r="K2" s="928"/>
    </row>
    <row r="3" spans="1:11" ht="20.25">
      <c r="A3" s="860" t="s">
        <v>388</v>
      </c>
      <c r="B3" s="860"/>
      <c r="C3" s="860"/>
      <c r="D3" s="860"/>
      <c r="E3" s="860"/>
      <c r="F3" s="860"/>
      <c r="G3" s="860"/>
      <c r="H3" s="860"/>
      <c r="I3" s="860"/>
      <c r="J3" s="860"/>
      <c r="K3" s="860"/>
    </row>
    <row r="4" ht="10.5" customHeight="1"/>
    <row r="5" spans="1:11" s="16" customFormat="1" ht="18" customHeight="1">
      <c r="A5" s="1042" t="s">
        <v>361</v>
      </c>
      <c r="B5" s="1042"/>
      <c r="C5" s="1042"/>
      <c r="D5" s="1042"/>
      <c r="E5" s="1042"/>
      <c r="F5" s="1042"/>
      <c r="G5" s="1042"/>
      <c r="H5" s="1042"/>
      <c r="I5" s="1042"/>
      <c r="J5" s="1042"/>
      <c r="K5" s="1042"/>
    </row>
    <row r="6" spans="1:10" s="16" customFormat="1" ht="15.75" customHeight="1">
      <c r="A6" s="36"/>
      <c r="B6" s="36"/>
      <c r="C6" s="36"/>
      <c r="D6" s="36"/>
      <c r="E6" s="36"/>
      <c r="F6" s="36"/>
      <c r="G6" s="36"/>
      <c r="H6" s="36"/>
      <c r="I6" s="36"/>
      <c r="J6" s="36"/>
    </row>
    <row r="7" spans="1:11" s="16" customFormat="1" ht="12.75">
      <c r="A7" s="862" t="s">
        <v>994</v>
      </c>
      <c r="B7" s="862"/>
      <c r="E7" s="1041"/>
      <c r="F7" s="1041"/>
      <c r="G7" s="1041"/>
      <c r="H7" s="1041"/>
      <c r="J7" s="29"/>
      <c r="K7" s="27" t="s">
        <v>428</v>
      </c>
    </row>
    <row r="8" spans="3:10" s="14" customFormat="1" ht="15.75" hidden="1">
      <c r="C8" s="928" t="s">
        <v>15</v>
      </c>
      <c r="D8" s="928"/>
      <c r="E8" s="928"/>
      <c r="F8" s="928"/>
      <c r="G8" s="928"/>
      <c r="H8" s="928"/>
      <c r="I8" s="928"/>
      <c r="J8" s="928"/>
    </row>
    <row r="9" spans="1:11" ht="39" customHeight="1">
      <c r="A9" s="925" t="s">
        <v>22</v>
      </c>
      <c r="B9" s="925" t="s">
        <v>36</v>
      </c>
      <c r="C9" s="847" t="s">
        <v>440</v>
      </c>
      <c r="D9" s="848"/>
      <c r="E9" s="847" t="s">
        <v>37</v>
      </c>
      <c r="F9" s="848"/>
      <c r="G9" s="847" t="s">
        <v>38</v>
      </c>
      <c r="H9" s="848"/>
      <c r="I9" s="849" t="s">
        <v>116</v>
      </c>
      <c r="J9" s="849"/>
      <c r="K9" s="925" t="s">
        <v>362</v>
      </c>
    </row>
    <row r="10" spans="1:11" s="15" customFormat="1" ht="42" customHeight="1">
      <c r="A10" s="926"/>
      <c r="B10" s="926"/>
      <c r="C10" s="4" t="s">
        <v>39</v>
      </c>
      <c r="D10" s="4" t="s">
        <v>115</v>
      </c>
      <c r="E10" s="4" t="s">
        <v>39</v>
      </c>
      <c r="F10" s="4" t="s">
        <v>115</v>
      </c>
      <c r="G10" s="4" t="s">
        <v>39</v>
      </c>
      <c r="H10" s="4" t="s">
        <v>115</v>
      </c>
      <c r="I10" s="4" t="s">
        <v>174</v>
      </c>
      <c r="J10" s="4" t="s">
        <v>1011</v>
      </c>
      <c r="K10" s="926"/>
    </row>
    <row r="11" spans="1:11" ht="12.75">
      <c r="A11" s="125">
        <v>1</v>
      </c>
      <c r="B11" s="125">
        <v>2</v>
      </c>
      <c r="C11" s="125">
        <v>3</v>
      </c>
      <c r="D11" s="125">
        <v>4</v>
      </c>
      <c r="E11" s="125">
        <v>5</v>
      </c>
      <c r="F11" s="125">
        <v>6</v>
      </c>
      <c r="G11" s="125">
        <v>7</v>
      </c>
      <c r="H11" s="125">
        <v>8</v>
      </c>
      <c r="I11" s="125">
        <v>9</v>
      </c>
      <c r="J11" s="125">
        <v>10</v>
      </c>
      <c r="K11" s="2">
        <v>11</v>
      </c>
    </row>
    <row r="12" spans="1:16" ht="12.75">
      <c r="A12" s="135">
        <v>1</v>
      </c>
      <c r="B12" s="226" t="s">
        <v>627</v>
      </c>
      <c r="C12" s="269">
        <v>1448</v>
      </c>
      <c r="D12" s="577">
        <v>860.98375</v>
      </c>
      <c r="E12" s="269">
        <v>1379</v>
      </c>
      <c r="F12" s="577">
        <v>820.36</v>
      </c>
      <c r="G12" s="269">
        <v>44</v>
      </c>
      <c r="H12" s="577">
        <v>25.905</v>
      </c>
      <c r="I12" s="269">
        <v>25</v>
      </c>
      <c r="J12" s="577">
        <v>14.71875</v>
      </c>
      <c r="K12" s="269">
        <v>26</v>
      </c>
      <c r="L12">
        <v>1448</v>
      </c>
      <c r="M12">
        <v>86098375</v>
      </c>
      <c r="N12">
        <v>860.98375</v>
      </c>
      <c r="O12">
        <v>0</v>
      </c>
      <c r="P12">
        <v>0</v>
      </c>
    </row>
    <row r="13" spans="1:16" ht="12.75">
      <c r="A13" s="135">
        <v>2</v>
      </c>
      <c r="B13" s="226" t="s">
        <v>628</v>
      </c>
      <c r="C13" s="269">
        <v>1719</v>
      </c>
      <c r="D13" s="577">
        <v>1020.7</v>
      </c>
      <c r="E13" s="269">
        <v>1719</v>
      </c>
      <c r="F13" s="577">
        <v>1020.7</v>
      </c>
      <c r="G13" s="269">
        <v>0</v>
      </c>
      <c r="H13" s="577">
        <v>0</v>
      </c>
      <c r="I13" s="269">
        <v>0</v>
      </c>
      <c r="J13" s="577">
        <v>0</v>
      </c>
      <c r="K13" s="269">
        <v>79</v>
      </c>
      <c r="L13">
        <v>1719</v>
      </c>
      <c r="M13">
        <v>102070000</v>
      </c>
      <c r="N13">
        <v>1020.7</v>
      </c>
      <c r="O13">
        <v>0</v>
      </c>
      <c r="P13">
        <v>0</v>
      </c>
    </row>
    <row r="14" spans="1:16" ht="12.75">
      <c r="A14" s="135">
        <v>3</v>
      </c>
      <c r="B14" s="226" t="s">
        <v>629</v>
      </c>
      <c r="C14" s="269">
        <v>2374</v>
      </c>
      <c r="D14" s="577">
        <v>1411.6375</v>
      </c>
      <c r="E14" s="269">
        <v>2374</v>
      </c>
      <c r="F14" s="577">
        <v>1411.6375</v>
      </c>
      <c r="G14" s="269">
        <v>0</v>
      </c>
      <c r="H14" s="577">
        <v>0</v>
      </c>
      <c r="I14" s="269">
        <v>0</v>
      </c>
      <c r="J14" s="577">
        <v>0</v>
      </c>
      <c r="K14" s="269">
        <v>297</v>
      </c>
      <c r="L14">
        <v>2374</v>
      </c>
      <c r="M14">
        <v>141163750</v>
      </c>
      <c r="N14">
        <v>1411.6375</v>
      </c>
      <c r="O14">
        <v>0</v>
      </c>
      <c r="P14">
        <v>0</v>
      </c>
    </row>
    <row r="15" spans="1:16" ht="12.75">
      <c r="A15" s="135">
        <v>4</v>
      </c>
      <c r="B15" s="226" t="s">
        <v>630</v>
      </c>
      <c r="C15" s="269">
        <v>1369</v>
      </c>
      <c r="D15" s="577">
        <v>811.625</v>
      </c>
      <c r="E15" s="269">
        <v>1369</v>
      </c>
      <c r="F15" s="577">
        <v>811.625</v>
      </c>
      <c r="G15" s="269">
        <v>0</v>
      </c>
      <c r="H15" s="577">
        <v>0</v>
      </c>
      <c r="I15" s="269">
        <v>0</v>
      </c>
      <c r="J15" s="577">
        <v>0</v>
      </c>
      <c r="K15" s="269">
        <v>27</v>
      </c>
      <c r="L15">
        <v>1369</v>
      </c>
      <c r="M15">
        <v>81162500</v>
      </c>
      <c r="N15">
        <v>811.625</v>
      </c>
      <c r="O15">
        <v>0</v>
      </c>
      <c r="P15">
        <v>0</v>
      </c>
    </row>
    <row r="16" spans="1:16" ht="12.75">
      <c r="A16" s="135">
        <v>5</v>
      </c>
      <c r="B16" s="226" t="s">
        <v>631</v>
      </c>
      <c r="C16" s="269">
        <v>1221</v>
      </c>
      <c r="D16" s="577">
        <v>719.7875</v>
      </c>
      <c r="E16" s="269">
        <v>1221</v>
      </c>
      <c r="F16" s="577">
        <v>719.7875</v>
      </c>
      <c r="G16" s="269">
        <v>0</v>
      </c>
      <c r="H16" s="577">
        <v>0</v>
      </c>
      <c r="I16" s="269">
        <v>0</v>
      </c>
      <c r="J16" s="577">
        <v>0</v>
      </c>
      <c r="K16" s="269">
        <v>4</v>
      </c>
      <c r="L16">
        <v>1221</v>
      </c>
      <c r="M16">
        <v>71978750</v>
      </c>
      <c r="N16">
        <v>719.7875</v>
      </c>
      <c r="O16">
        <v>0</v>
      </c>
      <c r="P16">
        <v>0</v>
      </c>
    </row>
    <row r="17" spans="1:16" ht="12.75">
      <c r="A17" s="135">
        <v>6</v>
      </c>
      <c r="B17" s="226" t="s">
        <v>632</v>
      </c>
      <c r="C17" s="269">
        <v>2791</v>
      </c>
      <c r="D17" s="577">
        <v>1660.06375</v>
      </c>
      <c r="E17" s="269">
        <v>2791</v>
      </c>
      <c r="F17" s="577">
        <v>1660.06375</v>
      </c>
      <c r="G17" s="269">
        <v>0</v>
      </c>
      <c r="H17" s="577">
        <v>0</v>
      </c>
      <c r="I17" s="269">
        <v>0</v>
      </c>
      <c r="J17" s="577">
        <v>0</v>
      </c>
      <c r="K17" s="269">
        <v>36</v>
      </c>
      <c r="L17">
        <v>2791</v>
      </c>
      <c r="M17">
        <v>166006375</v>
      </c>
      <c r="N17">
        <v>1660.06375</v>
      </c>
      <c r="O17">
        <v>0</v>
      </c>
      <c r="P17">
        <v>0</v>
      </c>
    </row>
    <row r="18" spans="1:16" ht="12.75">
      <c r="A18" s="135">
        <v>7</v>
      </c>
      <c r="B18" s="226" t="s">
        <v>633</v>
      </c>
      <c r="C18" s="269">
        <v>1617</v>
      </c>
      <c r="D18" s="577">
        <v>961.475</v>
      </c>
      <c r="E18" s="269">
        <v>1623</v>
      </c>
      <c r="F18" s="577">
        <v>961.475</v>
      </c>
      <c r="G18" s="269">
        <v>0</v>
      </c>
      <c r="H18" s="577">
        <v>0</v>
      </c>
      <c r="I18" s="269">
        <v>0</v>
      </c>
      <c r="J18" s="577">
        <v>0</v>
      </c>
      <c r="K18" s="269">
        <v>106</v>
      </c>
      <c r="L18" s="15">
        <v>1617</v>
      </c>
      <c r="M18">
        <v>96147500</v>
      </c>
      <c r="N18">
        <v>961.475</v>
      </c>
      <c r="O18">
        <v>6</v>
      </c>
      <c r="P18">
        <v>0</v>
      </c>
    </row>
    <row r="19" spans="1:16" ht="12.75">
      <c r="A19" s="135">
        <v>8</v>
      </c>
      <c r="B19" s="226" t="s">
        <v>634</v>
      </c>
      <c r="C19" s="269">
        <v>506</v>
      </c>
      <c r="D19" s="577">
        <v>298.81375</v>
      </c>
      <c r="E19" s="269">
        <v>506</v>
      </c>
      <c r="F19" s="577">
        <v>298.81375</v>
      </c>
      <c r="G19" s="269">
        <v>0</v>
      </c>
      <c r="H19" s="577">
        <v>0</v>
      </c>
      <c r="I19" s="269">
        <v>0</v>
      </c>
      <c r="J19" s="577">
        <v>0</v>
      </c>
      <c r="K19" s="269">
        <v>6</v>
      </c>
      <c r="L19">
        <v>506</v>
      </c>
      <c r="M19">
        <v>29881375</v>
      </c>
      <c r="N19">
        <v>298.81375</v>
      </c>
      <c r="O19">
        <v>0</v>
      </c>
      <c r="P19">
        <v>0</v>
      </c>
    </row>
    <row r="20" spans="1:16" ht="12.75">
      <c r="A20" s="135">
        <v>9</v>
      </c>
      <c r="B20" s="226" t="s">
        <v>635</v>
      </c>
      <c r="C20" s="269">
        <v>2460</v>
      </c>
      <c r="D20" s="577">
        <v>1457.8325</v>
      </c>
      <c r="E20" s="269">
        <v>2460</v>
      </c>
      <c r="F20" s="577">
        <v>1457.8325</v>
      </c>
      <c r="G20" s="269">
        <v>0</v>
      </c>
      <c r="H20" s="577">
        <v>0</v>
      </c>
      <c r="I20" s="269">
        <v>0</v>
      </c>
      <c r="J20" s="577">
        <v>0</v>
      </c>
      <c r="K20" s="269">
        <v>226</v>
      </c>
      <c r="L20">
        <v>2460</v>
      </c>
      <c r="M20">
        <v>145783250</v>
      </c>
      <c r="N20">
        <v>1457.8325</v>
      </c>
      <c r="O20">
        <v>0</v>
      </c>
      <c r="P20">
        <v>0</v>
      </c>
    </row>
    <row r="21" spans="1:16" ht="12.75">
      <c r="A21" s="135">
        <v>10</v>
      </c>
      <c r="B21" s="226" t="s">
        <v>636</v>
      </c>
      <c r="C21" s="269">
        <v>1938</v>
      </c>
      <c r="D21" s="577">
        <v>1150.55125</v>
      </c>
      <c r="E21" s="269">
        <v>1874</v>
      </c>
      <c r="F21" s="577">
        <v>1100.32125</v>
      </c>
      <c r="G21" s="269">
        <v>45</v>
      </c>
      <c r="H21" s="577">
        <v>35.32</v>
      </c>
      <c r="I21" s="269">
        <v>19</v>
      </c>
      <c r="J21" s="577">
        <v>14.91</v>
      </c>
      <c r="K21" s="269">
        <v>3</v>
      </c>
      <c r="L21">
        <v>1938</v>
      </c>
      <c r="M21">
        <v>115055125</v>
      </c>
      <c r="N21">
        <v>1150.55125</v>
      </c>
      <c r="O21">
        <v>0</v>
      </c>
      <c r="P21">
        <v>0</v>
      </c>
    </row>
    <row r="22" spans="1:16" ht="12.75">
      <c r="A22" s="135">
        <v>11</v>
      </c>
      <c r="B22" s="226" t="s">
        <v>637</v>
      </c>
      <c r="C22" s="269">
        <v>1443</v>
      </c>
      <c r="D22" s="577">
        <v>855.93375</v>
      </c>
      <c r="E22" s="269">
        <v>1443</v>
      </c>
      <c r="F22" s="577">
        <v>855.93375</v>
      </c>
      <c r="G22" s="269">
        <v>0</v>
      </c>
      <c r="H22" s="577">
        <v>0</v>
      </c>
      <c r="I22" s="269">
        <v>0</v>
      </c>
      <c r="J22" s="577">
        <v>0</v>
      </c>
      <c r="K22" s="269">
        <v>189</v>
      </c>
      <c r="L22">
        <v>1443</v>
      </c>
      <c r="M22">
        <v>85593375</v>
      </c>
      <c r="N22">
        <v>855.93375</v>
      </c>
      <c r="O22">
        <v>0</v>
      </c>
      <c r="P22">
        <v>0</v>
      </c>
    </row>
    <row r="23" spans="1:16" ht="12.75">
      <c r="A23" s="135">
        <v>12</v>
      </c>
      <c r="B23" s="226" t="s">
        <v>638</v>
      </c>
      <c r="C23" s="269">
        <v>1772</v>
      </c>
      <c r="D23" s="577">
        <v>1052.61125</v>
      </c>
      <c r="E23" s="269">
        <v>1761</v>
      </c>
      <c r="F23" s="577">
        <v>1046.135</v>
      </c>
      <c r="G23" s="269">
        <v>6</v>
      </c>
      <c r="H23" s="577">
        <v>3.5325</v>
      </c>
      <c r="I23" s="269">
        <v>5</v>
      </c>
      <c r="J23" s="577">
        <v>2.94375</v>
      </c>
      <c r="K23" s="269">
        <v>58</v>
      </c>
      <c r="L23">
        <v>1772</v>
      </c>
      <c r="M23">
        <v>105261125</v>
      </c>
      <c r="N23">
        <v>1052.61125</v>
      </c>
      <c r="O23">
        <v>0</v>
      </c>
      <c r="P23">
        <v>0</v>
      </c>
    </row>
    <row r="24" spans="1:16" ht="12.75">
      <c r="A24" s="135">
        <v>13</v>
      </c>
      <c r="B24" s="226" t="s">
        <v>639</v>
      </c>
      <c r="C24" s="269">
        <v>2144</v>
      </c>
      <c r="D24" s="577">
        <v>1272.965</v>
      </c>
      <c r="E24" s="269">
        <v>2144</v>
      </c>
      <c r="F24" s="577">
        <v>1272.965</v>
      </c>
      <c r="G24" s="269">
        <v>0</v>
      </c>
      <c r="H24" s="577">
        <v>0</v>
      </c>
      <c r="I24" s="269">
        <v>0</v>
      </c>
      <c r="J24" s="577">
        <v>0</v>
      </c>
      <c r="K24" s="269">
        <v>374</v>
      </c>
      <c r="L24">
        <v>2144</v>
      </c>
      <c r="M24">
        <v>127296500</v>
      </c>
      <c r="N24">
        <v>1272.965</v>
      </c>
      <c r="O24">
        <v>0</v>
      </c>
      <c r="P24">
        <v>0</v>
      </c>
    </row>
    <row r="25" spans="1:16" ht="12.75">
      <c r="A25" s="135">
        <v>14</v>
      </c>
      <c r="B25" s="226" t="s">
        <v>640</v>
      </c>
      <c r="C25" s="269">
        <v>2333</v>
      </c>
      <c r="D25" s="577">
        <v>1383.5</v>
      </c>
      <c r="E25" s="269">
        <v>2333</v>
      </c>
      <c r="F25" s="577">
        <v>1383.5</v>
      </c>
      <c r="G25" s="269">
        <v>0</v>
      </c>
      <c r="H25" s="577">
        <v>0</v>
      </c>
      <c r="I25" s="269">
        <v>0</v>
      </c>
      <c r="J25" s="577">
        <v>0</v>
      </c>
      <c r="K25" s="269">
        <v>183</v>
      </c>
      <c r="L25">
        <v>2333</v>
      </c>
      <c r="M25">
        <v>138350000</v>
      </c>
      <c r="N25">
        <v>1383.5</v>
      </c>
      <c r="O25">
        <v>0</v>
      </c>
      <c r="P25">
        <v>0</v>
      </c>
    </row>
    <row r="26" spans="1:16" ht="12.75">
      <c r="A26" s="135">
        <v>15</v>
      </c>
      <c r="B26" s="226" t="s">
        <v>641</v>
      </c>
      <c r="C26" s="269">
        <v>1827</v>
      </c>
      <c r="D26" s="577">
        <v>1085.1875</v>
      </c>
      <c r="E26" s="269">
        <v>1827</v>
      </c>
      <c r="F26" s="577">
        <v>1085.1875</v>
      </c>
      <c r="G26" s="269">
        <v>0</v>
      </c>
      <c r="H26" s="577">
        <v>0</v>
      </c>
      <c r="I26" s="269">
        <v>0</v>
      </c>
      <c r="J26" s="577">
        <v>0</v>
      </c>
      <c r="K26" s="269">
        <v>49</v>
      </c>
      <c r="L26">
        <v>1827</v>
      </c>
      <c r="M26">
        <v>108518750</v>
      </c>
      <c r="N26">
        <v>1085.1875</v>
      </c>
      <c r="O26">
        <v>0</v>
      </c>
      <c r="P26">
        <v>0</v>
      </c>
    </row>
    <row r="27" spans="1:16" ht="12.75">
      <c r="A27" s="135">
        <v>16</v>
      </c>
      <c r="B27" s="226" t="s">
        <v>642</v>
      </c>
      <c r="C27" s="269">
        <v>744</v>
      </c>
      <c r="D27" s="577">
        <v>441.98875</v>
      </c>
      <c r="E27" s="269">
        <v>744</v>
      </c>
      <c r="F27" s="577">
        <v>441.98875</v>
      </c>
      <c r="G27" s="269">
        <v>0</v>
      </c>
      <c r="H27" s="577">
        <v>0</v>
      </c>
      <c r="I27" s="269">
        <v>0</v>
      </c>
      <c r="J27" s="577">
        <v>0</v>
      </c>
      <c r="K27" s="269">
        <v>119</v>
      </c>
      <c r="L27">
        <v>744</v>
      </c>
      <c r="M27">
        <v>44198875</v>
      </c>
      <c r="N27">
        <v>441.98875</v>
      </c>
      <c r="O27">
        <v>0</v>
      </c>
      <c r="P27">
        <v>0</v>
      </c>
    </row>
    <row r="28" spans="1:16" ht="12.75">
      <c r="A28" s="135">
        <v>17</v>
      </c>
      <c r="B28" s="226" t="s">
        <v>643</v>
      </c>
      <c r="C28" s="269">
        <v>1047</v>
      </c>
      <c r="D28" s="577">
        <v>622.76875</v>
      </c>
      <c r="E28" s="269">
        <v>1047</v>
      </c>
      <c r="F28" s="577">
        <v>622.76875</v>
      </c>
      <c r="G28" s="269">
        <v>0</v>
      </c>
      <c r="H28" s="577">
        <v>0</v>
      </c>
      <c r="I28" s="269">
        <v>0</v>
      </c>
      <c r="J28" s="577">
        <v>0</v>
      </c>
      <c r="K28" s="269">
        <v>72</v>
      </c>
      <c r="L28">
        <v>1047</v>
      </c>
      <c r="M28">
        <v>62276875</v>
      </c>
      <c r="N28">
        <v>622.76875</v>
      </c>
      <c r="O28">
        <v>0</v>
      </c>
      <c r="P28">
        <v>0</v>
      </c>
    </row>
    <row r="29" spans="1:16" ht="12.75">
      <c r="A29" s="135">
        <v>18</v>
      </c>
      <c r="B29" s="226" t="s">
        <v>644</v>
      </c>
      <c r="C29" s="269">
        <v>1269</v>
      </c>
      <c r="D29" s="577">
        <v>756.05</v>
      </c>
      <c r="E29" s="269">
        <v>1269</v>
      </c>
      <c r="F29" s="577">
        <v>756.05</v>
      </c>
      <c r="G29" s="269">
        <v>0</v>
      </c>
      <c r="H29" s="577">
        <v>0</v>
      </c>
      <c r="I29" s="269">
        <v>0</v>
      </c>
      <c r="J29" s="577">
        <v>0</v>
      </c>
      <c r="K29" s="269">
        <v>46</v>
      </c>
      <c r="L29">
        <v>1269</v>
      </c>
      <c r="M29">
        <v>75605000</v>
      </c>
      <c r="N29">
        <v>756.05</v>
      </c>
      <c r="O29">
        <v>0</v>
      </c>
      <c r="P29">
        <v>0</v>
      </c>
    </row>
    <row r="30" spans="1:16" ht="12.75">
      <c r="A30" s="135">
        <v>19</v>
      </c>
      <c r="B30" s="226" t="s">
        <v>645</v>
      </c>
      <c r="C30" s="269">
        <v>1075</v>
      </c>
      <c r="D30" s="577">
        <v>638.64875</v>
      </c>
      <c r="E30" s="269">
        <v>1075</v>
      </c>
      <c r="F30" s="577">
        <v>638.64875</v>
      </c>
      <c r="G30" s="269">
        <v>0</v>
      </c>
      <c r="H30" s="577">
        <v>0</v>
      </c>
      <c r="I30" s="269">
        <v>0</v>
      </c>
      <c r="J30" s="577">
        <v>0</v>
      </c>
      <c r="K30" s="269">
        <v>20</v>
      </c>
      <c r="L30">
        <v>1075</v>
      </c>
      <c r="M30">
        <v>63864875</v>
      </c>
      <c r="N30">
        <v>638.64875</v>
      </c>
      <c r="O30">
        <v>0</v>
      </c>
      <c r="P30">
        <v>0</v>
      </c>
    </row>
    <row r="31" spans="1:16" ht="12.75">
      <c r="A31" s="135">
        <v>20</v>
      </c>
      <c r="B31" s="226" t="s">
        <v>646</v>
      </c>
      <c r="C31" s="269">
        <v>1148</v>
      </c>
      <c r="D31" s="577">
        <v>679.25875</v>
      </c>
      <c r="E31" s="269">
        <v>1140</v>
      </c>
      <c r="F31" s="577">
        <v>673.37125</v>
      </c>
      <c r="G31" s="269">
        <v>4</v>
      </c>
      <c r="H31" s="577">
        <v>2.355</v>
      </c>
      <c r="I31" s="269">
        <v>6</v>
      </c>
      <c r="J31" s="577">
        <v>3.5325</v>
      </c>
      <c r="K31" s="269">
        <v>128</v>
      </c>
      <c r="L31" s="15">
        <v>1148</v>
      </c>
      <c r="M31">
        <v>67925875</v>
      </c>
      <c r="N31">
        <v>679.25875</v>
      </c>
      <c r="O31">
        <v>2</v>
      </c>
      <c r="P31">
        <v>0</v>
      </c>
    </row>
    <row r="32" spans="1:16" ht="12.75">
      <c r="A32" s="135">
        <v>21</v>
      </c>
      <c r="B32" s="226" t="s">
        <v>647</v>
      </c>
      <c r="C32" s="269">
        <v>1481</v>
      </c>
      <c r="D32" s="577">
        <v>877.53</v>
      </c>
      <c r="E32" s="269">
        <v>1481</v>
      </c>
      <c r="F32" s="577">
        <v>877.53</v>
      </c>
      <c r="G32" s="269">
        <v>0</v>
      </c>
      <c r="H32" s="577">
        <v>0</v>
      </c>
      <c r="I32" s="269">
        <v>0</v>
      </c>
      <c r="J32" s="577">
        <v>0</v>
      </c>
      <c r="K32" s="269">
        <v>1376</v>
      </c>
      <c r="L32">
        <v>1481</v>
      </c>
      <c r="M32">
        <v>87753000</v>
      </c>
      <c r="N32">
        <v>877.53</v>
      </c>
      <c r="O32">
        <v>0</v>
      </c>
      <c r="P32">
        <v>0</v>
      </c>
    </row>
    <row r="33" spans="1:16" ht="12.75">
      <c r="A33" s="135">
        <v>22</v>
      </c>
      <c r="B33" s="226" t="s">
        <v>648</v>
      </c>
      <c r="C33" s="269">
        <v>1951</v>
      </c>
      <c r="D33" s="577">
        <v>1157.0775</v>
      </c>
      <c r="E33" s="269">
        <v>1951</v>
      </c>
      <c r="F33" s="577">
        <v>1157.0775</v>
      </c>
      <c r="G33" s="269">
        <v>0</v>
      </c>
      <c r="H33" s="577">
        <v>0</v>
      </c>
      <c r="I33" s="269">
        <v>0</v>
      </c>
      <c r="J33" s="577">
        <v>0</v>
      </c>
      <c r="K33" s="269">
        <v>275</v>
      </c>
      <c r="L33">
        <v>1951</v>
      </c>
      <c r="M33">
        <v>115707750</v>
      </c>
      <c r="N33">
        <v>1157.0775</v>
      </c>
      <c r="O33">
        <v>0</v>
      </c>
      <c r="P33">
        <v>0</v>
      </c>
    </row>
    <row r="34" spans="1:16" ht="12.75">
      <c r="A34" s="135">
        <v>23</v>
      </c>
      <c r="B34" s="226" t="s">
        <v>649</v>
      </c>
      <c r="C34" s="269">
        <v>1350</v>
      </c>
      <c r="D34" s="577">
        <v>795.5275</v>
      </c>
      <c r="E34" s="269">
        <v>1350</v>
      </c>
      <c r="F34" s="577">
        <v>795.5275</v>
      </c>
      <c r="G34" s="269">
        <v>0</v>
      </c>
      <c r="H34" s="577">
        <v>0</v>
      </c>
      <c r="I34" s="269">
        <v>0</v>
      </c>
      <c r="J34" s="577">
        <v>0</v>
      </c>
      <c r="K34" s="269">
        <v>88</v>
      </c>
      <c r="L34">
        <v>1350</v>
      </c>
      <c r="M34">
        <v>79552750</v>
      </c>
      <c r="N34">
        <v>795.5275</v>
      </c>
      <c r="O34">
        <v>0</v>
      </c>
      <c r="P34">
        <v>0</v>
      </c>
    </row>
    <row r="35" spans="1:16" ht="12.75">
      <c r="A35" s="135">
        <v>24</v>
      </c>
      <c r="B35" s="226" t="s">
        <v>650</v>
      </c>
      <c r="C35" s="269">
        <v>1391</v>
      </c>
      <c r="D35" s="577">
        <v>825.54</v>
      </c>
      <c r="E35" s="269">
        <v>1391</v>
      </c>
      <c r="F35" s="577">
        <v>825.54</v>
      </c>
      <c r="G35" s="269">
        <v>0</v>
      </c>
      <c r="H35" s="577">
        <v>0</v>
      </c>
      <c r="I35" s="269">
        <v>0</v>
      </c>
      <c r="J35" s="577">
        <v>0</v>
      </c>
      <c r="K35" s="269">
        <v>59</v>
      </c>
      <c r="L35">
        <v>1391</v>
      </c>
      <c r="M35">
        <v>82554000</v>
      </c>
      <c r="N35">
        <v>825.54</v>
      </c>
      <c r="O35">
        <v>0</v>
      </c>
      <c r="P35">
        <v>0</v>
      </c>
    </row>
    <row r="36" spans="1:16" ht="12.75">
      <c r="A36" s="135">
        <v>25</v>
      </c>
      <c r="B36" s="226" t="s">
        <v>651</v>
      </c>
      <c r="C36" s="269">
        <v>1421</v>
      </c>
      <c r="D36" s="577">
        <v>841.15125</v>
      </c>
      <c r="E36" s="269">
        <v>1421</v>
      </c>
      <c r="F36" s="577">
        <v>841.15125</v>
      </c>
      <c r="G36" s="269">
        <v>0</v>
      </c>
      <c r="H36" s="577">
        <v>0</v>
      </c>
      <c r="I36" s="269">
        <v>0</v>
      </c>
      <c r="J36" s="577">
        <v>0</v>
      </c>
      <c r="K36" s="269">
        <v>3</v>
      </c>
      <c r="L36">
        <v>1421</v>
      </c>
      <c r="M36">
        <v>84115125</v>
      </c>
      <c r="N36">
        <v>841.15125</v>
      </c>
      <c r="O36">
        <v>0</v>
      </c>
      <c r="P36">
        <v>0</v>
      </c>
    </row>
    <row r="37" spans="1:16" ht="12.75">
      <c r="A37" s="135">
        <v>26</v>
      </c>
      <c r="B37" s="226" t="s">
        <v>652</v>
      </c>
      <c r="C37" s="269">
        <v>1570</v>
      </c>
      <c r="D37" s="577">
        <v>931.1375</v>
      </c>
      <c r="E37" s="269">
        <v>1570</v>
      </c>
      <c r="F37" s="577">
        <v>931.1375</v>
      </c>
      <c r="G37" s="269"/>
      <c r="H37" s="577"/>
      <c r="I37" s="269">
        <v>0</v>
      </c>
      <c r="J37" s="577">
        <v>0</v>
      </c>
      <c r="K37" s="269">
        <v>313</v>
      </c>
      <c r="L37">
        <v>1570</v>
      </c>
      <c r="M37">
        <v>93113750</v>
      </c>
      <c r="N37">
        <v>931.1375</v>
      </c>
      <c r="O37">
        <v>0</v>
      </c>
      <c r="P37">
        <v>0</v>
      </c>
    </row>
    <row r="38" spans="1:16" ht="12.75">
      <c r="A38" s="135">
        <v>27</v>
      </c>
      <c r="B38" s="226" t="s">
        <v>653</v>
      </c>
      <c r="C38" s="269">
        <v>1538</v>
      </c>
      <c r="D38" s="577">
        <v>906.6875</v>
      </c>
      <c r="E38" s="269">
        <v>1538</v>
      </c>
      <c r="F38" s="577">
        <v>906.6875</v>
      </c>
      <c r="G38" s="269">
        <v>0</v>
      </c>
      <c r="H38" s="577">
        <v>0</v>
      </c>
      <c r="I38" s="269">
        <v>0</v>
      </c>
      <c r="J38" s="577">
        <v>0</v>
      </c>
      <c r="K38" s="269">
        <v>73</v>
      </c>
      <c r="L38">
        <v>1538</v>
      </c>
      <c r="M38">
        <v>90668750</v>
      </c>
      <c r="N38">
        <v>906.6875</v>
      </c>
      <c r="O38">
        <v>0</v>
      </c>
      <c r="P38">
        <v>0</v>
      </c>
    </row>
    <row r="39" spans="1:16" ht="12.75">
      <c r="A39" s="135">
        <v>28</v>
      </c>
      <c r="B39" s="226" t="s">
        <v>654</v>
      </c>
      <c r="C39" s="269">
        <v>287</v>
      </c>
      <c r="D39" s="577">
        <v>170.57125</v>
      </c>
      <c r="E39" s="269">
        <v>287</v>
      </c>
      <c r="F39" s="577">
        <v>170.57125</v>
      </c>
      <c r="G39" s="269">
        <v>0</v>
      </c>
      <c r="H39" s="577">
        <v>0</v>
      </c>
      <c r="I39" s="269">
        <v>0</v>
      </c>
      <c r="J39" s="577">
        <v>0</v>
      </c>
      <c r="K39" s="269">
        <v>14</v>
      </c>
      <c r="L39">
        <v>287</v>
      </c>
      <c r="M39">
        <v>17057125</v>
      </c>
      <c r="N39">
        <v>170.57125</v>
      </c>
      <c r="O39">
        <v>0</v>
      </c>
      <c r="P39">
        <v>0</v>
      </c>
    </row>
    <row r="40" spans="1:16" ht="12.75">
      <c r="A40" s="135">
        <v>29</v>
      </c>
      <c r="B40" s="226" t="s">
        <v>655</v>
      </c>
      <c r="C40" s="269">
        <v>2199</v>
      </c>
      <c r="D40" s="577">
        <v>1304.41125</v>
      </c>
      <c r="E40" s="269">
        <v>2199</v>
      </c>
      <c r="F40" s="577">
        <v>1304.41125</v>
      </c>
      <c r="G40" s="269">
        <v>0</v>
      </c>
      <c r="H40" s="577">
        <v>0</v>
      </c>
      <c r="I40" s="269">
        <v>0</v>
      </c>
      <c r="J40" s="577">
        <v>0</v>
      </c>
      <c r="K40" s="269">
        <v>117</v>
      </c>
      <c r="L40">
        <v>2199</v>
      </c>
      <c r="M40">
        <v>130441125</v>
      </c>
      <c r="N40">
        <v>1304.41125</v>
      </c>
      <c r="O40">
        <v>0</v>
      </c>
      <c r="P40">
        <v>0</v>
      </c>
    </row>
    <row r="41" spans="1:16" ht="12.75">
      <c r="A41" s="135">
        <v>30</v>
      </c>
      <c r="B41" s="226" t="s">
        <v>656</v>
      </c>
      <c r="C41" s="269">
        <v>204</v>
      </c>
      <c r="D41" s="577">
        <v>121.1525</v>
      </c>
      <c r="E41" s="269">
        <v>204</v>
      </c>
      <c r="F41" s="577">
        <v>121.1525</v>
      </c>
      <c r="G41" s="269">
        <v>0</v>
      </c>
      <c r="H41" s="577">
        <v>0</v>
      </c>
      <c r="I41" s="269">
        <v>0</v>
      </c>
      <c r="J41" s="577">
        <v>0</v>
      </c>
      <c r="K41" s="269">
        <v>21</v>
      </c>
      <c r="L41">
        <v>204</v>
      </c>
      <c r="M41">
        <v>12115250</v>
      </c>
      <c r="N41">
        <v>121.1525</v>
      </c>
      <c r="O41">
        <v>0</v>
      </c>
      <c r="P41">
        <v>0</v>
      </c>
    </row>
    <row r="42" spans="1:16" ht="12.75">
      <c r="A42" s="135">
        <v>31</v>
      </c>
      <c r="B42" s="226" t="s">
        <v>657</v>
      </c>
      <c r="C42" s="269">
        <v>2183</v>
      </c>
      <c r="D42" s="577">
        <v>1297.33625</v>
      </c>
      <c r="E42" s="269">
        <v>2183</v>
      </c>
      <c r="F42" s="577">
        <v>1297.33625</v>
      </c>
      <c r="G42" s="269">
        <v>0</v>
      </c>
      <c r="H42" s="577">
        <v>0</v>
      </c>
      <c r="I42" s="269">
        <v>0</v>
      </c>
      <c r="J42" s="577">
        <v>0</v>
      </c>
      <c r="K42" s="269">
        <v>45</v>
      </c>
      <c r="L42">
        <v>2183</v>
      </c>
      <c r="M42">
        <v>129733625</v>
      </c>
      <c r="N42">
        <v>1297.33625</v>
      </c>
      <c r="O42">
        <v>0</v>
      </c>
      <c r="P42">
        <v>0</v>
      </c>
    </row>
    <row r="43" spans="1:16" ht="12.75">
      <c r="A43" s="135">
        <v>32</v>
      </c>
      <c r="B43" s="226" t="s">
        <v>658</v>
      </c>
      <c r="C43" s="269">
        <v>2318</v>
      </c>
      <c r="D43" s="577">
        <v>1377.30125</v>
      </c>
      <c r="E43" s="269">
        <v>2282</v>
      </c>
      <c r="F43" s="577">
        <v>1356.106</v>
      </c>
      <c r="G43" s="269">
        <v>36</v>
      </c>
      <c r="H43" s="577">
        <v>21.19525</v>
      </c>
      <c r="I43" s="269">
        <v>0</v>
      </c>
      <c r="J43" s="577">
        <v>0</v>
      </c>
      <c r="K43" s="269">
        <v>64</v>
      </c>
      <c r="L43">
        <v>2318</v>
      </c>
      <c r="M43">
        <v>137730125</v>
      </c>
      <c r="N43">
        <v>1377.30125</v>
      </c>
      <c r="O43">
        <v>0</v>
      </c>
      <c r="P43">
        <v>0</v>
      </c>
    </row>
    <row r="44" spans="1:16" ht="12.75">
      <c r="A44" s="135">
        <v>33</v>
      </c>
      <c r="B44" s="226" t="s">
        <v>659</v>
      </c>
      <c r="C44" s="269">
        <v>920</v>
      </c>
      <c r="D44" s="577">
        <v>547.16125</v>
      </c>
      <c r="E44" s="269">
        <v>902</v>
      </c>
      <c r="F44" s="577">
        <v>537.13125</v>
      </c>
      <c r="G44" s="269">
        <v>6</v>
      </c>
      <c r="H44" s="577">
        <v>3.5325</v>
      </c>
      <c r="I44" s="269">
        <v>12</v>
      </c>
      <c r="J44" s="577">
        <v>6.4975</v>
      </c>
      <c r="K44" s="269">
        <v>15</v>
      </c>
      <c r="L44">
        <v>920</v>
      </c>
      <c r="M44" s="461">
        <v>54716125</v>
      </c>
      <c r="N44">
        <v>547.16125</v>
      </c>
      <c r="O44">
        <v>0</v>
      </c>
      <c r="P44">
        <v>0</v>
      </c>
    </row>
    <row r="45" spans="1:16" ht="12.75">
      <c r="A45" s="135">
        <v>34</v>
      </c>
      <c r="B45" s="226" t="s">
        <v>660</v>
      </c>
      <c r="C45" s="269">
        <v>2914</v>
      </c>
      <c r="D45" s="577">
        <v>1729.135</v>
      </c>
      <c r="E45" s="269">
        <v>2914</v>
      </c>
      <c r="F45" s="577">
        <v>1729.135</v>
      </c>
      <c r="G45" s="269">
        <v>0</v>
      </c>
      <c r="H45" s="577">
        <v>0</v>
      </c>
      <c r="I45" s="269">
        <v>0</v>
      </c>
      <c r="J45" s="577">
        <v>0</v>
      </c>
      <c r="K45" s="269">
        <v>363</v>
      </c>
      <c r="L45">
        <v>2914</v>
      </c>
      <c r="M45">
        <v>172913500</v>
      </c>
      <c r="N45">
        <v>1729.135</v>
      </c>
      <c r="O45">
        <v>0</v>
      </c>
      <c r="P45">
        <v>0</v>
      </c>
    </row>
    <row r="46" spans="1:16" ht="12.75">
      <c r="A46" s="135">
        <v>35</v>
      </c>
      <c r="B46" s="226" t="s">
        <v>661</v>
      </c>
      <c r="C46" s="269">
        <v>844</v>
      </c>
      <c r="D46" s="577">
        <v>500.81625</v>
      </c>
      <c r="E46" s="269">
        <v>844</v>
      </c>
      <c r="F46" s="577">
        <v>500.81625</v>
      </c>
      <c r="G46" s="269">
        <v>0</v>
      </c>
      <c r="H46" s="577">
        <v>0</v>
      </c>
      <c r="I46" s="269">
        <v>0</v>
      </c>
      <c r="J46" s="577">
        <v>0</v>
      </c>
      <c r="K46" s="269">
        <v>55</v>
      </c>
      <c r="L46">
        <v>844</v>
      </c>
      <c r="M46">
        <v>50081625</v>
      </c>
      <c r="N46">
        <v>500.81625</v>
      </c>
      <c r="O46">
        <v>0</v>
      </c>
      <c r="P46">
        <v>0</v>
      </c>
    </row>
    <row r="47" spans="1:16" ht="12.75">
      <c r="A47" s="135">
        <v>36</v>
      </c>
      <c r="B47" s="226" t="s">
        <v>662</v>
      </c>
      <c r="C47" s="269">
        <v>1459</v>
      </c>
      <c r="D47" s="577">
        <v>860.57625</v>
      </c>
      <c r="E47" s="269">
        <v>1459</v>
      </c>
      <c r="F47" s="577">
        <v>860.57625</v>
      </c>
      <c r="G47" s="269">
        <v>0</v>
      </c>
      <c r="H47" s="577">
        <v>0</v>
      </c>
      <c r="I47" s="269">
        <v>0</v>
      </c>
      <c r="J47" s="577">
        <v>0</v>
      </c>
      <c r="K47" s="269">
        <v>53</v>
      </c>
      <c r="L47">
        <v>1459</v>
      </c>
      <c r="M47">
        <v>86057625</v>
      </c>
      <c r="N47">
        <v>860.57625</v>
      </c>
      <c r="O47">
        <v>0</v>
      </c>
      <c r="P47">
        <v>0</v>
      </c>
    </row>
    <row r="48" spans="1:16" ht="12.75">
      <c r="A48" s="135">
        <v>37</v>
      </c>
      <c r="B48" s="226" t="s">
        <v>663</v>
      </c>
      <c r="C48" s="269">
        <v>1156</v>
      </c>
      <c r="D48" s="577">
        <v>685.4575</v>
      </c>
      <c r="E48" s="269">
        <v>1156</v>
      </c>
      <c r="F48" s="577">
        <v>685.4575</v>
      </c>
      <c r="G48" s="269">
        <v>0</v>
      </c>
      <c r="H48" s="577">
        <v>0</v>
      </c>
      <c r="I48" s="269">
        <v>0</v>
      </c>
      <c r="J48" s="577">
        <v>0</v>
      </c>
      <c r="K48" s="269">
        <v>97</v>
      </c>
      <c r="L48">
        <v>1156</v>
      </c>
      <c r="M48">
        <v>68545750</v>
      </c>
      <c r="N48">
        <v>685.4575</v>
      </c>
      <c r="O48">
        <v>0</v>
      </c>
      <c r="P48">
        <v>0</v>
      </c>
    </row>
    <row r="49" spans="1:16" ht="12.75">
      <c r="A49" s="135">
        <v>38</v>
      </c>
      <c r="B49" s="226" t="s">
        <v>664</v>
      </c>
      <c r="C49" s="269">
        <v>1493</v>
      </c>
      <c r="D49" s="577">
        <v>883.4275</v>
      </c>
      <c r="E49" s="269">
        <v>1480</v>
      </c>
      <c r="F49" s="577">
        <v>875.77375</v>
      </c>
      <c r="G49" s="269">
        <v>0</v>
      </c>
      <c r="H49" s="577">
        <v>0</v>
      </c>
      <c r="I49" s="269">
        <v>13</v>
      </c>
      <c r="J49" s="577">
        <v>7.65375</v>
      </c>
      <c r="K49" s="269">
        <v>0</v>
      </c>
      <c r="L49">
        <v>1493</v>
      </c>
      <c r="M49">
        <v>88342750</v>
      </c>
      <c r="N49">
        <v>883.4275</v>
      </c>
      <c r="O49">
        <v>0</v>
      </c>
      <c r="P49">
        <v>0</v>
      </c>
    </row>
    <row r="50" spans="1:16" ht="12.75">
      <c r="A50" s="135">
        <v>39</v>
      </c>
      <c r="B50" s="226" t="s">
        <v>665</v>
      </c>
      <c r="C50" s="269">
        <v>2670</v>
      </c>
      <c r="D50" s="577">
        <v>1584.62875</v>
      </c>
      <c r="E50" s="269">
        <v>2670</v>
      </c>
      <c r="F50" s="577">
        <v>1584.62875</v>
      </c>
      <c r="G50" s="269">
        <v>0</v>
      </c>
      <c r="H50" s="577">
        <v>0</v>
      </c>
      <c r="I50" s="269">
        <v>0</v>
      </c>
      <c r="J50" s="577">
        <v>0</v>
      </c>
      <c r="K50" s="269">
        <v>192</v>
      </c>
      <c r="L50">
        <v>2670</v>
      </c>
      <c r="M50">
        <v>158462875</v>
      </c>
      <c r="N50">
        <v>1584.62875</v>
      </c>
      <c r="O50">
        <v>0</v>
      </c>
      <c r="P50">
        <v>0</v>
      </c>
    </row>
    <row r="51" spans="1:16" ht="12.75">
      <c r="A51" s="135">
        <v>40</v>
      </c>
      <c r="B51" s="226" t="s">
        <v>666</v>
      </c>
      <c r="C51" s="269">
        <v>1279</v>
      </c>
      <c r="D51" s="577">
        <v>759.7175</v>
      </c>
      <c r="E51" s="269">
        <v>1263</v>
      </c>
      <c r="F51" s="577">
        <v>750.2925</v>
      </c>
      <c r="G51" s="269">
        <v>12</v>
      </c>
      <c r="H51" s="577">
        <v>7.065</v>
      </c>
      <c r="I51" s="269">
        <v>4</v>
      </c>
      <c r="J51" s="577">
        <v>2.36</v>
      </c>
      <c r="K51" s="269">
        <v>28</v>
      </c>
      <c r="L51">
        <v>1279</v>
      </c>
      <c r="M51">
        <v>75971750</v>
      </c>
      <c r="N51">
        <v>759.7175</v>
      </c>
      <c r="O51">
        <v>0</v>
      </c>
      <c r="P51">
        <v>0</v>
      </c>
    </row>
    <row r="52" spans="1:16" ht="12.75">
      <c r="A52" s="135">
        <v>41</v>
      </c>
      <c r="B52" s="226" t="s">
        <v>667</v>
      </c>
      <c r="C52" s="269">
        <v>1260</v>
      </c>
      <c r="D52" s="577">
        <v>744.575</v>
      </c>
      <c r="E52" s="269">
        <v>1219</v>
      </c>
      <c r="F52" s="577">
        <v>720.43</v>
      </c>
      <c r="G52" s="269">
        <v>41</v>
      </c>
      <c r="H52" s="577">
        <v>24.145000000000138</v>
      </c>
      <c r="I52" s="269">
        <v>0</v>
      </c>
      <c r="J52" s="577">
        <v>0</v>
      </c>
      <c r="K52" s="269">
        <v>216</v>
      </c>
      <c r="L52">
        <v>1260</v>
      </c>
      <c r="M52" s="7">
        <v>74457500</v>
      </c>
      <c r="N52">
        <v>744.575</v>
      </c>
      <c r="O52">
        <v>0</v>
      </c>
      <c r="P52">
        <v>0</v>
      </c>
    </row>
    <row r="53" spans="1:16" ht="12.75">
      <c r="A53" s="135">
        <v>42</v>
      </c>
      <c r="B53" s="226" t="s">
        <v>668</v>
      </c>
      <c r="C53" s="269">
        <v>1540</v>
      </c>
      <c r="D53" s="577">
        <v>908.415</v>
      </c>
      <c r="E53" s="269">
        <v>1540</v>
      </c>
      <c r="F53" s="577">
        <v>908.415</v>
      </c>
      <c r="G53" s="269">
        <v>0</v>
      </c>
      <c r="H53" s="577">
        <v>0</v>
      </c>
      <c r="I53" s="269">
        <v>0</v>
      </c>
      <c r="J53" s="577">
        <v>0</v>
      </c>
      <c r="K53" s="269">
        <v>98</v>
      </c>
      <c r="L53">
        <v>1540</v>
      </c>
      <c r="M53">
        <v>90841500</v>
      </c>
      <c r="N53">
        <v>908.415</v>
      </c>
      <c r="O53">
        <v>0</v>
      </c>
      <c r="P53">
        <v>0</v>
      </c>
    </row>
    <row r="54" spans="1:16" ht="12.75">
      <c r="A54" s="135">
        <v>43</v>
      </c>
      <c r="B54" s="226" t="s">
        <v>669</v>
      </c>
      <c r="C54" s="269">
        <v>1504</v>
      </c>
      <c r="D54" s="577">
        <v>885.9425</v>
      </c>
      <c r="E54" s="269">
        <v>1342</v>
      </c>
      <c r="F54" s="577">
        <v>790.565</v>
      </c>
      <c r="G54" s="269">
        <v>146</v>
      </c>
      <c r="H54" s="577">
        <v>85.9575</v>
      </c>
      <c r="I54" s="269">
        <v>16</v>
      </c>
      <c r="J54" s="577">
        <v>9.42</v>
      </c>
      <c r="K54" s="269">
        <v>94</v>
      </c>
      <c r="L54">
        <v>1504</v>
      </c>
      <c r="M54">
        <v>88594250</v>
      </c>
      <c r="N54">
        <v>885.9425</v>
      </c>
      <c r="O54">
        <v>0</v>
      </c>
      <c r="P54">
        <v>0</v>
      </c>
    </row>
    <row r="55" spans="1:16" ht="12.75">
      <c r="A55" s="135">
        <v>44</v>
      </c>
      <c r="B55" s="226" t="s">
        <v>670</v>
      </c>
      <c r="C55" s="269">
        <v>1131</v>
      </c>
      <c r="D55" s="577">
        <v>675.37625</v>
      </c>
      <c r="E55" s="269">
        <v>1117</v>
      </c>
      <c r="F55" s="577">
        <v>667.13375</v>
      </c>
      <c r="G55" s="269">
        <v>14</v>
      </c>
      <c r="H55" s="577">
        <v>8.2425</v>
      </c>
      <c r="I55" s="269"/>
      <c r="J55" s="577"/>
      <c r="K55" s="269">
        <v>12</v>
      </c>
      <c r="L55">
        <v>1131</v>
      </c>
      <c r="M55">
        <v>67537625</v>
      </c>
      <c r="N55">
        <v>675.37625</v>
      </c>
      <c r="O55">
        <v>0</v>
      </c>
      <c r="P55">
        <v>0</v>
      </c>
    </row>
    <row r="56" spans="1:16" ht="12.75">
      <c r="A56" s="135">
        <v>45</v>
      </c>
      <c r="B56" s="226" t="s">
        <v>671</v>
      </c>
      <c r="C56" s="269">
        <v>1121</v>
      </c>
      <c r="D56" s="577">
        <v>665.7175</v>
      </c>
      <c r="E56" s="269">
        <v>1124</v>
      </c>
      <c r="F56" s="577">
        <v>665.7175</v>
      </c>
      <c r="G56" s="269">
        <v>0</v>
      </c>
      <c r="H56" s="577">
        <v>0</v>
      </c>
      <c r="I56" s="269">
        <v>0</v>
      </c>
      <c r="J56" s="577">
        <v>0</v>
      </c>
      <c r="K56" s="269">
        <v>61</v>
      </c>
      <c r="L56" s="15">
        <v>1121</v>
      </c>
      <c r="M56">
        <v>66571750</v>
      </c>
      <c r="N56">
        <v>665.7175</v>
      </c>
      <c r="O56">
        <v>3</v>
      </c>
      <c r="P56">
        <v>0</v>
      </c>
    </row>
    <row r="57" spans="1:16" ht="12.75">
      <c r="A57" s="135">
        <v>46</v>
      </c>
      <c r="B57" s="226" t="s">
        <v>672</v>
      </c>
      <c r="C57" s="269">
        <v>2071</v>
      </c>
      <c r="D57" s="577">
        <v>1230.14625</v>
      </c>
      <c r="E57" s="269">
        <v>2071</v>
      </c>
      <c r="F57" s="577">
        <v>1230.14625</v>
      </c>
      <c r="G57" s="269">
        <v>0</v>
      </c>
      <c r="H57" s="577">
        <v>0</v>
      </c>
      <c r="I57" s="269">
        <v>0</v>
      </c>
      <c r="J57" s="577">
        <v>0</v>
      </c>
      <c r="K57" s="269">
        <v>214</v>
      </c>
      <c r="L57">
        <v>2071</v>
      </c>
      <c r="M57">
        <v>123014625</v>
      </c>
      <c r="N57">
        <v>1230.14625</v>
      </c>
      <c r="O57">
        <v>0</v>
      </c>
      <c r="P57">
        <v>0</v>
      </c>
    </row>
    <row r="58" spans="1:16" ht="12.75">
      <c r="A58" s="135">
        <v>47</v>
      </c>
      <c r="B58" s="226" t="s">
        <v>673</v>
      </c>
      <c r="C58" s="269">
        <v>3016</v>
      </c>
      <c r="D58" s="577">
        <v>1786.65</v>
      </c>
      <c r="E58" s="269">
        <v>3010</v>
      </c>
      <c r="F58" s="577">
        <v>1782.52875</v>
      </c>
      <c r="G58" s="269">
        <v>4</v>
      </c>
      <c r="H58" s="577">
        <v>2.355</v>
      </c>
      <c r="I58" s="269">
        <v>3</v>
      </c>
      <c r="J58" s="577">
        <v>1.76625</v>
      </c>
      <c r="K58" s="269">
        <v>58</v>
      </c>
      <c r="L58" s="15">
        <v>3016</v>
      </c>
      <c r="M58">
        <v>178665000</v>
      </c>
      <c r="N58">
        <v>1786.65</v>
      </c>
      <c r="O58">
        <v>1</v>
      </c>
      <c r="P58">
        <v>0</v>
      </c>
    </row>
    <row r="59" spans="1:16" ht="12.75">
      <c r="A59" s="135">
        <v>48</v>
      </c>
      <c r="B59" s="226" t="s">
        <v>674</v>
      </c>
      <c r="C59" s="269">
        <v>926</v>
      </c>
      <c r="D59" s="578">
        <v>550.78375</v>
      </c>
      <c r="E59" s="269">
        <v>925</v>
      </c>
      <c r="F59" s="577">
        <v>550.195</v>
      </c>
      <c r="G59" s="269">
        <v>0</v>
      </c>
      <c r="H59" s="577">
        <v>0</v>
      </c>
      <c r="I59" s="269">
        <v>1</v>
      </c>
      <c r="J59" s="577">
        <v>0.58875</v>
      </c>
      <c r="K59" s="269">
        <v>150</v>
      </c>
      <c r="L59">
        <v>926</v>
      </c>
      <c r="M59">
        <v>55078375</v>
      </c>
      <c r="N59">
        <v>550.78375</v>
      </c>
      <c r="O59">
        <v>0</v>
      </c>
      <c r="P59">
        <v>0</v>
      </c>
    </row>
    <row r="60" spans="1:16" ht="12.75">
      <c r="A60" s="135">
        <v>49</v>
      </c>
      <c r="B60" s="226" t="s">
        <v>675</v>
      </c>
      <c r="C60" s="269">
        <v>867</v>
      </c>
      <c r="D60" s="577">
        <v>515.175</v>
      </c>
      <c r="E60" s="269">
        <v>867</v>
      </c>
      <c r="F60" s="577">
        <v>515.175</v>
      </c>
      <c r="G60" s="269">
        <v>0</v>
      </c>
      <c r="H60" s="577">
        <v>0</v>
      </c>
      <c r="I60" s="269">
        <v>0</v>
      </c>
      <c r="J60" s="577">
        <v>0</v>
      </c>
      <c r="K60" s="269">
        <v>36</v>
      </c>
      <c r="L60">
        <v>867</v>
      </c>
      <c r="M60">
        <v>51517500</v>
      </c>
      <c r="N60">
        <v>515.175</v>
      </c>
      <c r="O60">
        <v>0</v>
      </c>
      <c r="P60">
        <v>0</v>
      </c>
    </row>
    <row r="61" spans="1:16" ht="12.75">
      <c r="A61" s="135">
        <v>50</v>
      </c>
      <c r="B61" s="226" t="s">
        <v>676</v>
      </c>
      <c r="C61" s="269">
        <v>829</v>
      </c>
      <c r="D61" s="577">
        <v>492.04125</v>
      </c>
      <c r="E61" s="269">
        <v>829</v>
      </c>
      <c r="F61" s="577">
        <v>492.04125</v>
      </c>
      <c r="G61" s="269">
        <v>0</v>
      </c>
      <c r="H61" s="577">
        <v>0</v>
      </c>
      <c r="I61" s="269">
        <v>0</v>
      </c>
      <c r="J61" s="577">
        <v>0</v>
      </c>
      <c r="K61" s="269">
        <v>16</v>
      </c>
      <c r="L61">
        <v>829</v>
      </c>
      <c r="M61">
        <v>49204125</v>
      </c>
      <c r="N61">
        <v>492.04125</v>
      </c>
      <c r="O61">
        <v>0</v>
      </c>
      <c r="P61">
        <v>0</v>
      </c>
    </row>
    <row r="62" spans="1:16" ht="12.75">
      <c r="A62" s="135">
        <v>51</v>
      </c>
      <c r="B62" s="226" t="s">
        <v>677</v>
      </c>
      <c r="C62" s="269">
        <v>1685</v>
      </c>
      <c r="D62" s="577">
        <v>1001.89875</v>
      </c>
      <c r="E62" s="269">
        <v>1685</v>
      </c>
      <c r="F62" s="577">
        <v>1001.89875</v>
      </c>
      <c r="G62" s="269">
        <v>0</v>
      </c>
      <c r="H62" s="577">
        <v>0</v>
      </c>
      <c r="I62" s="269">
        <v>0</v>
      </c>
      <c r="J62" s="577">
        <v>0</v>
      </c>
      <c r="K62" s="269">
        <v>41</v>
      </c>
      <c r="L62">
        <v>1685</v>
      </c>
      <c r="M62">
        <v>100189875</v>
      </c>
      <c r="N62">
        <v>1001.89875</v>
      </c>
      <c r="O62">
        <v>0</v>
      </c>
      <c r="P62">
        <v>0</v>
      </c>
    </row>
    <row r="63" spans="1:16" ht="12.75">
      <c r="A63" s="135">
        <v>52</v>
      </c>
      <c r="B63" s="226" t="s">
        <v>678</v>
      </c>
      <c r="C63" s="269">
        <v>1822</v>
      </c>
      <c r="D63" s="577">
        <v>1074.83875</v>
      </c>
      <c r="E63" s="269">
        <v>1677</v>
      </c>
      <c r="F63" s="577">
        <v>989.47</v>
      </c>
      <c r="G63" s="269">
        <v>99</v>
      </c>
      <c r="H63" s="577">
        <v>58.28625</v>
      </c>
      <c r="I63" s="269">
        <v>46</v>
      </c>
      <c r="J63" s="577">
        <v>27.0825</v>
      </c>
      <c r="K63" s="269">
        <v>11</v>
      </c>
      <c r="L63">
        <v>1822</v>
      </c>
      <c r="M63">
        <v>107483875</v>
      </c>
      <c r="N63">
        <v>1074.83875</v>
      </c>
      <c r="O63">
        <v>0</v>
      </c>
      <c r="P63">
        <v>0</v>
      </c>
    </row>
    <row r="64" spans="1:16" ht="12.75">
      <c r="A64" s="135">
        <v>53</v>
      </c>
      <c r="B64" s="226" t="s">
        <v>679</v>
      </c>
      <c r="C64" s="269">
        <v>1011</v>
      </c>
      <c r="D64" s="577">
        <v>601.65625</v>
      </c>
      <c r="E64" s="269">
        <v>1011</v>
      </c>
      <c r="F64" s="577">
        <v>601.65625</v>
      </c>
      <c r="G64" s="269">
        <v>0</v>
      </c>
      <c r="H64" s="577">
        <v>0</v>
      </c>
      <c r="I64" s="269">
        <v>0</v>
      </c>
      <c r="J64" s="577">
        <v>0</v>
      </c>
      <c r="K64" s="269">
        <v>14</v>
      </c>
      <c r="L64">
        <v>1011</v>
      </c>
      <c r="M64">
        <v>60165625</v>
      </c>
      <c r="N64">
        <v>601.65625</v>
      </c>
      <c r="O64">
        <v>0</v>
      </c>
      <c r="P64">
        <v>0</v>
      </c>
    </row>
    <row r="65" spans="1:16" ht="12.75">
      <c r="A65" s="135">
        <v>54</v>
      </c>
      <c r="B65" s="226" t="s">
        <v>680</v>
      </c>
      <c r="C65" s="269">
        <v>945</v>
      </c>
      <c r="D65" s="577">
        <v>559.77125</v>
      </c>
      <c r="E65" s="269">
        <v>930</v>
      </c>
      <c r="F65" s="577">
        <v>550.94</v>
      </c>
      <c r="G65" s="269">
        <v>0</v>
      </c>
      <c r="H65" s="577">
        <v>0</v>
      </c>
      <c r="I65" s="269">
        <v>15</v>
      </c>
      <c r="J65" s="577">
        <v>8.83125</v>
      </c>
      <c r="K65" s="269">
        <v>54</v>
      </c>
      <c r="L65">
        <v>945</v>
      </c>
      <c r="M65">
        <v>55977125</v>
      </c>
      <c r="N65">
        <v>559.77125</v>
      </c>
      <c r="O65">
        <v>0</v>
      </c>
      <c r="P65">
        <v>0</v>
      </c>
    </row>
    <row r="66" spans="1:16" ht="12.75">
      <c r="A66" s="135">
        <v>55</v>
      </c>
      <c r="B66" s="226" t="s">
        <v>681</v>
      </c>
      <c r="C66" s="269">
        <v>649</v>
      </c>
      <c r="D66" s="577">
        <v>384.37375</v>
      </c>
      <c r="E66" s="269">
        <v>637</v>
      </c>
      <c r="F66" s="577">
        <v>377.31</v>
      </c>
      <c r="G66" s="269">
        <v>12</v>
      </c>
      <c r="H66" s="577">
        <v>7.06375</v>
      </c>
      <c r="I66" s="269">
        <v>0</v>
      </c>
      <c r="J66" s="577">
        <v>0</v>
      </c>
      <c r="K66" s="269">
        <v>130</v>
      </c>
      <c r="L66">
        <v>649</v>
      </c>
      <c r="M66">
        <v>38437375</v>
      </c>
      <c r="N66">
        <v>384.37375</v>
      </c>
      <c r="O66">
        <v>0</v>
      </c>
      <c r="P66">
        <v>0</v>
      </c>
    </row>
    <row r="67" spans="1:16" ht="12.75">
      <c r="A67" s="135">
        <v>56</v>
      </c>
      <c r="B67" s="226" t="s">
        <v>682</v>
      </c>
      <c r="C67" s="269">
        <v>1421</v>
      </c>
      <c r="D67" s="577">
        <v>843.0975</v>
      </c>
      <c r="E67" s="269">
        <v>1421</v>
      </c>
      <c r="F67" s="577">
        <v>843.0975</v>
      </c>
      <c r="G67" s="269">
        <v>0</v>
      </c>
      <c r="H67" s="577">
        <v>0</v>
      </c>
      <c r="I67" s="269">
        <v>0</v>
      </c>
      <c r="J67" s="577">
        <v>0</v>
      </c>
      <c r="K67" s="269">
        <v>194</v>
      </c>
      <c r="L67">
        <v>1421</v>
      </c>
      <c r="M67">
        <v>84309750</v>
      </c>
      <c r="N67">
        <v>843.0975</v>
      </c>
      <c r="O67">
        <v>0</v>
      </c>
      <c r="P67">
        <v>0</v>
      </c>
    </row>
    <row r="68" spans="1:16" ht="12.75">
      <c r="A68" s="135">
        <v>57</v>
      </c>
      <c r="B68" s="226" t="s">
        <v>683</v>
      </c>
      <c r="C68" s="269">
        <v>1114</v>
      </c>
      <c r="D68" s="577">
        <v>660.24125</v>
      </c>
      <c r="E68" s="269">
        <v>1114</v>
      </c>
      <c r="F68" s="577">
        <v>660.24125</v>
      </c>
      <c r="G68" s="269">
        <v>0</v>
      </c>
      <c r="H68" s="577">
        <v>0</v>
      </c>
      <c r="I68" s="269">
        <v>0</v>
      </c>
      <c r="J68" s="577">
        <v>0</v>
      </c>
      <c r="K68" s="269">
        <v>33</v>
      </c>
      <c r="L68">
        <v>1114</v>
      </c>
      <c r="M68">
        <v>66024125</v>
      </c>
      <c r="N68">
        <v>660.24125</v>
      </c>
      <c r="O68">
        <v>0</v>
      </c>
      <c r="P68">
        <v>0</v>
      </c>
    </row>
    <row r="69" spans="1:16" ht="12.75">
      <c r="A69" s="135">
        <v>58</v>
      </c>
      <c r="B69" s="226" t="s">
        <v>684</v>
      </c>
      <c r="C69" s="269">
        <v>1021</v>
      </c>
      <c r="D69" s="577">
        <v>605.46125</v>
      </c>
      <c r="E69" s="269">
        <v>1021</v>
      </c>
      <c r="F69" s="577">
        <v>605.46125</v>
      </c>
      <c r="G69" s="269">
        <v>0</v>
      </c>
      <c r="H69" s="577">
        <v>0</v>
      </c>
      <c r="I69" s="269">
        <v>0</v>
      </c>
      <c r="J69" s="577">
        <v>0</v>
      </c>
      <c r="K69" s="269">
        <v>8</v>
      </c>
      <c r="L69">
        <v>1021</v>
      </c>
      <c r="M69">
        <v>60546125</v>
      </c>
      <c r="N69">
        <v>605.46125</v>
      </c>
      <c r="O69">
        <v>0</v>
      </c>
      <c r="P69">
        <v>0</v>
      </c>
    </row>
    <row r="70" spans="1:16" ht="12.75">
      <c r="A70" s="135">
        <v>59</v>
      </c>
      <c r="B70" s="226" t="s">
        <v>685</v>
      </c>
      <c r="C70" s="269">
        <v>1394</v>
      </c>
      <c r="D70" s="577">
        <v>826.6925</v>
      </c>
      <c r="E70" s="269">
        <v>1394</v>
      </c>
      <c r="F70" s="577">
        <v>826.6925</v>
      </c>
      <c r="G70" s="269">
        <v>0</v>
      </c>
      <c r="H70" s="577">
        <v>0</v>
      </c>
      <c r="I70" s="269">
        <v>0</v>
      </c>
      <c r="J70" s="577">
        <v>0</v>
      </c>
      <c r="K70" s="269">
        <v>70</v>
      </c>
      <c r="L70">
        <v>1394</v>
      </c>
      <c r="M70">
        <v>82669250</v>
      </c>
      <c r="N70">
        <v>826.6925</v>
      </c>
      <c r="O70">
        <v>0</v>
      </c>
      <c r="P70">
        <v>0</v>
      </c>
    </row>
    <row r="71" spans="1:16" ht="12.75">
      <c r="A71" s="135">
        <v>60</v>
      </c>
      <c r="B71" s="226" t="s">
        <v>686</v>
      </c>
      <c r="C71" s="269">
        <v>1977</v>
      </c>
      <c r="D71" s="577">
        <v>1173.215</v>
      </c>
      <c r="E71" s="269">
        <v>1968</v>
      </c>
      <c r="F71" s="577">
        <v>1167.92</v>
      </c>
      <c r="G71" s="269">
        <v>9</v>
      </c>
      <c r="H71" s="577">
        <v>5.295</v>
      </c>
      <c r="I71" s="269">
        <v>0</v>
      </c>
      <c r="J71" s="577">
        <v>0</v>
      </c>
      <c r="K71" s="269">
        <v>186</v>
      </c>
      <c r="L71">
        <v>1977</v>
      </c>
      <c r="M71">
        <v>117321500</v>
      </c>
      <c r="N71">
        <v>1173.215</v>
      </c>
      <c r="O71">
        <v>0</v>
      </c>
      <c r="P71">
        <v>0</v>
      </c>
    </row>
    <row r="72" spans="1:16" ht="12.75">
      <c r="A72" s="135">
        <v>61</v>
      </c>
      <c r="B72" s="226" t="s">
        <v>687</v>
      </c>
      <c r="C72" s="269">
        <v>1309</v>
      </c>
      <c r="D72" s="577">
        <v>779.71625</v>
      </c>
      <c r="E72" s="269">
        <v>1309</v>
      </c>
      <c r="F72" s="577">
        <v>779.71625</v>
      </c>
      <c r="G72" s="269">
        <v>0</v>
      </c>
      <c r="H72" s="577">
        <v>0</v>
      </c>
      <c r="I72" s="269">
        <v>0</v>
      </c>
      <c r="J72" s="577">
        <v>0</v>
      </c>
      <c r="K72" s="269">
        <v>29</v>
      </c>
      <c r="L72">
        <v>1309</v>
      </c>
      <c r="M72">
        <v>77971625</v>
      </c>
      <c r="N72">
        <v>779.71625</v>
      </c>
      <c r="O72">
        <v>0</v>
      </c>
      <c r="P72">
        <v>0</v>
      </c>
    </row>
    <row r="73" spans="1:16" ht="12.75">
      <c r="A73" s="135">
        <v>62</v>
      </c>
      <c r="B73" s="226" t="s">
        <v>688</v>
      </c>
      <c r="C73" s="269">
        <v>897</v>
      </c>
      <c r="D73" s="577">
        <v>532.87</v>
      </c>
      <c r="E73" s="269">
        <v>897</v>
      </c>
      <c r="F73" s="577">
        <v>532.87</v>
      </c>
      <c r="G73" s="269">
        <v>0</v>
      </c>
      <c r="H73" s="577">
        <v>0</v>
      </c>
      <c r="I73" s="269">
        <v>0</v>
      </c>
      <c r="J73" s="577">
        <v>0</v>
      </c>
      <c r="K73" s="269">
        <v>112</v>
      </c>
      <c r="L73">
        <v>897</v>
      </c>
      <c r="M73">
        <v>53287000</v>
      </c>
      <c r="N73">
        <v>532.87</v>
      </c>
      <c r="O73">
        <v>0</v>
      </c>
      <c r="P73">
        <v>0</v>
      </c>
    </row>
    <row r="74" spans="1:16" ht="12.75">
      <c r="A74" s="135">
        <v>63</v>
      </c>
      <c r="B74" s="226" t="s">
        <v>689</v>
      </c>
      <c r="C74" s="269">
        <v>1398</v>
      </c>
      <c r="D74" s="577">
        <v>826.87375</v>
      </c>
      <c r="E74" s="269">
        <v>1398</v>
      </c>
      <c r="F74" s="577">
        <v>826.87375</v>
      </c>
      <c r="G74" s="269">
        <v>0</v>
      </c>
      <c r="H74" s="577">
        <v>0</v>
      </c>
      <c r="I74" s="269">
        <v>0</v>
      </c>
      <c r="J74" s="577">
        <v>0</v>
      </c>
      <c r="K74" s="269">
        <v>50</v>
      </c>
      <c r="L74">
        <v>1398</v>
      </c>
      <c r="M74">
        <v>82687375</v>
      </c>
      <c r="N74">
        <v>826.87375</v>
      </c>
      <c r="O74">
        <v>0</v>
      </c>
      <c r="P74">
        <v>0</v>
      </c>
    </row>
    <row r="75" spans="1:16" ht="12.75">
      <c r="A75" s="135">
        <v>64</v>
      </c>
      <c r="B75" s="226" t="s">
        <v>690</v>
      </c>
      <c r="C75" s="269">
        <v>1123</v>
      </c>
      <c r="D75" s="577">
        <v>666.3425</v>
      </c>
      <c r="E75" s="269">
        <v>1123</v>
      </c>
      <c r="F75" s="577">
        <v>666.3425</v>
      </c>
      <c r="G75" s="269">
        <v>0</v>
      </c>
      <c r="H75" s="577">
        <v>0</v>
      </c>
      <c r="I75" s="269">
        <v>0</v>
      </c>
      <c r="J75" s="577">
        <v>0</v>
      </c>
      <c r="K75" s="269">
        <v>134</v>
      </c>
      <c r="L75">
        <v>1123</v>
      </c>
      <c r="M75">
        <v>66634250</v>
      </c>
      <c r="N75">
        <v>666.3425</v>
      </c>
      <c r="O75">
        <v>0</v>
      </c>
      <c r="P75">
        <v>0</v>
      </c>
    </row>
    <row r="76" spans="1:16" ht="12.75">
      <c r="A76" s="135">
        <v>65</v>
      </c>
      <c r="B76" s="226" t="s">
        <v>691</v>
      </c>
      <c r="C76" s="269">
        <v>1179</v>
      </c>
      <c r="D76" s="577">
        <v>703.93</v>
      </c>
      <c r="E76" s="269">
        <v>1179</v>
      </c>
      <c r="F76" s="577">
        <v>703.93</v>
      </c>
      <c r="G76" s="269">
        <v>0</v>
      </c>
      <c r="H76" s="577">
        <v>0</v>
      </c>
      <c r="I76" s="269">
        <v>0</v>
      </c>
      <c r="J76" s="577">
        <v>0</v>
      </c>
      <c r="K76" s="269">
        <v>240</v>
      </c>
      <c r="L76">
        <v>1179</v>
      </c>
      <c r="M76">
        <v>70393000</v>
      </c>
      <c r="N76">
        <v>703.93</v>
      </c>
      <c r="O76">
        <v>0</v>
      </c>
      <c r="P76">
        <v>0</v>
      </c>
    </row>
    <row r="77" spans="1:16" ht="12.75">
      <c r="A77" s="135">
        <v>66</v>
      </c>
      <c r="B77" s="226" t="s">
        <v>692</v>
      </c>
      <c r="C77" s="269">
        <v>924</v>
      </c>
      <c r="D77" s="577">
        <v>548.45625</v>
      </c>
      <c r="E77" s="269">
        <v>924</v>
      </c>
      <c r="F77" s="577">
        <v>548.45625</v>
      </c>
      <c r="G77" s="269">
        <v>0</v>
      </c>
      <c r="H77" s="577">
        <v>0</v>
      </c>
      <c r="I77" s="269">
        <v>0</v>
      </c>
      <c r="J77" s="577">
        <v>0</v>
      </c>
      <c r="K77" s="269">
        <v>113</v>
      </c>
      <c r="L77">
        <v>924</v>
      </c>
      <c r="M77">
        <v>54845625</v>
      </c>
      <c r="N77">
        <v>548.45625</v>
      </c>
      <c r="O77">
        <v>0</v>
      </c>
      <c r="P77">
        <v>0</v>
      </c>
    </row>
    <row r="78" spans="1:16" ht="12.75">
      <c r="A78" s="135">
        <v>67</v>
      </c>
      <c r="B78" s="226" t="s">
        <v>693</v>
      </c>
      <c r="C78" s="269">
        <v>1976</v>
      </c>
      <c r="D78" s="577">
        <v>1173.375</v>
      </c>
      <c r="E78" s="269">
        <v>1976</v>
      </c>
      <c r="F78" s="577">
        <v>1173.375</v>
      </c>
      <c r="G78" s="269">
        <v>0</v>
      </c>
      <c r="H78" s="577">
        <v>0</v>
      </c>
      <c r="I78" s="269">
        <v>0</v>
      </c>
      <c r="J78" s="577">
        <v>0</v>
      </c>
      <c r="K78" s="269">
        <v>413</v>
      </c>
      <c r="L78">
        <v>1976</v>
      </c>
      <c r="M78">
        <v>117337500</v>
      </c>
      <c r="N78">
        <v>1173.375</v>
      </c>
      <c r="O78">
        <v>0</v>
      </c>
      <c r="P78">
        <v>0</v>
      </c>
    </row>
    <row r="79" spans="1:16" ht="12.75">
      <c r="A79" s="135">
        <v>68</v>
      </c>
      <c r="B79" s="226" t="s">
        <v>694</v>
      </c>
      <c r="C79" s="269">
        <v>3165</v>
      </c>
      <c r="D79" s="577">
        <v>1878.3025</v>
      </c>
      <c r="E79" s="269">
        <v>3165</v>
      </c>
      <c r="F79" s="577">
        <v>1878.3025</v>
      </c>
      <c r="G79" s="269">
        <v>0</v>
      </c>
      <c r="H79" s="577">
        <v>0</v>
      </c>
      <c r="I79" s="269">
        <v>0</v>
      </c>
      <c r="J79" s="577">
        <v>0</v>
      </c>
      <c r="K79" s="269">
        <v>534</v>
      </c>
      <c r="L79">
        <v>3165</v>
      </c>
      <c r="M79">
        <v>187830250</v>
      </c>
      <c r="N79">
        <v>1878.3025</v>
      </c>
      <c r="O79">
        <v>0</v>
      </c>
      <c r="P79">
        <v>0</v>
      </c>
    </row>
    <row r="80" spans="1:16" ht="12.75">
      <c r="A80" s="135">
        <v>69</v>
      </c>
      <c r="B80" s="226" t="s">
        <v>695</v>
      </c>
      <c r="C80" s="269">
        <v>1221</v>
      </c>
      <c r="D80" s="577">
        <v>724.9225</v>
      </c>
      <c r="E80" s="269">
        <v>1208</v>
      </c>
      <c r="F80" s="577">
        <v>717.26875</v>
      </c>
      <c r="G80" s="269">
        <v>13</v>
      </c>
      <c r="H80" s="577">
        <v>7.65375</v>
      </c>
      <c r="I80" s="269">
        <v>0</v>
      </c>
      <c r="J80" s="577">
        <v>0</v>
      </c>
      <c r="K80" s="269">
        <v>622</v>
      </c>
      <c r="L80">
        <v>1221</v>
      </c>
      <c r="M80">
        <v>72492250</v>
      </c>
      <c r="N80">
        <v>724.9225</v>
      </c>
      <c r="O80">
        <v>0</v>
      </c>
      <c r="P80">
        <v>0</v>
      </c>
    </row>
    <row r="81" spans="1:16" ht="12.75">
      <c r="A81" s="135">
        <v>70</v>
      </c>
      <c r="B81" s="226" t="s">
        <v>696</v>
      </c>
      <c r="C81" s="269">
        <v>1778</v>
      </c>
      <c r="D81" s="577">
        <v>1056.575</v>
      </c>
      <c r="E81" s="269">
        <v>1778</v>
      </c>
      <c r="F81" s="577">
        <v>1056.575</v>
      </c>
      <c r="G81" s="269">
        <v>0</v>
      </c>
      <c r="H81" s="577">
        <v>0</v>
      </c>
      <c r="I81" s="269">
        <v>0</v>
      </c>
      <c r="J81" s="577">
        <v>0</v>
      </c>
      <c r="K81" s="269">
        <v>253</v>
      </c>
      <c r="L81">
        <v>1778</v>
      </c>
      <c r="M81">
        <v>105657500</v>
      </c>
      <c r="N81">
        <v>1056.575</v>
      </c>
      <c r="O81">
        <v>0</v>
      </c>
      <c r="P81">
        <v>0</v>
      </c>
    </row>
    <row r="82" spans="1:16" ht="12.75">
      <c r="A82" s="135">
        <v>71</v>
      </c>
      <c r="B82" s="226" t="s">
        <v>697</v>
      </c>
      <c r="C82" s="269">
        <v>2120</v>
      </c>
      <c r="D82" s="577">
        <v>1256.81875</v>
      </c>
      <c r="E82" s="269">
        <v>2120</v>
      </c>
      <c r="F82" s="577">
        <v>1256.81875</v>
      </c>
      <c r="G82" s="269">
        <v>0</v>
      </c>
      <c r="H82" s="577">
        <v>0</v>
      </c>
      <c r="I82" s="269">
        <v>0</v>
      </c>
      <c r="J82" s="577">
        <v>0</v>
      </c>
      <c r="K82" s="269">
        <v>394</v>
      </c>
      <c r="L82">
        <v>2120</v>
      </c>
      <c r="M82">
        <v>125681875</v>
      </c>
      <c r="N82">
        <v>1256.81875</v>
      </c>
      <c r="O82">
        <v>0</v>
      </c>
      <c r="P82">
        <v>0</v>
      </c>
    </row>
    <row r="83" spans="1:16" ht="12.75">
      <c r="A83" s="135">
        <v>72</v>
      </c>
      <c r="B83" s="226" t="s">
        <v>698</v>
      </c>
      <c r="C83" s="269">
        <v>1132</v>
      </c>
      <c r="D83" s="577">
        <v>670.40375</v>
      </c>
      <c r="E83" s="269">
        <v>1132</v>
      </c>
      <c r="F83" s="577">
        <v>670.40375</v>
      </c>
      <c r="G83" s="269">
        <v>0</v>
      </c>
      <c r="H83" s="577">
        <v>0</v>
      </c>
      <c r="I83" s="269">
        <v>0</v>
      </c>
      <c r="J83" s="577">
        <v>0</v>
      </c>
      <c r="K83" s="269">
        <v>3</v>
      </c>
      <c r="L83">
        <v>1132</v>
      </c>
      <c r="M83">
        <v>67040375</v>
      </c>
      <c r="N83">
        <v>670.40375</v>
      </c>
      <c r="O83">
        <v>0</v>
      </c>
      <c r="P83">
        <v>0</v>
      </c>
    </row>
    <row r="84" spans="1:16" ht="14.25" customHeight="1">
      <c r="A84" s="135">
        <v>73</v>
      </c>
      <c r="B84" s="226" t="s">
        <v>699</v>
      </c>
      <c r="C84" s="269">
        <v>1231</v>
      </c>
      <c r="D84" s="577">
        <v>729.84875</v>
      </c>
      <c r="E84" s="269">
        <v>1231</v>
      </c>
      <c r="F84" s="577">
        <v>729.84875</v>
      </c>
      <c r="G84" s="269">
        <v>0</v>
      </c>
      <c r="H84" s="577">
        <v>0</v>
      </c>
      <c r="I84" s="269">
        <v>0</v>
      </c>
      <c r="J84" s="577">
        <v>0</v>
      </c>
      <c r="K84" s="269">
        <v>1231</v>
      </c>
      <c r="L84">
        <v>1231</v>
      </c>
      <c r="M84">
        <v>72984875</v>
      </c>
      <c r="N84">
        <v>729.84875</v>
      </c>
      <c r="O84">
        <v>0</v>
      </c>
      <c r="P84">
        <v>0</v>
      </c>
    </row>
    <row r="85" spans="1:16" ht="12.75">
      <c r="A85" s="135">
        <v>74</v>
      </c>
      <c r="B85" s="226" t="s">
        <v>700</v>
      </c>
      <c r="C85" s="269">
        <v>273</v>
      </c>
      <c r="D85" s="577">
        <v>161.94</v>
      </c>
      <c r="E85" s="269">
        <v>273</v>
      </c>
      <c r="F85" s="577">
        <v>161.94</v>
      </c>
      <c r="G85" s="269">
        <v>0</v>
      </c>
      <c r="H85" s="577">
        <v>0</v>
      </c>
      <c r="I85" s="269">
        <v>0</v>
      </c>
      <c r="J85" s="577">
        <v>0</v>
      </c>
      <c r="K85" s="269">
        <v>276</v>
      </c>
      <c r="L85">
        <v>273</v>
      </c>
      <c r="M85">
        <v>16194000</v>
      </c>
      <c r="N85">
        <v>161.94</v>
      </c>
      <c r="O85">
        <v>0</v>
      </c>
      <c r="P85">
        <v>0</v>
      </c>
    </row>
    <row r="86" spans="1:16" ht="12.75">
      <c r="A86" s="135">
        <v>75</v>
      </c>
      <c r="B86" s="226" t="s">
        <v>701</v>
      </c>
      <c r="C86" s="269">
        <v>564</v>
      </c>
      <c r="D86" s="577">
        <v>334.39375</v>
      </c>
      <c r="E86" s="269">
        <v>564</v>
      </c>
      <c r="F86" s="577">
        <v>334.39375</v>
      </c>
      <c r="G86" s="269">
        <v>0</v>
      </c>
      <c r="H86" s="577">
        <v>0</v>
      </c>
      <c r="I86" s="269">
        <v>0</v>
      </c>
      <c r="J86" s="577">
        <v>0</v>
      </c>
      <c r="K86" s="269">
        <v>576</v>
      </c>
      <c r="L86">
        <v>564</v>
      </c>
      <c r="M86">
        <v>33439375</v>
      </c>
      <c r="N86">
        <v>334.39375</v>
      </c>
      <c r="O86">
        <v>0</v>
      </c>
      <c r="P86">
        <v>0</v>
      </c>
    </row>
    <row r="87" spans="1:11" ht="12.75">
      <c r="A87" s="728">
        <v>76</v>
      </c>
      <c r="B87" s="729" t="s">
        <v>1161</v>
      </c>
      <c r="C87" s="714">
        <v>12105</v>
      </c>
      <c r="D87" s="776">
        <v>9471.09625000001</v>
      </c>
      <c r="E87" s="714"/>
      <c r="F87" s="776"/>
      <c r="G87" s="714"/>
      <c r="H87" s="776"/>
      <c r="I87" s="714">
        <v>12105</v>
      </c>
      <c r="J87" s="776">
        <v>9471.09625000001</v>
      </c>
      <c r="K87" s="714"/>
    </row>
    <row r="88" spans="1:11" ht="12.75">
      <c r="A88" s="922" t="s">
        <v>18</v>
      </c>
      <c r="B88" s="1043"/>
      <c r="C88" s="24">
        <v>122572</v>
      </c>
      <c r="D88" s="579">
        <v>75000.66</v>
      </c>
      <c r="E88" s="24">
        <v>109823</v>
      </c>
      <c r="F88" s="579">
        <v>65131.354750000006</v>
      </c>
      <c r="G88" s="24">
        <v>491</v>
      </c>
      <c r="H88" s="579">
        <v>297.9040000000002</v>
      </c>
      <c r="I88" s="24">
        <v>12270</v>
      </c>
      <c r="J88" s="579">
        <v>9571.40125000001</v>
      </c>
      <c r="K88" s="24">
        <v>11975</v>
      </c>
    </row>
    <row r="89" s="13" customFormat="1" ht="12.75">
      <c r="A89" s="11" t="s">
        <v>40</v>
      </c>
    </row>
    <row r="90" s="13" customFormat="1" ht="12.75">
      <c r="A90" s="11"/>
    </row>
    <row r="91" s="13" customFormat="1" ht="12.75">
      <c r="A91" s="11"/>
    </row>
    <row r="92" s="13" customFormat="1" ht="12.75">
      <c r="A92" s="11"/>
    </row>
    <row r="93" s="13" customFormat="1" ht="12.75">
      <c r="A93" s="11"/>
    </row>
    <row r="94" spans="1:11" s="16" customFormat="1" ht="13.5" customHeight="1">
      <c r="A94" s="15" t="s">
        <v>1012</v>
      </c>
      <c r="B94" s="70"/>
      <c r="C94" s="70"/>
      <c r="D94" s="70"/>
      <c r="E94" s="70"/>
      <c r="F94" s="70"/>
      <c r="G94" s="70"/>
      <c r="H94" s="70"/>
      <c r="I94" s="70"/>
      <c r="J94" s="911" t="s">
        <v>995</v>
      </c>
      <c r="K94" s="911"/>
    </row>
    <row r="95" spans="1:11" s="16" customFormat="1" ht="12.75" customHeight="1">
      <c r="A95" s="70"/>
      <c r="B95" s="70"/>
      <c r="C95" s="70"/>
      <c r="D95" s="70"/>
      <c r="E95" s="70"/>
      <c r="F95" s="70"/>
      <c r="G95" s="70"/>
      <c r="H95" s="70"/>
      <c r="I95" s="70"/>
      <c r="J95" s="911" t="s">
        <v>998</v>
      </c>
      <c r="K95" s="911"/>
    </row>
    <row r="96" spans="1:11" s="16" customFormat="1" ht="12.75" customHeight="1">
      <c r="A96" s="70"/>
      <c r="B96" s="70"/>
      <c r="C96" s="70"/>
      <c r="D96" s="70"/>
      <c r="E96" s="70"/>
      <c r="F96" s="70"/>
      <c r="G96" s="70"/>
      <c r="H96" s="70"/>
      <c r="I96" s="70"/>
      <c r="J96" s="911" t="s">
        <v>997</v>
      </c>
      <c r="K96" s="911"/>
    </row>
    <row r="97" spans="1:9" s="16" customFormat="1" ht="12.75">
      <c r="A97" s="15"/>
      <c r="B97" s="15"/>
      <c r="C97" s="15"/>
      <c r="D97" s="15"/>
      <c r="E97" s="15"/>
      <c r="F97" s="15"/>
      <c r="H97" s="29"/>
      <c r="I97" s="29"/>
    </row>
    <row r="98" s="16" customFormat="1" ht="12.75">
      <c r="A98" s="15"/>
    </row>
    <row r="99" spans="1:10" ht="12.75">
      <c r="A99" s="580"/>
      <c r="B99" s="580"/>
      <c r="C99" s="580"/>
      <c r="D99" s="580"/>
      <c r="E99" s="580"/>
      <c r="F99" s="580"/>
      <c r="G99" s="580"/>
      <c r="H99" s="580"/>
      <c r="I99" s="580"/>
      <c r="J99" s="580"/>
    </row>
  </sheetData>
  <sheetProtection/>
  <mergeCells count="17">
    <mergeCell ref="J96:K96"/>
    <mergeCell ref="C8:J8"/>
    <mergeCell ref="A9:A10"/>
    <mergeCell ref="B9:B10"/>
    <mergeCell ref="C9:D9"/>
    <mergeCell ref="E9:F9"/>
    <mergeCell ref="G9:H9"/>
    <mergeCell ref="A2:K2"/>
    <mergeCell ref="I9:J9"/>
    <mergeCell ref="K9:K10"/>
    <mergeCell ref="J94:K94"/>
    <mergeCell ref="J95:K95"/>
    <mergeCell ref="A3:K3"/>
    <mergeCell ref="A7:B7"/>
    <mergeCell ref="E7:H7"/>
    <mergeCell ref="A5:K5"/>
    <mergeCell ref="A88:B88"/>
  </mergeCells>
  <conditionalFormatting sqref="J94:K96">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rgb="FF00B050"/>
  </sheetPr>
  <dimension ref="A1:O95"/>
  <sheetViews>
    <sheetView view="pageBreakPreview" zoomScale="60" zoomScalePageLayoutView="0" workbookViewId="0" topLeftCell="A42">
      <selection activeCell="N15" sqref="N1:P16384"/>
    </sheetView>
  </sheetViews>
  <sheetFormatPr defaultColWidth="9.140625" defaultRowHeight="12.75"/>
  <cols>
    <col min="1" max="1" width="5.7109375" style="0" customWidth="1"/>
    <col min="2" max="2" width="21.28125" style="0" customWidth="1"/>
    <col min="3" max="10" width="11.7109375" style="0" customWidth="1"/>
    <col min="11" max="11" width="12.57421875" style="0" customWidth="1"/>
    <col min="12" max="13" width="11.7109375" style="0" customWidth="1"/>
  </cols>
  <sheetData>
    <row r="1" spans="1:13" ht="15">
      <c r="A1" s="74"/>
      <c r="B1" s="74"/>
      <c r="C1" s="74"/>
      <c r="D1" s="876"/>
      <c r="E1" s="876"/>
      <c r="F1" s="74"/>
      <c r="G1" s="74"/>
      <c r="H1" s="89"/>
      <c r="I1" s="74"/>
      <c r="K1" s="288" t="s">
        <v>68</v>
      </c>
      <c r="L1" s="74"/>
      <c r="M1" s="74"/>
    </row>
    <row r="2" spans="1:13" ht="15">
      <c r="A2" s="950" t="s">
        <v>0</v>
      </c>
      <c r="B2" s="950"/>
      <c r="C2" s="950"/>
      <c r="D2" s="950"/>
      <c r="E2" s="950"/>
      <c r="F2" s="950"/>
      <c r="G2" s="950"/>
      <c r="H2" s="950"/>
      <c r="I2" s="950"/>
      <c r="J2" s="950"/>
      <c r="K2" s="74"/>
      <c r="L2" s="74"/>
      <c r="M2" s="74"/>
    </row>
    <row r="3" spans="1:13" ht="18">
      <c r="A3" s="1044" t="s">
        <v>388</v>
      </c>
      <c r="B3" s="1044"/>
      <c r="C3" s="1044"/>
      <c r="D3" s="1044"/>
      <c r="E3" s="1044"/>
      <c r="F3" s="1044"/>
      <c r="G3" s="1044"/>
      <c r="H3" s="1044"/>
      <c r="I3" s="1044"/>
      <c r="J3" s="1044"/>
      <c r="K3" s="74"/>
      <c r="L3" s="74"/>
      <c r="M3" s="74"/>
    </row>
    <row r="4" spans="1:13" ht="12.75">
      <c r="A4" s="74"/>
      <c r="B4" s="74"/>
      <c r="C4" s="74"/>
      <c r="D4" s="74"/>
      <c r="E4" s="74"/>
      <c r="F4" s="74"/>
      <c r="G4" s="74"/>
      <c r="H4" s="74"/>
      <c r="I4" s="74"/>
      <c r="J4" s="74"/>
      <c r="K4" s="74"/>
      <c r="L4" s="74"/>
      <c r="M4" s="74"/>
    </row>
    <row r="5" spans="1:13" ht="15.75">
      <c r="A5" s="1045" t="s">
        <v>287</v>
      </c>
      <c r="B5" s="1045"/>
      <c r="C5" s="1045"/>
      <c r="D5" s="1045"/>
      <c r="E5" s="1045"/>
      <c r="F5" s="1045"/>
      <c r="G5" s="1045"/>
      <c r="H5" s="1045"/>
      <c r="I5" s="1045"/>
      <c r="J5" s="1045"/>
      <c r="K5" s="1045"/>
      <c r="L5" s="479"/>
      <c r="M5" s="140"/>
    </row>
    <row r="6" spans="1:13" ht="15.75">
      <c r="A6" s="279"/>
      <c r="B6" s="279"/>
      <c r="C6" s="279"/>
      <c r="D6" s="279"/>
      <c r="E6" s="279"/>
      <c r="F6" s="279"/>
      <c r="G6" s="279"/>
      <c r="H6" s="279"/>
      <c r="I6" s="279"/>
      <c r="J6" s="279"/>
      <c r="K6" s="140"/>
      <c r="L6" s="140"/>
      <c r="M6" s="140"/>
    </row>
    <row r="7" spans="1:13" ht="12.75">
      <c r="A7" s="991" t="s">
        <v>994</v>
      </c>
      <c r="B7" s="991"/>
      <c r="C7" s="140"/>
      <c r="D7" s="140"/>
      <c r="E7" s="140"/>
      <c r="F7" s="140"/>
      <c r="G7" s="140"/>
      <c r="H7" s="140"/>
      <c r="I7" s="140"/>
      <c r="J7" s="368"/>
      <c r="K7" s="264" t="s">
        <v>428</v>
      </c>
      <c r="L7" s="140"/>
      <c r="M7" s="140"/>
    </row>
    <row r="8" spans="1:13" ht="42.75" customHeight="1">
      <c r="A8" s="995" t="s">
        <v>22</v>
      </c>
      <c r="B8" s="995" t="s">
        <v>36</v>
      </c>
      <c r="C8" s="1046" t="s">
        <v>440</v>
      </c>
      <c r="D8" s="1047"/>
      <c r="E8" s="1046" t="s">
        <v>37</v>
      </c>
      <c r="F8" s="1047"/>
      <c r="G8" s="1046" t="s">
        <v>38</v>
      </c>
      <c r="H8" s="1047"/>
      <c r="I8" s="952" t="s">
        <v>116</v>
      </c>
      <c r="J8" s="952"/>
      <c r="K8" s="995" t="s">
        <v>363</v>
      </c>
      <c r="L8" s="953" t="s">
        <v>925</v>
      </c>
      <c r="M8" s="953" t="s">
        <v>926</v>
      </c>
    </row>
    <row r="9" spans="1:13" ht="51">
      <c r="A9" s="996"/>
      <c r="B9" s="996"/>
      <c r="C9" s="80" t="s">
        <v>39</v>
      </c>
      <c r="D9" s="80" t="s">
        <v>115</v>
      </c>
      <c r="E9" s="80" t="s">
        <v>39</v>
      </c>
      <c r="F9" s="80" t="s">
        <v>115</v>
      </c>
      <c r="G9" s="80" t="s">
        <v>39</v>
      </c>
      <c r="H9" s="80" t="s">
        <v>115</v>
      </c>
      <c r="I9" s="80" t="s">
        <v>1013</v>
      </c>
      <c r="J9" s="80" t="s">
        <v>1011</v>
      </c>
      <c r="K9" s="996"/>
      <c r="L9" s="953"/>
      <c r="M9" s="953"/>
    </row>
    <row r="10" spans="1:13" ht="12.75">
      <c r="A10" s="83">
        <v>1</v>
      </c>
      <c r="B10" s="83">
        <v>2</v>
      </c>
      <c r="C10" s="83">
        <v>3</v>
      </c>
      <c r="D10" s="83">
        <v>4</v>
      </c>
      <c r="E10" s="83">
        <v>5</v>
      </c>
      <c r="F10" s="83">
        <v>6</v>
      </c>
      <c r="G10" s="83">
        <v>7</v>
      </c>
      <c r="H10" s="83">
        <v>8</v>
      </c>
      <c r="I10" s="83">
        <v>9</v>
      </c>
      <c r="J10" s="83">
        <v>10</v>
      </c>
      <c r="K10" s="83">
        <v>11</v>
      </c>
      <c r="L10" s="84"/>
      <c r="M10" s="84"/>
    </row>
    <row r="11" spans="1:15" ht="12.75">
      <c r="A11" s="282">
        <v>1</v>
      </c>
      <c r="B11" s="283" t="s">
        <v>627</v>
      </c>
      <c r="C11" s="377">
        <v>2852</v>
      </c>
      <c r="D11" s="284">
        <v>142.6</v>
      </c>
      <c r="E11" s="377">
        <v>2835</v>
      </c>
      <c r="F11" s="284">
        <v>141.75</v>
      </c>
      <c r="G11" s="377">
        <v>0</v>
      </c>
      <c r="H11" s="284">
        <v>0</v>
      </c>
      <c r="I11" s="377">
        <v>0</v>
      </c>
      <c r="J11" s="284">
        <v>-5.662137425588298E-15</v>
      </c>
      <c r="K11" s="377">
        <v>0</v>
      </c>
      <c r="L11" s="369">
        <v>17</v>
      </c>
      <c r="M11" s="369"/>
      <c r="N11" s="465">
        <v>141.75</v>
      </c>
      <c r="O11" s="465">
        <v>0</v>
      </c>
    </row>
    <row r="12" spans="1:15" ht="12.75">
      <c r="A12" s="282">
        <v>2</v>
      </c>
      <c r="B12" s="283" t="s">
        <v>628</v>
      </c>
      <c r="C12" s="377">
        <v>2572</v>
      </c>
      <c r="D12" s="284">
        <v>128.6</v>
      </c>
      <c r="E12" s="377">
        <v>2572</v>
      </c>
      <c r="F12" s="284">
        <v>128.6</v>
      </c>
      <c r="G12" s="377">
        <v>0</v>
      </c>
      <c r="H12" s="284">
        <v>0</v>
      </c>
      <c r="I12" s="377">
        <v>0</v>
      </c>
      <c r="J12" s="284">
        <v>0</v>
      </c>
      <c r="K12" s="377">
        <v>0</v>
      </c>
      <c r="L12" s="369"/>
      <c r="M12" s="369"/>
      <c r="N12" s="465">
        <v>128.6</v>
      </c>
      <c r="O12" s="465">
        <v>0</v>
      </c>
    </row>
    <row r="13" spans="1:15" ht="12.75">
      <c r="A13" s="282">
        <v>3</v>
      </c>
      <c r="B13" s="283" t="s">
        <v>629</v>
      </c>
      <c r="C13" s="377">
        <v>3718</v>
      </c>
      <c r="D13" s="284">
        <v>185.9</v>
      </c>
      <c r="E13" s="377">
        <v>3718</v>
      </c>
      <c r="F13" s="284">
        <v>185.89875</v>
      </c>
      <c r="G13" s="377">
        <v>0</v>
      </c>
      <c r="H13" s="284">
        <v>0</v>
      </c>
      <c r="I13" s="377">
        <v>0</v>
      </c>
      <c r="J13" s="284">
        <v>0.0012499999999988631</v>
      </c>
      <c r="K13" s="377">
        <v>0</v>
      </c>
      <c r="L13" s="369"/>
      <c r="M13" s="369"/>
      <c r="N13" s="465">
        <v>185.9</v>
      </c>
      <c r="O13" s="465">
        <v>0.0012499999999988631</v>
      </c>
    </row>
    <row r="14" spans="1:15" ht="12.75">
      <c r="A14" s="282">
        <v>4</v>
      </c>
      <c r="B14" s="283" t="s">
        <v>630</v>
      </c>
      <c r="C14" s="377">
        <v>1966</v>
      </c>
      <c r="D14" s="284">
        <v>98.3</v>
      </c>
      <c r="E14" s="377">
        <v>1966</v>
      </c>
      <c r="F14" s="284">
        <v>98.3</v>
      </c>
      <c r="G14" s="377">
        <v>0</v>
      </c>
      <c r="H14" s="284">
        <v>0</v>
      </c>
      <c r="I14" s="377">
        <v>0</v>
      </c>
      <c r="J14" s="284">
        <v>0</v>
      </c>
      <c r="K14" s="377">
        <v>0</v>
      </c>
      <c r="L14" s="369"/>
      <c r="M14" s="369"/>
      <c r="N14" s="465">
        <v>98.3</v>
      </c>
      <c r="O14" s="465">
        <v>0</v>
      </c>
    </row>
    <row r="15" spans="1:15" ht="12.75">
      <c r="A15" s="282">
        <v>5</v>
      </c>
      <c r="B15" s="283" t="s">
        <v>631</v>
      </c>
      <c r="C15" s="377">
        <v>1618</v>
      </c>
      <c r="D15" s="284">
        <v>80.9</v>
      </c>
      <c r="E15" s="377">
        <v>1618</v>
      </c>
      <c r="F15" s="284">
        <v>80.9</v>
      </c>
      <c r="G15" s="377">
        <v>0</v>
      </c>
      <c r="H15" s="284">
        <v>0</v>
      </c>
      <c r="I15" s="377">
        <v>0</v>
      </c>
      <c r="J15" s="284">
        <v>0</v>
      </c>
      <c r="K15" s="377">
        <v>0</v>
      </c>
      <c r="L15" s="369"/>
      <c r="M15" s="369"/>
      <c r="N15" s="465">
        <v>80.9</v>
      </c>
      <c r="O15" s="465">
        <v>0</v>
      </c>
    </row>
    <row r="16" spans="1:15" ht="12.75">
      <c r="A16" s="282">
        <v>6</v>
      </c>
      <c r="B16" s="283" t="s">
        <v>632</v>
      </c>
      <c r="C16" s="377">
        <v>3393</v>
      </c>
      <c r="D16" s="284">
        <v>169.65</v>
      </c>
      <c r="E16" s="377">
        <v>3393</v>
      </c>
      <c r="F16" s="284">
        <v>169.65</v>
      </c>
      <c r="G16" s="377">
        <v>0</v>
      </c>
      <c r="H16" s="284">
        <v>0</v>
      </c>
      <c r="I16" s="377">
        <v>0</v>
      </c>
      <c r="J16" s="284">
        <v>0</v>
      </c>
      <c r="K16" s="377">
        <v>0</v>
      </c>
      <c r="L16" s="369"/>
      <c r="M16" s="369"/>
      <c r="N16" s="465">
        <v>169.65</v>
      </c>
      <c r="O16" s="465">
        <v>0</v>
      </c>
    </row>
    <row r="17" spans="1:15" ht="12.75">
      <c r="A17" s="282">
        <v>7</v>
      </c>
      <c r="B17" s="283" t="s">
        <v>633</v>
      </c>
      <c r="C17" s="377">
        <v>2537</v>
      </c>
      <c r="D17" s="284">
        <v>126.85</v>
      </c>
      <c r="E17" s="377">
        <v>2521</v>
      </c>
      <c r="F17" s="284">
        <v>126.05</v>
      </c>
      <c r="G17" s="377">
        <v>0</v>
      </c>
      <c r="H17" s="284">
        <v>0</v>
      </c>
      <c r="I17" s="377">
        <v>16</v>
      </c>
      <c r="J17" s="284">
        <v>0.7999999999999972</v>
      </c>
      <c r="K17" s="377">
        <v>0</v>
      </c>
      <c r="L17" s="369"/>
      <c r="M17" s="369"/>
      <c r="N17" s="465">
        <v>126.05</v>
      </c>
      <c r="O17" s="465">
        <v>0</v>
      </c>
    </row>
    <row r="18" spans="1:15" ht="12.75">
      <c r="A18" s="282">
        <v>8</v>
      </c>
      <c r="B18" s="283" t="s">
        <v>634</v>
      </c>
      <c r="C18" s="377">
        <v>741</v>
      </c>
      <c r="D18" s="284">
        <v>37.05</v>
      </c>
      <c r="E18" s="377">
        <v>741</v>
      </c>
      <c r="F18" s="284">
        <v>37.05</v>
      </c>
      <c r="G18" s="377">
        <v>0</v>
      </c>
      <c r="H18" s="284">
        <v>0</v>
      </c>
      <c r="I18" s="377">
        <v>0</v>
      </c>
      <c r="J18" s="284">
        <v>0</v>
      </c>
      <c r="K18" s="377">
        <v>0</v>
      </c>
      <c r="L18" s="369"/>
      <c r="M18" s="369"/>
      <c r="N18" s="465">
        <v>37.05</v>
      </c>
      <c r="O18" s="465">
        <v>0</v>
      </c>
    </row>
    <row r="19" spans="1:15" ht="12.75">
      <c r="A19" s="282">
        <v>9</v>
      </c>
      <c r="B19" s="283" t="s">
        <v>635</v>
      </c>
      <c r="C19" s="377">
        <v>3282</v>
      </c>
      <c r="D19" s="284">
        <v>164.1</v>
      </c>
      <c r="E19" s="377">
        <v>3282</v>
      </c>
      <c r="F19" s="284">
        <v>164.10269</v>
      </c>
      <c r="G19" s="377">
        <v>0</v>
      </c>
      <c r="H19" s="284">
        <v>0</v>
      </c>
      <c r="I19" s="377">
        <v>0</v>
      </c>
      <c r="J19" s="284">
        <v>-0.0026900000000011914</v>
      </c>
      <c r="K19" s="377">
        <v>0</v>
      </c>
      <c r="L19" s="369"/>
      <c r="M19" s="369"/>
      <c r="N19" s="465">
        <v>164.1</v>
      </c>
      <c r="O19" s="465">
        <v>-0.0026900000000011914</v>
      </c>
    </row>
    <row r="20" spans="1:15" ht="12.75">
      <c r="A20" s="282">
        <v>10</v>
      </c>
      <c r="B20" s="283" t="s">
        <v>636</v>
      </c>
      <c r="C20" s="377">
        <v>2693</v>
      </c>
      <c r="D20" s="284">
        <v>134.65</v>
      </c>
      <c r="E20" s="377">
        <v>2629</v>
      </c>
      <c r="F20" s="284">
        <v>131.45</v>
      </c>
      <c r="G20" s="377">
        <v>0</v>
      </c>
      <c r="H20" s="284">
        <v>0</v>
      </c>
      <c r="I20" s="377">
        <v>0</v>
      </c>
      <c r="J20" s="284">
        <v>1.687538997430238E-14</v>
      </c>
      <c r="K20" s="377">
        <v>0</v>
      </c>
      <c r="L20" s="369"/>
      <c r="M20" s="369">
        <v>64</v>
      </c>
      <c r="N20" s="465">
        <v>131.45</v>
      </c>
      <c r="O20" s="465">
        <v>0</v>
      </c>
    </row>
    <row r="21" spans="1:15" ht="12.75">
      <c r="A21" s="282">
        <v>11</v>
      </c>
      <c r="B21" s="283" t="s">
        <v>637</v>
      </c>
      <c r="C21" s="377">
        <v>1998</v>
      </c>
      <c r="D21" s="284">
        <v>99.9</v>
      </c>
      <c r="E21" s="377">
        <v>1998</v>
      </c>
      <c r="F21" s="284">
        <v>99.9</v>
      </c>
      <c r="G21" s="377">
        <v>0</v>
      </c>
      <c r="H21" s="284">
        <v>0</v>
      </c>
      <c r="I21" s="377">
        <v>0</v>
      </c>
      <c r="J21" s="284">
        <v>0</v>
      </c>
      <c r="K21" s="377">
        <v>0</v>
      </c>
      <c r="L21" s="369"/>
      <c r="M21" s="369"/>
      <c r="N21" s="465">
        <v>99.9</v>
      </c>
      <c r="O21" s="465">
        <v>0</v>
      </c>
    </row>
    <row r="22" spans="1:15" ht="12.75">
      <c r="A22" s="282">
        <v>12</v>
      </c>
      <c r="B22" s="283" t="s">
        <v>638</v>
      </c>
      <c r="C22" s="377">
        <v>2011</v>
      </c>
      <c r="D22" s="284">
        <v>100.55</v>
      </c>
      <c r="E22" s="377">
        <v>2011</v>
      </c>
      <c r="F22" s="284">
        <v>100.55414</v>
      </c>
      <c r="G22" s="377">
        <v>0</v>
      </c>
      <c r="H22" s="284">
        <v>0</v>
      </c>
      <c r="I22" s="377">
        <v>0</v>
      </c>
      <c r="J22" s="284">
        <v>-0.004140000000006694</v>
      </c>
      <c r="K22" s="377">
        <v>0</v>
      </c>
      <c r="L22" s="369"/>
      <c r="M22" s="369"/>
      <c r="N22" s="465">
        <v>100.55</v>
      </c>
      <c r="O22" s="465">
        <v>-0.004140000000006694</v>
      </c>
    </row>
    <row r="23" spans="1:15" ht="12.75">
      <c r="A23" s="282">
        <v>13</v>
      </c>
      <c r="B23" s="283" t="s">
        <v>639</v>
      </c>
      <c r="C23" s="377">
        <v>2818</v>
      </c>
      <c r="D23" s="284">
        <v>140.9</v>
      </c>
      <c r="E23" s="377">
        <v>2818</v>
      </c>
      <c r="F23" s="284">
        <v>140.9</v>
      </c>
      <c r="G23" s="377">
        <v>0</v>
      </c>
      <c r="H23" s="284">
        <v>0</v>
      </c>
      <c r="I23" s="377">
        <v>0</v>
      </c>
      <c r="J23" s="284">
        <v>0</v>
      </c>
      <c r="K23" s="377">
        <v>0</v>
      </c>
      <c r="L23" s="369"/>
      <c r="M23" s="369"/>
      <c r="N23" s="465">
        <v>140.9</v>
      </c>
      <c r="O23" s="465">
        <v>0</v>
      </c>
    </row>
    <row r="24" spans="1:15" ht="12.75">
      <c r="A24" s="282">
        <v>14</v>
      </c>
      <c r="B24" s="283" t="s">
        <v>640</v>
      </c>
      <c r="C24" s="377">
        <v>2906</v>
      </c>
      <c r="D24" s="284">
        <v>145.3</v>
      </c>
      <c r="E24" s="377">
        <v>2906</v>
      </c>
      <c r="F24" s="284">
        <v>145.3</v>
      </c>
      <c r="G24" s="377">
        <v>0</v>
      </c>
      <c r="H24" s="284">
        <v>0</v>
      </c>
      <c r="I24" s="377">
        <v>0</v>
      </c>
      <c r="J24" s="284">
        <v>0</v>
      </c>
      <c r="K24" s="377">
        <v>0</v>
      </c>
      <c r="L24" s="369"/>
      <c r="M24" s="369"/>
      <c r="N24" s="465">
        <v>145.3</v>
      </c>
      <c r="O24" s="465">
        <v>0</v>
      </c>
    </row>
    <row r="25" spans="1:15" ht="12.75">
      <c r="A25" s="282">
        <v>15</v>
      </c>
      <c r="B25" s="283" t="s">
        <v>641</v>
      </c>
      <c r="C25" s="377">
        <v>2325</v>
      </c>
      <c r="D25" s="284">
        <v>116.25</v>
      </c>
      <c r="E25" s="377">
        <v>2325</v>
      </c>
      <c r="F25" s="284">
        <v>116.25</v>
      </c>
      <c r="G25" s="377">
        <v>0</v>
      </c>
      <c r="H25" s="284">
        <v>0</v>
      </c>
      <c r="I25" s="377">
        <v>0</v>
      </c>
      <c r="J25" s="284">
        <v>0</v>
      </c>
      <c r="K25" s="377">
        <v>0</v>
      </c>
      <c r="L25" s="369"/>
      <c r="M25" s="369"/>
      <c r="N25" s="465">
        <v>116.25</v>
      </c>
      <c r="O25" s="465">
        <v>0</v>
      </c>
    </row>
    <row r="26" spans="1:15" ht="12.75">
      <c r="A26" s="282">
        <v>16</v>
      </c>
      <c r="B26" s="283" t="s">
        <v>642</v>
      </c>
      <c r="C26" s="377">
        <v>1063</v>
      </c>
      <c r="D26" s="284">
        <v>53.15</v>
      </c>
      <c r="E26" s="377">
        <v>1063</v>
      </c>
      <c r="F26" s="284">
        <v>53.15</v>
      </c>
      <c r="G26" s="377">
        <v>0</v>
      </c>
      <c r="H26" s="284">
        <v>0</v>
      </c>
      <c r="I26" s="377">
        <v>0</v>
      </c>
      <c r="J26" s="284">
        <v>0</v>
      </c>
      <c r="K26" s="377">
        <v>0</v>
      </c>
      <c r="L26" s="369"/>
      <c r="M26" s="369"/>
      <c r="N26" s="465">
        <v>53.15</v>
      </c>
      <c r="O26" s="465">
        <v>0</v>
      </c>
    </row>
    <row r="27" spans="1:15" ht="12.75">
      <c r="A27" s="282">
        <v>17</v>
      </c>
      <c r="B27" s="283" t="s">
        <v>643</v>
      </c>
      <c r="C27" s="377">
        <v>2627</v>
      </c>
      <c r="D27" s="284">
        <v>131.35</v>
      </c>
      <c r="E27" s="377">
        <v>2627</v>
      </c>
      <c r="F27" s="284">
        <v>131.35</v>
      </c>
      <c r="G27" s="377">
        <v>0</v>
      </c>
      <c r="H27" s="284">
        <v>0</v>
      </c>
      <c r="I27" s="377">
        <v>0</v>
      </c>
      <c r="J27" s="284">
        <v>0</v>
      </c>
      <c r="K27" s="377">
        <v>0</v>
      </c>
      <c r="L27" s="369"/>
      <c r="M27" s="369"/>
      <c r="N27" s="465">
        <v>131.35</v>
      </c>
      <c r="O27" s="465">
        <v>0</v>
      </c>
    </row>
    <row r="28" spans="1:15" ht="12.75">
      <c r="A28" s="282">
        <v>18</v>
      </c>
      <c r="B28" s="283" t="s">
        <v>644</v>
      </c>
      <c r="C28" s="377">
        <v>2629</v>
      </c>
      <c r="D28" s="284">
        <v>131.45</v>
      </c>
      <c r="E28" s="377">
        <v>2629</v>
      </c>
      <c r="F28" s="284">
        <v>131.45</v>
      </c>
      <c r="G28" s="377">
        <v>0</v>
      </c>
      <c r="H28" s="284">
        <v>0</v>
      </c>
      <c r="I28" s="377">
        <v>0</v>
      </c>
      <c r="J28" s="284">
        <v>0</v>
      </c>
      <c r="K28" s="377">
        <v>0</v>
      </c>
      <c r="L28" s="369"/>
      <c r="M28" s="369"/>
      <c r="N28" s="465">
        <v>131.45</v>
      </c>
      <c r="O28" s="465">
        <v>0</v>
      </c>
    </row>
    <row r="29" spans="1:15" ht="12.75">
      <c r="A29" s="282">
        <v>19</v>
      </c>
      <c r="B29" s="283" t="s">
        <v>645</v>
      </c>
      <c r="C29" s="377">
        <v>1526</v>
      </c>
      <c r="D29" s="284">
        <v>76.3</v>
      </c>
      <c r="E29" s="377">
        <v>1525</v>
      </c>
      <c r="F29" s="284">
        <v>76.25</v>
      </c>
      <c r="G29" s="377">
        <v>0</v>
      </c>
      <c r="H29" s="284">
        <v>0</v>
      </c>
      <c r="I29" s="377">
        <v>0</v>
      </c>
      <c r="J29" s="284">
        <v>-2.8449465006019636E-15</v>
      </c>
      <c r="K29" s="377">
        <v>0</v>
      </c>
      <c r="L29" s="369">
        <v>1</v>
      </c>
      <c r="M29" s="369"/>
      <c r="N29" s="465">
        <v>76.25</v>
      </c>
      <c r="O29" s="465">
        <v>0</v>
      </c>
    </row>
    <row r="30" spans="1:15" ht="12.75">
      <c r="A30" s="282">
        <v>20</v>
      </c>
      <c r="B30" s="283" t="s">
        <v>646</v>
      </c>
      <c r="C30" s="377">
        <v>1350</v>
      </c>
      <c r="D30" s="284">
        <v>67.5</v>
      </c>
      <c r="E30" s="377">
        <v>1350</v>
      </c>
      <c r="F30" s="284">
        <v>67.5</v>
      </c>
      <c r="G30" s="377">
        <v>0</v>
      </c>
      <c r="H30" s="284">
        <v>0</v>
      </c>
      <c r="I30" s="377">
        <v>0</v>
      </c>
      <c r="J30" s="284">
        <v>0</v>
      </c>
      <c r="K30" s="377">
        <v>0</v>
      </c>
      <c r="L30" s="369"/>
      <c r="M30" s="369"/>
      <c r="N30" s="465">
        <v>67.5</v>
      </c>
      <c r="O30" s="465">
        <v>0</v>
      </c>
    </row>
    <row r="31" spans="1:15" ht="12.75">
      <c r="A31" s="282">
        <v>21</v>
      </c>
      <c r="B31" s="283" t="s">
        <v>647</v>
      </c>
      <c r="C31" s="377">
        <v>1883</v>
      </c>
      <c r="D31" s="284">
        <v>94.15</v>
      </c>
      <c r="E31" s="377">
        <v>1883</v>
      </c>
      <c r="F31" s="284">
        <v>94.15</v>
      </c>
      <c r="G31" s="377">
        <v>0</v>
      </c>
      <c r="H31" s="284">
        <v>0</v>
      </c>
      <c r="I31" s="377">
        <v>0</v>
      </c>
      <c r="J31" s="284">
        <v>0</v>
      </c>
      <c r="K31" s="377">
        <v>0</v>
      </c>
      <c r="L31" s="369"/>
      <c r="M31" s="369"/>
      <c r="N31" s="465">
        <v>94.15</v>
      </c>
      <c r="O31" s="465">
        <v>0</v>
      </c>
    </row>
    <row r="32" spans="1:15" ht="12.75">
      <c r="A32" s="282">
        <v>22</v>
      </c>
      <c r="B32" s="283" t="s">
        <v>648</v>
      </c>
      <c r="C32" s="377">
        <v>2614</v>
      </c>
      <c r="D32" s="284">
        <v>130.7</v>
      </c>
      <c r="E32" s="377">
        <v>2614</v>
      </c>
      <c r="F32" s="284">
        <v>130.7</v>
      </c>
      <c r="G32" s="377">
        <v>0</v>
      </c>
      <c r="H32" s="284">
        <v>0</v>
      </c>
      <c r="I32" s="377">
        <v>0</v>
      </c>
      <c r="J32" s="284">
        <v>0</v>
      </c>
      <c r="K32" s="377">
        <v>0</v>
      </c>
      <c r="L32" s="369"/>
      <c r="M32" s="369"/>
      <c r="N32" s="465">
        <v>130.7</v>
      </c>
      <c r="O32" s="465">
        <v>0</v>
      </c>
    </row>
    <row r="33" spans="1:15" ht="12.75">
      <c r="A33" s="282">
        <v>23</v>
      </c>
      <c r="B33" s="283" t="s">
        <v>649</v>
      </c>
      <c r="C33" s="377">
        <v>1841</v>
      </c>
      <c r="D33" s="284">
        <v>92.05</v>
      </c>
      <c r="E33" s="377">
        <v>1841</v>
      </c>
      <c r="F33" s="284">
        <v>92.05</v>
      </c>
      <c r="G33" s="377">
        <v>0</v>
      </c>
      <c r="H33" s="284">
        <v>0</v>
      </c>
      <c r="I33" s="377">
        <v>0</v>
      </c>
      <c r="J33" s="284">
        <v>0</v>
      </c>
      <c r="K33" s="377">
        <v>0</v>
      </c>
      <c r="L33" s="369"/>
      <c r="M33" s="369"/>
      <c r="N33" s="465">
        <v>92.05</v>
      </c>
      <c r="O33" s="465">
        <v>0</v>
      </c>
    </row>
    <row r="34" spans="1:15" ht="12.75">
      <c r="A34" s="282">
        <v>24</v>
      </c>
      <c r="B34" s="283" t="s">
        <v>650</v>
      </c>
      <c r="C34" s="377">
        <v>2036</v>
      </c>
      <c r="D34" s="284">
        <v>101.8</v>
      </c>
      <c r="E34" s="377">
        <v>2036</v>
      </c>
      <c r="F34" s="284">
        <v>101.8</v>
      </c>
      <c r="G34" s="377">
        <v>0</v>
      </c>
      <c r="H34" s="284">
        <v>0</v>
      </c>
      <c r="I34" s="377">
        <v>0</v>
      </c>
      <c r="J34" s="284">
        <v>0</v>
      </c>
      <c r="K34" s="377">
        <v>0</v>
      </c>
      <c r="L34" s="369"/>
      <c r="M34" s="369"/>
      <c r="N34" s="465">
        <v>101.8</v>
      </c>
      <c r="O34" s="465">
        <v>0</v>
      </c>
    </row>
    <row r="35" spans="1:15" ht="12.75">
      <c r="A35" s="282">
        <v>25</v>
      </c>
      <c r="B35" s="283" t="s">
        <v>651</v>
      </c>
      <c r="C35" s="377">
        <v>1859</v>
      </c>
      <c r="D35" s="284">
        <v>92.95</v>
      </c>
      <c r="E35" s="377">
        <v>1859</v>
      </c>
      <c r="F35" s="284">
        <v>92.94687</v>
      </c>
      <c r="G35" s="377">
        <v>0</v>
      </c>
      <c r="H35" s="284">
        <v>0</v>
      </c>
      <c r="I35" s="377">
        <v>0</v>
      </c>
      <c r="J35" s="284">
        <v>0.003129999999998745</v>
      </c>
      <c r="K35" s="377">
        <v>0</v>
      </c>
      <c r="L35" s="369"/>
      <c r="M35" s="369"/>
      <c r="N35" s="465">
        <v>92.95</v>
      </c>
      <c r="O35" s="465">
        <v>0.003129999999998745</v>
      </c>
    </row>
    <row r="36" spans="1:15" ht="12.75">
      <c r="A36" s="282">
        <v>26</v>
      </c>
      <c r="B36" s="283" t="s">
        <v>652</v>
      </c>
      <c r="C36" s="377">
        <v>2542</v>
      </c>
      <c r="D36" s="284">
        <v>127.1</v>
      </c>
      <c r="E36" s="377">
        <v>2542</v>
      </c>
      <c r="F36" s="284">
        <v>127.1</v>
      </c>
      <c r="G36" s="377">
        <v>0</v>
      </c>
      <c r="H36" s="284">
        <v>0</v>
      </c>
      <c r="I36" s="377">
        <v>0</v>
      </c>
      <c r="J36" s="284">
        <v>0</v>
      </c>
      <c r="K36" s="377">
        <v>0</v>
      </c>
      <c r="L36" s="369"/>
      <c r="M36" s="369"/>
      <c r="N36" s="465">
        <v>127.1</v>
      </c>
      <c r="O36" s="465">
        <v>0</v>
      </c>
    </row>
    <row r="37" spans="1:15" ht="12.75">
      <c r="A37" s="282">
        <v>27</v>
      </c>
      <c r="B37" s="283" t="s">
        <v>653</v>
      </c>
      <c r="C37" s="377">
        <v>2070</v>
      </c>
      <c r="D37" s="284">
        <v>103.5</v>
      </c>
      <c r="E37" s="377">
        <v>2070</v>
      </c>
      <c r="F37" s="284">
        <v>103.5</v>
      </c>
      <c r="G37" s="377">
        <v>0</v>
      </c>
      <c r="H37" s="284">
        <v>0</v>
      </c>
      <c r="I37" s="377">
        <v>0</v>
      </c>
      <c r="J37" s="284">
        <v>0</v>
      </c>
      <c r="K37" s="377">
        <v>0</v>
      </c>
      <c r="L37" s="369"/>
      <c r="M37" s="369"/>
      <c r="N37" s="465">
        <v>103.5</v>
      </c>
      <c r="O37" s="465">
        <v>0</v>
      </c>
    </row>
    <row r="38" spans="1:15" ht="12.75">
      <c r="A38" s="282">
        <v>28</v>
      </c>
      <c r="B38" s="283" t="s">
        <v>654</v>
      </c>
      <c r="C38" s="377">
        <v>733</v>
      </c>
      <c r="D38" s="284">
        <v>36.65</v>
      </c>
      <c r="E38" s="377">
        <v>733</v>
      </c>
      <c r="F38" s="284">
        <v>36.65</v>
      </c>
      <c r="G38" s="377">
        <v>0</v>
      </c>
      <c r="H38" s="284">
        <v>0</v>
      </c>
      <c r="I38" s="377">
        <v>0</v>
      </c>
      <c r="J38" s="284">
        <v>0</v>
      </c>
      <c r="K38" s="377">
        <v>0</v>
      </c>
      <c r="L38" s="369"/>
      <c r="M38" s="369"/>
      <c r="N38" s="465">
        <v>36.65</v>
      </c>
      <c r="O38" s="465">
        <v>0</v>
      </c>
    </row>
    <row r="39" spans="1:15" ht="12.75">
      <c r="A39" s="282">
        <v>29</v>
      </c>
      <c r="B39" s="283" t="s">
        <v>655</v>
      </c>
      <c r="C39" s="377">
        <v>2746</v>
      </c>
      <c r="D39" s="284">
        <v>137.3</v>
      </c>
      <c r="E39" s="377">
        <v>2746</v>
      </c>
      <c r="F39" s="284">
        <v>137.3</v>
      </c>
      <c r="G39" s="377">
        <v>0</v>
      </c>
      <c r="H39" s="284">
        <v>0</v>
      </c>
      <c r="I39" s="377">
        <v>0</v>
      </c>
      <c r="J39" s="284">
        <v>0</v>
      </c>
      <c r="K39" s="377">
        <v>0</v>
      </c>
      <c r="L39" s="369"/>
      <c r="M39" s="369"/>
      <c r="N39" s="465">
        <v>137.3</v>
      </c>
      <c r="O39" s="465">
        <v>0</v>
      </c>
    </row>
    <row r="40" spans="1:15" ht="12.75">
      <c r="A40" s="282">
        <v>30</v>
      </c>
      <c r="B40" s="283" t="s">
        <v>656</v>
      </c>
      <c r="C40" s="377">
        <v>776</v>
      </c>
      <c r="D40" s="284">
        <v>38.8</v>
      </c>
      <c r="E40" s="377">
        <v>577</v>
      </c>
      <c r="F40" s="284">
        <v>28.85</v>
      </c>
      <c r="G40" s="377">
        <v>0</v>
      </c>
      <c r="H40" s="284">
        <v>0</v>
      </c>
      <c r="I40" s="377">
        <v>49</v>
      </c>
      <c r="J40" s="284">
        <v>2.4499999999999957</v>
      </c>
      <c r="K40" s="377">
        <v>0</v>
      </c>
      <c r="L40" s="369"/>
      <c r="M40" s="369">
        <v>150</v>
      </c>
      <c r="N40" s="465">
        <v>28.85</v>
      </c>
      <c r="O40" s="465">
        <v>0</v>
      </c>
    </row>
    <row r="41" spans="1:15" ht="12.75">
      <c r="A41" s="282">
        <v>31</v>
      </c>
      <c r="B41" s="283" t="s">
        <v>657</v>
      </c>
      <c r="C41" s="377">
        <v>2839</v>
      </c>
      <c r="D41" s="284">
        <v>141.95</v>
      </c>
      <c r="E41" s="377">
        <v>2839</v>
      </c>
      <c r="F41" s="284">
        <v>141.95</v>
      </c>
      <c r="G41" s="377">
        <v>0</v>
      </c>
      <c r="H41" s="284">
        <v>0</v>
      </c>
      <c r="I41" s="377">
        <v>0</v>
      </c>
      <c r="J41" s="284">
        <v>0</v>
      </c>
      <c r="K41" s="377">
        <v>0</v>
      </c>
      <c r="L41" s="369"/>
      <c r="M41" s="369"/>
      <c r="N41" s="465">
        <v>141.95</v>
      </c>
      <c r="O41" s="465">
        <v>0</v>
      </c>
    </row>
    <row r="42" spans="1:15" ht="12.75">
      <c r="A42" s="282">
        <v>32</v>
      </c>
      <c r="B42" s="283" t="s">
        <v>658</v>
      </c>
      <c r="C42" s="377">
        <v>3128</v>
      </c>
      <c r="D42" s="284">
        <v>156.4</v>
      </c>
      <c r="E42" s="377">
        <v>3128</v>
      </c>
      <c r="F42" s="284">
        <v>156.3978</v>
      </c>
      <c r="G42" s="377">
        <v>0</v>
      </c>
      <c r="H42" s="284">
        <v>0</v>
      </c>
      <c r="I42" s="377">
        <v>0</v>
      </c>
      <c r="J42" s="284">
        <v>0.002200000000016189</v>
      </c>
      <c r="K42" s="377">
        <v>0</v>
      </c>
      <c r="L42" s="369"/>
      <c r="M42" s="369"/>
      <c r="N42" s="465">
        <v>156.4</v>
      </c>
      <c r="O42" s="465">
        <v>0.002200000000016189</v>
      </c>
    </row>
    <row r="43" spans="1:15" ht="12.75">
      <c r="A43" s="282">
        <v>33</v>
      </c>
      <c r="B43" s="283" t="s">
        <v>659</v>
      </c>
      <c r="C43" s="377">
        <v>1219</v>
      </c>
      <c r="D43" s="284">
        <v>60.95</v>
      </c>
      <c r="E43" s="377">
        <v>1219</v>
      </c>
      <c r="F43" s="284">
        <v>60.95</v>
      </c>
      <c r="G43" s="377">
        <v>0</v>
      </c>
      <c r="H43" s="284">
        <v>0</v>
      </c>
      <c r="I43" s="377">
        <v>0</v>
      </c>
      <c r="J43" s="284">
        <v>0</v>
      </c>
      <c r="K43" s="377">
        <v>0</v>
      </c>
      <c r="L43" s="369"/>
      <c r="M43" s="369"/>
      <c r="N43" s="465">
        <v>60.95</v>
      </c>
      <c r="O43" s="465">
        <v>0</v>
      </c>
    </row>
    <row r="44" spans="1:15" ht="12.75">
      <c r="A44" s="282">
        <v>34</v>
      </c>
      <c r="B44" s="283" t="s">
        <v>660</v>
      </c>
      <c r="C44" s="377">
        <v>3653</v>
      </c>
      <c r="D44" s="284">
        <v>182.65</v>
      </c>
      <c r="E44" s="377">
        <v>3653</v>
      </c>
      <c r="F44" s="284">
        <v>182.65</v>
      </c>
      <c r="G44" s="377">
        <v>0</v>
      </c>
      <c r="H44" s="284">
        <v>0</v>
      </c>
      <c r="I44" s="377">
        <v>0</v>
      </c>
      <c r="J44" s="284">
        <v>0</v>
      </c>
      <c r="K44" s="377">
        <v>0</v>
      </c>
      <c r="L44" s="369"/>
      <c r="M44" s="369"/>
      <c r="N44" s="465">
        <v>182.65</v>
      </c>
      <c r="O44" s="465">
        <v>0</v>
      </c>
    </row>
    <row r="45" spans="1:15" ht="12.75">
      <c r="A45" s="282">
        <v>35</v>
      </c>
      <c r="B45" s="283" t="s">
        <v>661</v>
      </c>
      <c r="C45" s="377">
        <v>1494</v>
      </c>
      <c r="D45" s="284">
        <v>74.7</v>
      </c>
      <c r="E45" s="377">
        <v>1494</v>
      </c>
      <c r="F45" s="284">
        <v>74.7</v>
      </c>
      <c r="G45" s="377">
        <v>0</v>
      </c>
      <c r="H45" s="284">
        <v>0</v>
      </c>
      <c r="I45" s="377">
        <v>0</v>
      </c>
      <c r="J45" s="284">
        <v>0</v>
      </c>
      <c r="K45" s="377">
        <v>0</v>
      </c>
      <c r="L45" s="369"/>
      <c r="M45" s="369"/>
      <c r="N45" s="465">
        <v>74.7</v>
      </c>
      <c r="O45" s="465">
        <v>0</v>
      </c>
    </row>
    <row r="46" spans="1:15" ht="12.75">
      <c r="A46" s="282">
        <v>36</v>
      </c>
      <c r="B46" s="283" t="s">
        <v>662</v>
      </c>
      <c r="C46" s="377">
        <v>1839</v>
      </c>
      <c r="D46" s="284">
        <v>91.95</v>
      </c>
      <c r="E46" s="377">
        <v>1839</v>
      </c>
      <c r="F46" s="284">
        <v>91.95</v>
      </c>
      <c r="G46" s="377">
        <v>0</v>
      </c>
      <c r="H46" s="284">
        <v>0</v>
      </c>
      <c r="I46" s="377">
        <v>0</v>
      </c>
      <c r="J46" s="284">
        <v>0</v>
      </c>
      <c r="K46" s="377">
        <v>0</v>
      </c>
      <c r="L46" s="369"/>
      <c r="M46" s="369"/>
      <c r="N46" s="465">
        <v>91.95</v>
      </c>
      <c r="O46" s="465">
        <v>0</v>
      </c>
    </row>
    <row r="47" spans="1:15" ht="12.75">
      <c r="A47" s="282">
        <v>37</v>
      </c>
      <c r="B47" s="283" t="s">
        <v>663</v>
      </c>
      <c r="C47" s="377">
        <v>1586</v>
      </c>
      <c r="D47" s="284">
        <v>79.3</v>
      </c>
      <c r="E47" s="377">
        <v>1586</v>
      </c>
      <c r="F47" s="284">
        <v>79.3</v>
      </c>
      <c r="G47" s="377">
        <v>0</v>
      </c>
      <c r="H47" s="284">
        <v>0</v>
      </c>
      <c r="I47" s="377">
        <v>0</v>
      </c>
      <c r="J47" s="284">
        <v>0</v>
      </c>
      <c r="K47" s="377">
        <v>0</v>
      </c>
      <c r="L47" s="369"/>
      <c r="M47" s="369"/>
      <c r="N47" s="465">
        <v>79.3</v>
      </c>
      <c r="O47" s="465">
        <v>0</v>
      </c>
    </row>
    <row r="48" spans="1:15" ht="12.75">
      <c r="A48" s="282">
        <v>38</v>
      </c>
      <c r="B48" s="283" t="s">
        <v>664</v>
      </c>
      <c r="C48" s="377">
        <v>1926</v>
      </c>
      <c r="D48" s="284">
        <v>96.3</v>
      </c>
      <c r="E48" s="377">
        <v>1926</v>
      </c>
      <c r="F48" s="284">
        <v>96.3</v>
      </c>
      <c r="G48" s="377">
        <v>0</v>
      </c>
      <c r="H48" s="284">
        <v>0</v>
      </c>
      <c r="I48" s="377">
        <v>0</v>
      </c>
      <c r="J48" s="284">
        <v>0</v>
      </c>
      <c r="K48" s="377">
        <v>0</v>
      </c>
      <c r="L48" s="369"/>
      <c r="M48" s="369"/>
      <c r="N48" s="465">
        <v>96.3</v>
      </c>
      <c r="O48" s="465">
        <v>0</v>
      </c>
    </row>
    <row r="49" spans="1:15" ht="12.75">
      <c r="A49" s="282">
        <v>39</v>
      </c>
      <c r="B49" s="283" t="s">
        <v>665</v>
      </c>
      <c r="C49" s="377">
        <v>3370</v>
      </c>
      <c r="D49" s="284">
        <v>168.5</v>
      </c>
      <c r="E49" s="377">
        <v>3370</v>
      </c>
      <c r="F49" s="284">
        <v>168.5</v>
      </c>
      <c r="G49" s="377">
        <v>0</v>
      </c>
      <c r="H49" s="284">
        <v>0</v>
      </c>
      <c r="I49" s="377">
        <v>0</v>
      </c>
      <c r="J49" s="284">
        <v>0</v>
      </c>
      <c r="K49" s="377">
        <v>0</v>
      </c>
      <c r="L49" s="369"/>
      <c r="M49" s="369"/>
      <c r="N49" s="465">
        <v>168.5</v>
      </c>
      <c r="O49" s="465">
        <v>0</v>
      </c>
    </row>
    <row r="50" spans="1:15" ht="12.75">
      <c r="A50" s="282">
        <v>40</v>
      </c>
      <c r="B50" s="283" t="s">
        <v>666</v>
      </c>
      <c r="C50" s="377">
        <v>1781</v>
      </c>
      <c r="D50" s="284">
        <v>89.05</v>
      </c>
      <c r="E50" s="377">
        <v>1781</v>
      </c>
      <c r="F50" s="284">
        <v>89.05</v>
      </c>
      <c r="G50" s="377">
        <v>0</v>
      </c>
      <c r="H50" s="284">
        <v>0</v>
      </c>
      <c r="I50" s="377">
        <v>0</v>
      </c>
      <c r="J50" s="284">
        <v>0</v>
      </c>
      <c r="K50" s="377">
        <v>0</v>
      </c>
      <c r="L50" s="369"/>
      <c r="M50" s="369"/>
      <c r="N50" s="465">
        <v>89.05</v>
      </c>
      <c r="O50" s="465">
        <v>0</v>
      </c>
    </row>
    <row r="51" spans="1:15" ht="12.75">
      <c r="A51" s="282">
        <v>41</v>
      </c>
      <c r="B51" s="283" t="s">
        <v>667</v>
      </c>
      <c r="C51" s="377">
        <v>1586</v>
      </c>
      <c r="D51" s="284">
        <v>79.3</v>
      </c>
      <c r="E51" s="377">
        <v>1586</v>
      </c>
      <c r="F51" s="284">
        <v>79.29905</v>
      </c>
      <c r="G51" s="377">
        <v>0</v>
      </c>
      <c r="H51" s="284">
        <v>0</v>
      </c>
      <c r="I51" s="377">
        <v>0</v>
      </c>
      <c r="J51" s="284">
        <v>0.000950000000003115</v>
      </c>
      <c r="K51" s="377">
        <v>0</v>
      </c>
      <c r="L51" s="369"/>
      <c r="M51" s="369"/>
      <c r="N51" s="465">
        <v>79.3</v>
      </c>
      <c r="O51" s="465">
        <v>0.000950000000003115</v>
      </c>
    </row>
    <row r="52" spans="1:15" ht="12.75">
      <c r="A52" s="282">
        <v>42</v>
      </c>
      <c r="B52" s="283" t="s">
        <v>668</v>
      </c>
      <c r="C52" s="377">
        <v>2270</v>
      </c>
      <c r="D52" s="284">
        <v>113.5</v>
      </c>
      <c r="E52" s="377">
        <v>2270</v>
      </c>
      <c r="F52" s="284">
        <v>113.5</v>
      </c>
      <c r="G52" s="377">
        <v>0</v>
      </c>
      <c r="H52" s="284">
        <v>0</v>
      </c>
      <c r="I52" s="377">
        <v>0</v>
      </c>
      <c r="J52" s="284">
        <v>0</v>
      </c>
      <c r="K52" s="377">
        <v>0</v>
      </c>
      <c r="L52" s="369"/>
      <c r="M52" s="369"/>
      <c r="N52" s="465">
        <v>113.5</v>
      </c>
      <c r="O52" s="465">
        <v>0</v>
      </c>
    </row>
    <row r="53" spans="1:15" ht="12.75">
      <c r="A53" s="282">
        <v>43</v>
      </c>
      <c r="B53" s="283" t="s">
        <v>669</v>
      </c>
      <c r="C53" s="377">
        <v>2530</v>
      </c>
      <c r="D53" s="284">
        <v>126.5</v>
      </c>
      <c r="E53" s="377">
        <v>2530</v>
      </c>
      <c r="F53" s="284">
        <v>126.5</v>
      </c>
      <c r="G53" s="377">
        <v>0</v>
      </c>
      <c r="H53" s="284">
        <v>0</v>
      </c>
      <c r="I53" s="377">
        <v>0</v>
      </c>
      <c r="J53" s="284">
        <v>0</v>
      </c>
      <c r="K53" s="377">
        <v>0</v>
      </c>
      <c r="L53" s="369"/>
      <c r="M53" s="369"/>
      <c r="N53" s="465">
        <v>126.5</v>
      </c>
      <c r="O53" s="465">
        <v>0</v>
      </c>
    </row>
    <row r="54" spans="1:15" ht="12.75">
      <c r="A54" s="282">
        <v>44</v>
      </c>
      <c r="B54" s="283" t="s">
        <v>670</v>
      </c>
      <c r="C54" s="377">
        <v>1413</v>
      </c>
      <c r="D54" s="284">
        <v>70.65</v>
      </c>
      <c r="E54" s="377">
        <v>1413</v>
      </c>
      <c r="F54" s="284">
        <v>70.65</v>
      </c>
      <c r="G54" s="377">
        <v>0</v>
      </c>
      <c r="H54" s="284">
        <v>0</v>
      </c>
      <c r="I54" s="377">
        <v>0</v>
      </c>
      <c r="J54" s="284">
        <v>0</v>
      </c>
      <c r="K54" s="377">
        <v>0</v>
      </c>
      <c r="L54" s="369"/>
      <c r="M54" s="369"/>
      <c r="N54" s="465">
        <v>70.65</v>
      </c>
      <c r="O54" s="465">
        <v>0</v>
      </c>
    </row>
    <row r="55" spans="1:15" ht="12.75">
      <c r="A55" s="282">
        <v>45</v>
      </c>
      <c r="B55" s="283" t="s">
        <v>671</v>
      </c>
      <c r="C55" s="377">
        <v>1426</v>
      </c>
      <c r="D55" s="284">
        <v>71.3</v>
      </c>
      <c r="E55" s="377">
        <v>1426</v>
      </c>
      <c r="F55" s="284">
        <v>71.3</v>
      </c>
      <c r="G55" s="377">
        <v>0</v>
      </c>
      <c r="H55" s="284">
        <v>0</v>
      </c>
      <c r="I55" s="377">
        <v>0</v>
      </c>
      <c r="J55" s="284">
        <v>0</v>
      </c>
      <c r="K55" s="377">
        <v>0</v>
      </c>
      <c r="L55" s="369"/>
      <c r="M55" s="369"/>
      <c r="N55" s="465">
        <v>71.3</v>
      </c>
      <c r="O55" s="465">
        <v>0</v>
      </c>
    </row>
    <row r="56" spans="1:15" ht="12.75">
      <c r="A56" s="282">
        <v>46</v>
      </c>
      <c r="B56" s="283" t="s">
        <v>672</v>
      </c>
      <c r="C56" s="377">
        <v>2741</v>
      </c>
      <c r="D56" s="284">
        <v>137.05</v>
      </c>
      <c r="E56" s="377">
        <v>2741</v>
      </c>
      <c r="F56" s="284">
        <v>137.05</v>
      </c>
      <c r="G56" s="377">
        <v>0</v>
      </c>
      <c r="H56" s="284">
        <v>0</v>
      </c>
      <c r="I56" s="377">
        <v>0</v>
      </c>
      <c r="J56" s="284">
        <v>0</v>
      </c>
      <c r="K56" s="377">
        <v>0</v>
      </c>
      <c r="L56" s="369"/>
      <c r="M56" s="369"/>
      <c r="N56" s="465">
        <v>137.05</v>
      </c>
      <c r="O56" s="465">
        <v>0</v>
      </c>
    </row>
    <row r="57" spans="1:15" ht="12.75">
      <c r="A57" s="282">
        <v>47</v>
      </c>
      <c r="B57" s="283" t="s">
        <v>673</v>
      </c>
      <c r="C57" s="377">
        <v>3568</v>
      </c>
      <c r="D57" s="284">
        <v>178.4</v>
      </c>
      <c r="E57" s="377">
        <v>3568</v>
      </c>
      <c r="F57" s="284">
        <v>178.40441</v>
      </c>
      <c r="G57" s="377">
        <v>0</v>
      </c>
      <c r="H57" s="284">
        <v>0</v>
      </c>
      <c r="I57" s="377">
        <v>0</v>
      </c>
      <c r="J57" s="284">
        <v>-0.0044100000000071304</v>
      </c>
      <c r="K57" s="377">
        <v>0</v>
      </c>
      <c r="L57" s="369"/>
      <c r="M57" s="369"/>
      <c r="N57" s="465">
        <v>178.4</v>
      </c>
      <c r="O57" s="465">
        <v>-0.0044100000000071304</v>
      </c>
    </row>
    <row r="58" spans="1:15" ht="12.75">
      <c r="A58" s="282">
        <v>48</v>
      </c>
      <c r="B58" s="283" t="s">
        <v>674</v>
      </c>
      <c r="C58" s="377">
        <v>1415</v>
      </c>
      <c r="D58" s="284">
        <v>70.75</v>
      </c>
      <c r="E58" s="377">
        <v>1415</v>
      </c>
      <c r="F58" s="284">
        <v>70.75</v>
      </c>
      <c r="G58" s="377">
        <v>0</v>
      </c>
      <c r="H58" s="284">
        <v>0</v>
      </c>
      <c r="I58" s="377">
        <v>0</v>
      </c>
      <c r="J58" s="284">
        <v>0</v>
      </c>
      <c r="K58" s="377">
        <v>0</v>
      </c>
      <c r="L58" s="369"/>
      <c r="M58" s="369"/>
      <c r="N58" s="465">
        <v>70.75</v>
      </c>
      <c r="O58" s="465">
        <v>0</v>
      </c>
    </row>
    <row r="59" spans="1:15" ht="12.75">
      <c r="A59" s="282">
        <v>49</v>
      </c>
      <c r="B59" s="283" t="s">
        <v>675</v>
      </c>
      <c r="C59" s="377">
        <v>2102</v>
      </c>
      <c r="D59" s="284">
        <v>105.1</v>
      </c>
      <c r="E59" s="377">
        <v>2039</v>
      </c>
      <c r="F59" s="284">
        <v>101.95</v>
      </c>
      <c r="G59" s="377">
        <v>0</v>
      </c>
      <c r="H59" s="284">
        <v>0</v>
      </c>
      <c r="I59" s="377">
        <v>0</v>
      </c>
      <c r="J59" s="284">
        <v>-8.43769498715119E-15</v>
      </c>
      <c r="K59" s="377">
        <v>0</v>
      </c>
      <c r="L59" s="369"/>
      <c r="M59" s="369">
        <v>63</v>
      </c>
      <c r="N59" s="465">
        <v>101.95</v>
      </c>
      <c r="O59" s="465">
        <v>0</v>
      </c>
    </row>
    <row r="60" spans="1:15" ht="12.75">
      <c r="A60" s="282">
        <v>50</v>
      </c>
      <c r="B60" s="283" t="s">
        <v>676</v>
      </c>
      <c r="C60" s="377">
        <v>1040</v>
      </c>
      <c r="D60" s="284">
        <v>52</v>
      </c>
      <c r="E60" s="377">
        <v>1035</v>
      </c>
      <c r="F60" s="284">
        <v>51.75</v>
      </c>
      <c r="G60" s="377">
        <v>0</v>
      </c>
      <c r="H60" s="284">
        <v>0</v>
      </c>
      <c r="I60" s="377">
        <v>0</v>
      </c>
      <c r="J60" s="284">
        <v>0</v>
      </c>
      <c r="K60" s="377">
        <v>0</v>
      </c>
      <c r="L60" s="369"/>
      <c r="M60" s="369">
        <v>5</v>
      </c>
      <c r="N60" s="465">
        <v>51.75</v>
      </c>
      <c r="O60" s="465">
        <v>0</v>
      </c>
    </row>
    <row r="61" spans="1:15" ht="12.75">
      <c r="A61" s="282">
        <v>51</v>
      </c>
      <c r="B61" s="283" t="s">
        <v>677</v>
      </c>
      <c r="C61" s="377">
        <v>2014</v>
      </c>
      <c r="D61" s="284">
        <v>100.7</v>
      </c>
      <c r="E61" s="377">
        <v>2014</v>
      </c>
      <c r="F61" s="284">
        <v>100.7</v>
      </c>
      <c r="G61" s="377">
        <v>0</v>
      </c>
      <c r="H61" s="284">
        <v>0</v>
      </c>
      <c r="I61" s="377">
        <v>0</v>
      </c>
      <c r="J61" s="284">
        <v>0</v>
      </c>
      <c r="K61" s="377">
        <v>0</v>
      </c>
      <c r="L61" s="369"/>
      <c r="M61" s="369"/>
      <c r="N61" s="465">
        <v>100.7</v>
      </c>
      <c r="O61" s="465">
        <v>0</v>
      </c>
    </row>
    <row r="62" spans="1:15" ht="12.75">
      <c r="A62" s="282">
        <v>52</v>
      </c>
      <c r="B62" s="283" t="s">
        <v>678</v>
      </c>
      <c r="C62" s="377">
        <v>2155</v>
      </c>
      <c r="D62" s="284">
        <v>107.75</v>
      </c>
      <c r="E62" s="377">
        <v>2155</v>
      </c>
      <c r="F62" s="284">
        <v>107.75</v>
      </c>
      <c r="G62" s="377">
        <v>0</v>
      </c>
      <c r="H62" s="284">
        <v>0</v>
      </c>
      <c r="I62" s="377">
        <v>0</v>
      </c>
      <c r="J62" s="284">
        <v>0</v>
      </c>
      <c r="K62" s="377">
        <v>0</v>
      </c>
      <c r="L62" s="369"/>
      <c r="M62" s="369"/>
      <c r="N62" s="465">
        <v>107.75</v>
      </c>
      <c r="O62" s="465">
        <v>0</v>
      </c>
    </row>
    <row r="63" spans="1:15" ht="12.75">
      <c r="A63" s="282">
        <v>53</v>
      </c>
      <c r="B63" s="283" t="s">
        <v>679</v>
      </c>
      <c r="C63" s="377">
        <v>1901</v>
      </c>
      <c r="D63" s="284">
        <v>95.05</v>
      </c>
      <c r="E63" s="377">
        <v>1901</v>
      </c>
      <c r="F63" s="284">
        <v>95.05</v>
      </c>
      <c r="G63" s="377">
        <v>0</v>
      </c>
      <c r="H63" s="284">
        <v>0</v>
      </c>
      <c r="I63" s="377">
        <v>0</v>
      </c>
      <c r="J63" s="284">
        <v>0</v>
      </c>
      <c r="K63" s="377">
        <v>0</v>
      </c>
      <c r="L63" s="369"/>
      <c r="M63" s="369"/>
      <c r="N63" s="465">
        <v>95.05</v>
      </c>
      <c r="O63" s="465">
        <v>0</v>
      </c>
    </row>
    <row r="64" spans="1:15" ht="12.75">
      <c r="A64" s="282">
        <v>54</v>
      </c>
      <c r="B64" s="283" t="s">
        <v>680</v>
      </c>
      <c r="C64" s="377">
        <v>1736</v>
      </c>
      <c r="D64" s="284">
        <v>86.8</v>
      </c>
      <c r="E64" s="377">
        <v>1691</v>
      </c>
      <c r="F64" s="284">
        <v>84.55</v>
      </c>
      <c r="G64" s="377">
        <v>0</v>
      </c>
      <c r="H64" s="284">
        <v>0</v>
      </c>
      <c r="I64" s="377">
        <v>0</v>
      </c>
      <c r="J64" s="284">
        <v>0</v>
      </c>
      <c r="K64" s="377">
        <v>0</v>
      </c>
      <c r="L64" s="369"/>
      <c r="M64" s="369">
        <v>45</v>
      </c>
      <c r="N64" s="465">
        <v>84.55</v>
      </c>
      <c r="O64" s="465">
        <v>0</v>
      </c>
    </row>
    <row r="65" spans="1:15" ht="12.75">
      <c r="A65" s="282">
        <v>55</v>
      </c>
      <c r="B65" s="283" t="s">
        <v>681</v>
      </c>
      <c r="C65" s="377">
        <v>1662</v>
      </c>
      <c r="D65" s="284">
        <v>83.1</v>
      </c>
      <c r="E65" s="377">
        <v>1662</v>
      </c>
      <c r="F65" s="284">
        <v>83.1</v>
      </c>
      <c r="G65" s="377">
        <v>0</v>
      </c>
      <c r="H65" s="284">
        <v>0</v>
      </c>
      <c r="I65" s="377">
        <v>0</v>
      </c>
      <c r="J65" s="284">
        <v>0</v>
      </c>
      <c r="K65" s="377">
        <v>0</v>
      </c>
      <c r="L65" s="369"/>
      <c r="M65" s="369"/>
      <c r="N65" s="465">
        <v>83.1</v>
      </c>
      <c r="O65" s="465">
        <v>0</v>
      </c>
    </row>
    <row r="66" spans="1:15" ht="12.75">
      <c r="A66" s="282">
        <v>56</v>
      </c>
      <c r="B66" s="283" t="s">
        <v>682</v>
      </c>
      <c r="C66" s="377">
        <v>2171</v>
      </c>
      <c r="D66" s="284">
        <v>108.55</v>
      </c>
      <c r="E66" s="377">
        <v>2171</v>
      </c>
      <c r="F66" s="284">
        <v>108.54674</v>
      </c>
      <c r="G66" s="377">
        <v>0</v>
      </c>
      <c r="H66" s="284">
        <v>0</v>
      </c>
      <c r="I66" s="377">
        <v>0</v>
      </c>
      <c r="J66" s="284">
        <v>0.003259999999997376</v>
      </c>
      <c r="K66" s="377">
        <v>0</v>
      </c>
      <c r="L66" s="369"/>
      <c r="M66" s="369"/>
      <c r="N66" s="465">
        <v>108.55</v>
      </c>
      <c r="O66" s="465">
        <v>0.003259999999997376</v>
      </c>
    </row>
    <row r="67" spans="1:15" ht="12.75">
      <c r="A67" s="282">
        <v>57</v>
      </c>
      <c r="B67" s="283" t="s">
        <v>683</v>
      </c>
      <c r="C67" s="377">
        <v>1802</v>
      </c>
      <c r="D67" s="284">
        <v>90.1</v>
      </c>
      <c r="E67" s="377">
        <v>1802</v>
      </c>
      <c r="F67" s="284">
        <v>90.1</v>
      </c>
      <c r="G67" s="377">
        <v>0</v>
      </c>
      <c r="H67" s="284">
        <v>0</v>
      </c>
      <c r="I67" s="377">
        <v>0</v>
      </c>
      <c r="J67" s="284">
        <v>0</v>
      </c>
      <c r="K67" s="377">
        <v>0</v>
      </c>
      <c r="L67" s="369"/>
      <c r="M67" s="369"/>
      <c r="N67" s="465">
        <v>90.1</v>
      </c>
      <c r="O67" s="465">
        <v>0</v>
      </c>
    </row>
    <row r="68" spans="1:15" ht="12.75">
      <c r="A68" s="282">
        <v>58</v>
      </c>
      <c r="B68" s="283" t="s">
        <v>684</v>
      </c>
      <c r="C68" s="377">
        <v>1406</v>
      </c>
      <c r="D68" s="284">
        <v>70.3</v>
      </c>
      <c r="E68" s="377">
        <v>1415</v>
      </c>
      <c r="F68" s="284">
        <v>70.75</v>
      </c>
      <c r="G68" s="377">
        <v>0</v>
      </c>
      <c r="H68" s="284">
        <v>0</v>
      </c>
      <c r="I68" s="377">
        <v>-9</v>
      </c>
      <c r="J68" s="284">
        <v>-0.45000000000000284</v>
      </c>
      <c r="K68" s="377">
        <v>0</v>
      </c>
      <c r="L68" s="369"/>
      <c r="M68" s="369"/>
      <c r="N68" s="465">
        <v>70.75</v>
      </c>
      <c r="O68" s="465">
        <v>0</v>
      </c>
    </row>
    <row r="69" spans="1:15" ht="12.75">
      <c r="A69" s="282">
        <v>59</v>
      </c>
      <c r="B69" s="283" t="s">
        <v>685</v>
      </c>
      <c r="C69" s="377">
        <v>1807</v>
      </c>
      <c r="D69" s="284">
        <v>90.35</v>
      </c>
      <c r="E69" s="377">
        <v>1807</v>
      </c>
      <c r="F69" s="284">
        <v>90.35198</v>
      </c>
      <c r="G69" s="377">
        <v>0</v>
      </c>
      <c r="H69" s="284">
        <v>0</v>
      </c>
      <c r="I69" s="377">
        <v>0</v>
      </c>
      <c r="J69" s="284">
        <v>-0.0019800000000032014</v>
      </c>
      <c r="K69" s="377">
        <v>0</v>
      </c>
      <c r="L69" s="369"/>
      <c r="M69" s="369"/>
      <c r="N69" s="465">
        <v>90.35</v>
      </c>
      <c r="O69" s="465">
        <v>-0.0019800000000032014</v>
      </c>
    </row>
    <row r="70" spans="1:15" ht="12.75">
      <c r="A70" s="282">
        <v>60</v>
      </c>
      <c r="B70" s="283" t="s">
        <v>686</v>
      </c>
      <c r="C70" s="377">
        <v>2675</v>
      </c>
      <c r="D70" s="284">
        <v>133.75</v>
      </c>
      <c r="E70" s="377">
        <v>2675</v>
      </c>
      <c r="F70" s="284">
        <v>133.75</v>
      </c>
      <c r="G70" s="377">
        <v>0</v>
      </c>
      <c r="H70" s="284">
        <v>0</v>
      </c>
      <c r="I70" s="377">
        <v>0</v>
      </c>
      <c r="J70" s="284">
        <v>0</v>
      </c>
      <c r="K70" s="377">
        <v>0</v>
      </c>
      <c r="L70" s="369"/>
      <c r="M70" s="369"/>
      <c r="N70" s="465">
        <v>133.75</v>
      </c>
      <c r="O70" s="465">
        <v>0</v>
      </c>
    </row>
    <row r="71" spans="1:15" ht="12.75">
      <c r="A71" s="282">
        <v>61</v>
      </c>
      <c r="B71" s="283" t="s">
        <v>687</v>
      </c>
      <c r="C71" s="377">
        <v>1942</v>
      </c>
      <c r="D71" s="284">
        <v>97.1</v>
      </c>
      <c r="E71" s="377">
        <v>1942</v>
      </c>
      <c r="F71" s="284">
        <v>97.1</v>
      </c>
      <c r="G71" s="377">
        <v>0</v>
      </c>
      <c r="H71" s="284">
        <v>0</v>
      </c>
      <c r="I71" s="377">
        <v>0</v>
      </c>
      <c r="J71" s="284">
        <v>0</v>
      </c>
      <c r="K71" s="377">
        <v>0</v>
      </c>
      <c r="L71" s="369"/>
      <c r="M71" s="369"/>
      <c r="N71" s="465">
        <v>97.1</v>
      </c>
      <c r="O71" s="465">
        <v>0</v>
      </c>
    </row>
    <row r="72" spans="1:15" ht="12.75">
      <c r="A72" s="282">
        <v>62</v>
      </c>
      <c r="B72" s="283" t="s">
        <v>688</v>
      </c>
      <c r="C72" s="377">
        <v>1992</v>
      </c>
      <c r="D72" s="284">
        <v>99.6</v>
      </c>
      <c r="E72" s="377">
        <v>1992</v>
      </c>
      <c r="F72" s="284">
        <v>99.6</v>
      </c>
      <c r="G72" s="377">
        <v>0</v>
      </c>
      <c r="H72" s="284">
        <v>0</v>
      </c>
      <c r="I72" s="377">
        <v>0</v>
      </c>
      <c r="J72" s="284">
        <v>0</v>
      </c>
      <c r="K72" s="377">
        <v>0</v>
      </c>
      <c r="L72" s="369"/>
      <c r="M72" s="369"/>
      <c r="N72" s="465">
        <v>99.6</v>
      </c>
      <c r="O72" s="465">
        <v>0</v>
      </c>
    </row>
    <row r="73" spans="1:15" ht="12.75">
      <c r="A73" s="282">
        <v>63</v>
      </c>
      <c r="B73" s="283" t="s">
        <v>689</v>
      </c>
      <c r="C73" s="377">
        <v>2036</v>
      </c>
      <c r="D73" s="284">
        <v>101.8</v>
      </c>
      <c r="E73" s="377">
        <v>2036</v>
      </c>
      <c r="F73" s="284">
        <v>101.8</v>
      </c>
      <c r="G73" s="377">
        <v>0</v>
      </c>
      <c r="H73" s="284">
        <v>0</v>
      </c>
      <c r="I73" s="377">
        <v>0</v>
      </c>
      <c r="J73" s="284">
        <v>0</v>
      </c>
      <c r="K73" s="377">
        <v>0</v>
      </c>
      <c r="L73" s="369"/>
      <c r="M73" s="369"/>
      <c r="N73" s="465">
        <v>101.8</v>
      </c>
      <c r="O73" s="465">
        <v>0</v>
      </c>
    </row>
    <row r="74" spans="1:15" ht="12.75">
      <c r="A74" s="282">
        <v>64</v>
      </c>
      <c r="B74" s="283" t="s">
        <v>690</v>
      </c>
      <c r="C74" s="377">
        <v>1549</v>
      </c>
      <c r="D74" s="284">
        <v>77.45</v>
      </c>
      <c r="E74" s="377">
        <v>1549</v>
      </c>
      <c r="F74" s="284">
        <v>77.45343</v>
      </c>
      <c r="G74" s="377">
        <v>0</v>
      </c>
      <c r="H74" s="284">
        <v>0</v>
      </c>
      <c r="I74" s="377">
        <v>0</v>
      </c>
      <c r="J74" s="284">
        <v>-0.003429999999994493</v>
      </c>
      <c r="K74" s="377">
        <v>0</v>
      </c>
      <c r="L74" s="369"/>
      <c r="M74" s="369"/>
      <c r="N74" s="465">
        <v>77.45</v>
      </c>
      <c r="O74" s="465">
        <v>-0.003429999999994493</v>
      </c>
    </row>
    <row r="75" spans="1:15" ht="12.75">
      <c r="A75" s="282">
        <v>65</v>
      </c>
      <c r="B75" s="283" t="s">
        <v>691</v>
      </c>
      <c r="C75" s="377">
        <v>3240</v>
      </c>
      <c r="D75" s="284">
        <v>162</v>
      </c>
      <c r="E75" s="377">
        <v>3240</v>
      </c>
      <c r="F75" s="284">
        <v>162</v>
      </c>
      <c r="G75" s="377">
        <v>0</v>
      </c>
      <c r="H75" s="284">
        <v>0</v>
      </c>
      <c r="I75" s="377">
        <v>0</v>
      </c>
      <c r="J75" s="284">
        <v>0</v>
      </c>
      <c r="K75" s="377">
        <v>0</v>
      </c>
      <c r="L75" s="369"/>
      <c r="M75" s="369"/>
      <c r="N75" s="465">
        <v>162</v>
      </c>
      <c r="O75" s="465">
        <v>0</v>
      </c>
    </row>
    <row r="76" spans="1:15" ht="12.75">
      <c r="A76" s="282">
        <v>66</v>
      </c>
      <c r="B76" s="283" t="s">
        <v>692</v>
      </c>
      <c r="C76" s="377">
        <v>1236</v>
      </c>
      <c r="D76" s="284">
        <v>61.8</v>
      </c>
      <c r="E76" s="377">
        <v>1236</v>
      </c>
      <c r="F76" s="284">
        <v>61.8</v>
      </c>
      <c r="G76" s="377">
        <v>0</v>
      </c>
      <c r="H76" s="284">
        <v>0</v>
      </c>
      <c r="I76" s="377">
        <v>0</v>
      </c>
      <c r="J76" s="284">
        <v>0</v>
      </c>
      <c r="K76" s="377">
        <v>0</v>
      </c>
      <c r="L76" s="369"/>
      <c r="M76" s="369"/>
      <c r="N76" s="465">
        <v>61.8</v>
      </c>
      <c r="O76" s="465">
        <v>0</v>
      </c>
    </row>
    <row r="77" spans="1:15" ht="12.75">
      <c r="A77" s="282">
        <v>67</v>
      </c>
      <c r="B77" s="283" t="s">
        <v>693</v>
      </c>
      <c r="C77" s="377">
        <v>2327</v>
      </c>
      <c r="D77" s="284">
        <v>116.35</v>
      </c>
      <c r="E77" s="377">
        <v>2327</v>
      </c>
      <c r="F77" s="284">
        <v>116.35</v>
      </c>
      <c r="G77" s="377">
        <v>0</v>
      </c>
      <c r="H77" s="284">
        <v>0</v>
      </c>
      <c r="I77" s="377">
        <v>0</v>
      </c>
      <c r="J77" s="284">
        <v>0</v>
      </c>
      <c r="K77" s="377">
        <v>0</v>
      </c>
      <c r="L77" s="369"/>
      <c r="M77" s="369"/>
      <c r="N77" s="465">
        <v>116.35</v>
      </c>
      <c r="O77" s="465">
        <v>0</v>
      </c>
    </row>
    <row r="78" spans="1:15" ht="12.75">
      <c r="A78" s="282">
        <v>68</v>
      </c>
      <c r="B78" s="283" t="s">
        <v>694</v>
      </c>
      <c r="C78" s="377">
        <v>3891</v>
      </c>
      <c r="D78" s="284">
        <v>194.55</v>
      </c>
      <c r="E78" s="377">
        <v>3891</v>
      </c>
      <c r="F78" s="284">
        <v>194.55</v>
      </c>
      <c r="G78" s="377">
        <v>0</v>
      </c>
      <c r="H78" s="284">
        <v>0</v>
      </c>
      <c r="I78" s="377">
        <v>0</v>
      </c>
      <c r="J78" s="284">
        <v>0</v>
      </c>
      <c r="K78" s="377">
        <v>0</v>
      </c>
      <c r="L78" s="369"/>
      <c r="M78" s="369"/>
      <c r="N78" s="465">
        <v>194.55</v>
      </c>
      <c r="O78" s="465">
        <v>0</v>
      </c>
    </row>
    <row r="79" spans="1:15" ht="12.75">
      <c r="A79" s="282">
        <v>69</v>
      </c>
      <c r="B79" s="283" t="s">
        <v>695</v>
      </c>
      <c r="C79" s="377">
        <v>1955</v>
      </c>
      <c r="D79" s="284">
        <v>97.75</v>
      </c>
      <c r="E79" s="377">
        <v>1955</v>
      </c>
      <c r="F79" s="284">
        <v>97.74962</v>
      </c>
      <c r="G79" s="377">
        <v>0</v>
      </c>
      <c r="H79" s="284">
        <v>0</v>
      </c>
      <c r="I79" s="377">
        <v>0</v>
      </c>
      <c r="J79" s="284">
        <v>0.00038000000000693035</v>
      </c>
      <c r="K79" s="377">
        <v>0</v>
      </c>
      <c r="L79" s="369"/>
      <c r="M79" s="369"/>
      <c r="N79" s="465">
        <v>97.75</v>
      </c>
      <c r="O79" s="465">
        <v>0.00038000000000693035</v>
      </c>
    </row>
    <row r="80" spans="1:15" ht="12.75">
      <c r="A80" s="282">
        <v>70</v>
      </c>
      <c r="B80" s="283" t="s">
        <v>696</v>
      </c>
      <c r="C80" s="377">
        <v>2128</v>
      </c>
      <c r="D80" s="284">
        <v>106.4</v>
      </c>
      <c r="E80" s="377">
        <v>2128</v>
      </c>
      <c r="F80" s="284">
        <v>106.4</v>
      </c>
      <c r="G80" s="377">
        <v>0</v>
      </c>
      <c r="H80" s="284">
        <v>0</v>
      </c>
      <c r="I80" s="377">
        <v>0</v>
      </c>
      <c r="J80" s="284">
        <v>0</v>
      </c>
      <c r="K80" s="377">
        <v>0</v>
      </c>
      <c r="L80" s="369"/>
      <c r="M80" s="369"/>
      <c r="N80" s="465">
        <v>106.4</v>
      </c>
      <c r="O80" s="465">
        <v>0</v>
      </c>
    </row>
    <row r="81" spans="1:15" ht="12.75">
      <c r="A81" s="282">
        <v>71</v>
      </c>
      <c r="B81" s="283" t="s">
        <v>697</v>
      </c>
      <c r="C81" s="377">
        <v>2939</v>
      </c>
      <c r="D81" s="284">
        <v>146.95</v>
      </c>
      <c r="E81" s="377">
        <v>2939</v>
      </c>
      <c r="F81" s="284">
        <v>146.95</v>
      </c>
      <c r="G81" s="377">
        <v>0</v>
      </c>
      <c r="H81" s="284">
        <v>0</v>
      </c>
      <c r="I81" s="377">
        <v>0</v>
      </c>
      <c r="J81" s="284">
        <v>0</v>
      </c>
      <c r="K81" s="377">
        <v>0</v>
      </c>
      <c r="L81" s="369"/>
      <c r="M81" s="369"/>
      <c r="N81" s="465">
        <v>146.95</v>
      </c>
      <c r="O81" s="465">
        <v>0</v>
      </c>
    </row>
    <row r="82" spans="1:15" ht="12.75">
      <c r="A82" s="282">
        <v>72</v>
      </c>
      <c r="B82" s="283" t="s">
        <v>698</v>
      </c>
      <c r="C82" s="377">
        <v>1629</v>
      </c>
      <c r="D82" s="284">
        <v>81.45</v>
      </c>
      <c r="E82" s="377">
        <v>1615</v>
      </c>
      <c r="F82" s="284">
        <v>80.75</v>
      </c>
      <c r="G82" s="377">
        <v>0</v>
      </c>
      <c r="H82" s="284">
        <v>0</v>
      </c>
      <c r="I82" s="377">
        <v>0</v>
      </c>
      <c r="J82" s="284">
        <v>2.886579864025407E-15</v>
      </c>
      <c r="K82" s="377">
        <v>0</v>
      </c>
      <c r="L82" s="369"/>
      <c r="M82" s="369">
        <v>14</v>
      </c>
      <c r="N82" s="465">
        <v>80.75</v>
      </c>
      <c r="O82" s="465">
        <v>0</v>
      </c>
    </row>
    <row r="83" spans="1:15" ht="12.75">
      <c r="A83" s="282">
        <v>73</v>
      </c>
      <c r="B83" s="283" t="s">
        <v>699</v>
      </c>
      <c r="C83" s="377">
        <v>1621</v>
      </c>
      <c r="D83" s="284">
        <v>81.05</v>
      </c>
      <c r="E83" s="377">
        <v>1637</v>
      </c>
      <c r="F83" s="284">
        <v>81.85</v>
      </c>
      <c r="G83" s="377">
        <v>0</v>
      </c>
      <c r="H83" s="284">
        <v>0</v>
      </c>
      <c r="I83" s="377">
        <v>-16</v>
      </c>
      <c r="J83" s="284">
        <v>-0.7999999999999972</v>
      </c>
      <c r="K83" s="377">
        <v>0</v>
      </c>
      <c r="L83" s="369"/>
      <c r="M83" s="369"/>
      <c r="N83" s="465">
        <v>81.85</v>
      </c>
      <c r="O83" s="465">
        <v>0</v>
      </c>
    </row>
    <row r="84" spans="1:15" ht="12.75">
      <c r="A84" s="282">
        <v>74</v>
      </c>
      <c r="B84" s="283" t="s">
        <v>700</v>
      </c>
      <c r="C84" s="377">
        <v>598</v>
      </c>
      <c r="D84" s="284">
        <v>29.9</v>
      </c>
      <c r="E84" s="377">
        <v>647</v>
      </c>
      <c r="F84" s="284">
        <v>32.35</v>
      </c>
      <c r="G84" s="377">
        <v>0</v>
      </c>
      <c r="H84" s="284">
        <v>0</v>
      </c>
      <c r="I84" s="377">
        <v>-49</v>
      </c>
      <c r="J84" s="284">
        <v>-2.450000000000003</v>
      </c>
      <c r="K84" s="377">
        <v>0</v>
      </c>
      <c r="L84" s="369"/>
      <c r="M84" s="369"/>
      <c r="N84" s="465">
        <v>32.35</v>
      </c>
      <c r="O84" s="465">
        <v>0</v>
      </c>
    </row>
    <row r="85" spans="1:15" ht="12.75">
      <c r="A85" s="282">
        <v>75</v>
      </c>
      <c r="B85" s="283" t="s">
        <v>701</v>
      </c>
      <c r="C85" s="377">
        <v>777</v>
      </c>
      <c r="D85" s="284">
        <v>38.85</v>
      </c>
      <c r="E85" s="377">
        <v>768</v>
      </c>
      <c r="F85" s="284">
        <v>38.4</v>
      </c>
      <c r="G85" s="377">
        <v>0</v>
      </c>
      <c r="H85" s="284">
        <v>0</v>
      </c>
      <c r="I85" s="377">
        <v>9</v>
      </c>
      <c r="J85" s="284">
        <v>0.45000000000000284</v>
      </c>
      <c r="K85" s="377">
        <v>0</v>
      </c>
      <c r="L85" s="369"/>
      <c r="M85" s="369"/>
      <c r="N85" s="465">
        <v>38.4</v>
      </c>
      <c r="O85" s="465">
        <v>0</v>
      </c>
    </row>
    <row r="86" spans="1:15" ht="12.75">
      <c r="A86" s="762">
        <v>76</v>
      </c>
      <c r="B86" s="736" t="s">
        <v>1161</v>
      </c>
      <c r="C86" s="777">
        <v>0</v>
      </c>
      <c r="D86" s="737">
        <v>0</v>
      </c>
      <c r="E86" s="777">
        <v>0</v>
      </c>
      <c r="F86" s="737">
        <v>0</v>
      </c>
      <c r="G86" s="777">
        <v>0</v>
      </c>
      <c r="H86" s="737">
        <v>0</v>
      </c>
      <c r="I86" s="777">
        <v>359</v>
      </c>
      <c r="J86" s="737">
        <v>17.95</v>
      </c>
      <c r="K86" s="777">
        <v>0</v>
      </c>
      <c r="L86" s="757"/>
      <c r="M86" s="757"/>
      <c r="N86" s="465"/>
      <c r="O86" s="465"/>
    </row>
    <row r="87" spans="1:13" ht="12.75">
      <c r="A87" s="998" t="s">
        <v>18</v>
      </c>
      <c r="B87" s="954"/>
      <c r="C87" s="259">
        <v>157840</v>
      </c>
      <c r="D87" s="260">
        <v>7892.000000000003</v>
      </c>
      <c r="E87" s="259">
        <v>157481</v>
      </c>
      <c r="F87" s="260">
        <v>7874.055480000002</v>
      </c>
      <c r="G87" s="259">
        <v>0</v>
      </c>
      <c r="H87" s="260">
        <v>0</v>
      </c>
      <c r="I87" s="259">
        <v>359</v>
      </c>
      <c r="J87" s="260">
        <v>17.944520000000004</v>
      </c>
      <c r="K87" s="259">
        <v>0</v>
      </c>
      <c r="L87" s="259">
        <v>18</v>
      </c>
      <c r="M87" s="259">
        <v>341</v>
      </c>
    </row>
    <row r="88" spans="1:13" ht="12.75">
      <c r="A88" s="85" t="s">
        <v>40</v>
      </c>
      <c r="B88" s="86"/>
      <c r="C88" s="86"/>
      <c r="D88" s="86"/>
      <c r="E88" s="86"/>
      <c r="F88" s="86"/>
      <c r="G88" s="86"/>
      <c r="H88" s="86"/>
      <c r="I88" s="86"/>
      <c r="J88" s="86"/>
      <c r="K88" s="86"/>
      <c r="L88" s="86"/>
      <c r="M88" s="86"/>
    </row>
    <row r="89" spans="1:13" ht="15.75">
      <c r="A89" s="74"/>
      <c r="B89" s="74"/>
      <c r="C89" s="122"/>
      <c r="D89" s="122"/>
      <c r="E89" s="122"/>
      <c r="F89" s="122"/>
      <c r="G89" s="74"/>
      <c r="H89" s="74"/>
      <c r="I89" s="74"/>
      <c r="J89" s="74"/>
      <c r="K89" s="74"/>
      <c r="L89" s="74"/>
      <c r="M89" s="74"/>
    </row>
    <row r="90" spans="1:13" ht="12.75">
      <c r="A90" s="140"/>
      <c r="B90" s="286"/>
      <c r="C90" s="286"/>
      <c r="D90" s="286"/>
      <c r="E90" s="286"/>
      <c r="F90" s="286"/>
      <c r="G90" s="286"/>
      <c r="H90" s="286"/>
      <c r="I90" s="286"/>
      <c r="J90" s="286"/>
      <c r="K90" s="286"/>
      <c r="L90" s="286"/>
      <c r="M90" s="286"/>
    </row>
    <row r="91" spans="1:13" ht="12.75">
      <c r="A91" s="286"/>
      <c r="B91" s="286"/>
      <c r="C91" s="286"/>
      <c r="D91" s="286"/>
      <c r="E91" s="286"/>
      <c r="F91" s="286"/>
      <c r="G91" s="286"/>
      <c r="H91" s="286"/>
      <c r="I91" s="286"/>
      <c r="J91" s="286"/>
      <c r="K91" s="286"/>
      <c r="L91" s="286"/>
      <c r="M91" s="286"/>
    </row>
    <row r="92" spans="1:13" ht="12.75">
      <c r="A92" s="286"/>
      <c r="B92" s="286"/>
      <c r="C92" s="286"/>
      <c r="D92" s="286"/>
      <c r="E92" s="286"/>
      <c r="F92" s="286"/>
      <c r="G92" s="286"/>
      <c r="H92" s="286"/>
      <c r="I92" s="286"/>
      <c r="J92" s="286"/>
      <c r="K92" s="286"/>
      <c r="L92" s="286"/>
      <c r="M92" s="286"/>
    </row>
    <row r="93" spans="1:13" ht="12.75">
      <c r="A93" s="88" t="s">
        <v>1014</v>
      </c>
      <c r="B93" s="88"/>
      <c r="C93" s="88"/>
      <c r="D93" s="88"/>
      <c r="E93" s="88"/>
      <c r="F93" s="647"/>
      <c r="G93" s="140"/>
      <c r="H93" s="368"/>
      <c r="I93" s="911" t="s">
        <v>995</v>
      </c>
      <c r="J93" s="911"/>
      <c r="K93" s="911"/>
      <c r="L93" s="140"/>
      <c r="M93" s="140"/>
    </row>
    <row r="94" spans="1:13" ht="12.75">
      <c r="A94" s="88"/>
      <c r="B94" s="140"/>
      <c r="C94" s="140"/>
      <c r="D94" s="140"/>
      <c r="E94" s="140"/>
      <c r="F94" s="140"/>
      <c r="G94" s="140"/>
      <c r="H94" s="140"/>
      <c r="I94" s="911" t="s">
        <v>998</v>
      </c>
      <c r="J94" s="911"/>
      <c r="K94" s="911"/>
      <c r="L94" s="140"/>
      <c r="M94" s="140"/>
    </row>
    <row r="95" spans="9:11" ht="12.75">
      <c r="I95" s="911" t="s">
        <v>997</v>
      </c>
      <c r="J95" s="911"/>
      <c r="K95" s="911"/>
    </row>
  </sheetData>
  <sheetProtection/>
  <mergeCells count="18">
    <mergeCell ref="A87:B87"/>
    <mergeCell ref="I95:K95"/>
    <mergeCell ref="M8:M9"/>
    <mergeCell ref="I8:J8"/>
    <mergeCell ref="G8:H8"/>
    <mergeCell ref="I93:K93"/>
    <mergeCell ref="I94:K94"/>
    <mergeCell ref="K8:K9"/>
    <mergeCell ref="L8:L9"/>
    <mergeCell ref="D1:E1"/>
    <mergeCell ref="A2:J2"/>
    <mergeCell ref="A3:J3"/>
    <mergeCell ref="A5:K5"/>
    <mergeCell ref="A7:B7"/>
    <mergeCell ref="A8:A9"/>
    <mergeCell ref="B8:B9"/>
    <mergeCell ref="C8:D8"/>
    <mergeCell ref="E8:F8"/>
  </mergeCells>
  <conditionalFormatting sqref="I93:J95">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300" verticalDpi="300" orientation="landscape" paperSize="9" r:id="rId1"/>
  <colBreaks count="1" manualBreakCount="1">
    <brk id="11" max="65535" man="1"/>
  </colBreaks>
</worksheet>
</file>

<file path=xl/worksheets/sheet27.xml><?xml version="1.0" encoding="utf-8"?>
<worksheet xmlns="http://schemas.openxmlformats.org/spreadsheetml/2006/main" xmlns:r="http://schemas.openxmlformats.org/officeDocument/2006/relationships">
  <sheetPr>
    <tabColor rgb="FF00B050"/>
  </sheetPr>
  <dimension ref="A1:L31"/>
  <sheetViews>
    <sheetView view="pageBreakPreview" zoomScale="115" zoomScaleSheetLayoutView="115" zoomScalePageLayoutView="0" workbookViewId="0" topLeftCell="A13">
      <selection activeCell="A1" sqref="A1:IV16384"/>
    </sheetView>
  </sheetViews>
  <sheetFormatPr defaultColWidth="9.140625" defaultRowHeight="12.75"/>
  <cols>
    <col min="2" max="2" width="15.57421875" style="0" customWidth="1"/>
    <col min="9" max="9" width="9.57421875" style="0" customWidth="1"/>
    <col min="10" max="10" width="11.00390625" style="0" customWidth="1"/>
    <col min="11" max="11" width="10.57421875" style="0" customWidth="1"/>
  </cols>
  <sheetData>
    <row r="1" spans="1:12" ht="15.75">
      <c r="A1" s="37"/>
      <c r="B1" s="37"/>
      <c r="C1" s="1048"/>
      <c r="D1" s="1048"/>
      <c r="E1" s="1048"/>
      <c r="F1" s="1048"/>
      <c r="G1" s="1048"/>
      <c r="H1" s="1048"/>
      <c r="I1" s="139"/>
      <c r="K1" s="33"/>
      <c r="L1" s="32" t="s">
        <v>69</v>
      </c>
    </row>
    <row r="2" spans="1:12" ht="15" customHeight="1">
      <c r="A2" s="1053" t="s">
        <v>0</v>
      </c>
      <c r="B2" s="1053"/>
      <c r="C2" s="1053"/>
      <c r="D2" s="1053"/>
      <c r="E2" s="1053"/>
      <c r="F2" s="1053"/>
      <c r="G2" s="1053"/>
      <c r="H2" s="1053"/>
      <c r="I2" s="1053"/>
      <c r="J2" s="1053"/>
      <c r="K2" s="1053"/>
      <c r="L2" s="1053"/>
    </row>
    <row r="3" spans="1:12" ht="20.25" customHeight="1">
      <c r="A3" s="1052" t="s">
        <v>388</v>
      </c>
      <c r="B3" s="1052"/>
      <c r="C3" s="1052"/>
      <c r="D3" s="1052"/>
      <c r="E3" s="1052"/>
      <c r="F3" s="1052"/>
      <c r="G3" s="1052"/>
      <c r="H3" s="1052"/>
      <c r="I3" s="1052"/>
      <c r="J3" s="1052"/>
      <c r="K3" s="1052"/>
      <c r="L3" s="1052"/>
    </row>
    <row r="4" spans="1:12" ht="15">
      <c r="A4" s="50"/>
      <c r="B4" s="50"/>
      <c r="C4" s="50"/>
      <c r="D4" s="50"/>
      <c r="E4" s="50"/>
      <c r="F4" s="50"/>
      <c r="G4" s="50"/>
      <c r="H4" s="50"/>
      <c r="I4" s="50"/>
      <c r="J4" s="50"/>
      <c r="K4" s="50"/>
      <c r="L4" s="42"/>
    </row>
    <row r="5" spans="1:12" ht="15.75">
      <c r="A5" s="1049" t="s">
        <v>1145</v>
      </c>
      <c r="B5" s="1049"/>
      <c r="C5" s="1049"/>
      <c r="D5" s="1049"/>
      <c r="E5" s="1049"/>
      <c r="F5" s="1049"/>
      <c r="G5" s="1049"/>
      <c r="H5" s="1049"/>
      <c r="I5" s="1049"/>
      <c r="J5" s="1049"/>
      <c r="K5" s="1049"/>
      <c r="L5" s="42"/>
    </row>
    <row r="6" spans="1:12" ht="15.75">
      <c r="A6" s="862" t="s">
        <v>994</v>
      </c>
      <c r="B6" s="862"/>
      <c r="C6" s="95"/>
      <c r="D6" s="95"/>
      <c r="E6" s="95"/>
      <c r="F6" s="95"/>
      <c r="G6" s="95"/>
      <c r="H6" s="95"/>
      <c r="I6" s="95"/>
      <c r="J6" s="95"/>
      <c r="K6" s="95"/>
      <c r="L6" s="37"/>
    </row>
    <row r="7" spans="1:12" ht="12.75">
      <c r="A7" s="849" t="s">
        <v>75</v>
      </c>
      <c r="B7" s="849" t="s">
        <v>76</v>
      </c>
      <c r="C7" s="849" t="s">
        <v>77</v>
      </c>
      <c r="D7" s="849" t="s">
        <v>204</v>
      </c>
      <c r="E7" s="849"/>
      <c r="F7" s="849"/>
      <c r="G7" s="849"/>
      <c r="H7" s="849"/>
      <c r="I7" s="925" t="s">
        <v>364</v>
      </c>
      <c r="J7" s="849" t="s">
        <v>78</v>
      </c>
      <c r="K7" s="849" t="s">
        <v>365</v>
      </c>
      <c r="L7" s="868" t="s">
        <v>79</v>
      </c>
    </row>
    <row r="8" spans="1:12" ht="27.75" customHeight="1">
      <c r="A8" s="849"/>
      <c r="B8" s="849"/>
      <c r="C8" s="849"/>
      <c r="D8" s="849" t="s">
        <v>80</v>
      </c>
      <c r="E8" s="849" t="s">
        <v>81</v>
      </c>
      <c r="F8" s="849"/>
      <c r="G8" s="849"/>
      <c r="H8" s="1050" t="s">
        <v>1016</v>
      </c>
      <c r="I8" s="1054"/>
      <c r="J8" s="849"/>
      <c r="K8" s="849"/>
      <c r="L8" s="868"/>
    </row>
    <row r="9" spans="1:12" ht="38.25">
      <c r="A9" s="849"/>
      <c r="B9" s="849"/>
      <c r="C9" s="849"/>
      <c r="D9" s="849"/>
      <c r="E9" s="4" t="s">
        <v>83</v>
      </c>
      <c r="F9" s="4" t="s">
        <v>84</v>
      </c>
      <c r="G9" s="4" t="s">
        <v>18</v>
      </c>
      <c r="H9" s="1051"/>
      <c r="I9" s="926"/>
      <c r="J9" s="849"/>
      <c r="K9" s="849"/>
      <c r="L9" s="868"/>
    </row>
    <row r="10" spans="1:12" ht="14.25">
      <c r="A10" s="126">
        <v>1</v>
      </c>
      <c r="B10" s="126">
        <v>2</v>
      </c>
      <c r="C10" s="126">
        <v>3</v>
      </c>
      <c r="D10" s="126">
        <v>4</v>
      </c>
      <c r="E10" s="126">
        <v>5</v>
      </c>
      <c r="F10" s="126">
        <v>6</v>
      </c>
      <c r="G10" s="126">
        <v>7</v>
      </c>
      <c r="H10" s="126">
        <v>8</v>
      </c>
      <c r="I10" s="126">
        <v>9</v>
      </c>
      <c r="J10" s="126">
        <v>10</v>
      </c>
      <c r="K10" s="126">
        <v>11</v>
      </c>
      <c r="L10" s="126">
        <v>12</v>
      </c>
    </row>
    <row r="11" spans="1:12" ht="15">
      <c r="A11" s="44">
        <v>1</v>
      </c>
      <c r="B11" s="45" t="s">
        <v>441</v>
      </c>
      <c r="C11" s="40">
        <v>30</v>
      </c>
      <c r="D11" s="40">
        <v>0</v>
      </c>
      <c r="E11" s="40">
        <v>4</v>
      </c>
      <c r="F11" s="40">
        <v>3</v>
      </c>
      <c r="G11" s="38">
        <v>7</v>
      </c>
      <c r="H11" s="38">
        <v>7</v>
      </c>
      <c r="I11" s="40">
        <v>23</v>
      </c>
      <c r="J11" s="40">
        <v>23</v>
      </c>
      <c r="K11" s="40">
        <v>22</v>
      </c>
      <c r="L11" s="40"/>
    </row>
    <row r="12" spans="1:12" ht="15">
      <c r="A12" s="44">
        <v>2</v>
      </c>
      <c r="B12" s="45" t="s">
        <v>442</v>
      </c>
      <c r="C12" s="40">
        <v>31</v>
      </c>
      <c r="D12" s="40">
        <v>0</v>
      </c>
      <c r="E12" s="40">
        <v>4</v>
      </c>
      <c r="F12" s="40">
        <v>2</v>
      </c>
      <c r="G12" s="38">
        <v>6</v>
      </c>
      <c r="H12" s="38">
        <v>6</v>
      </c>
      <c r="I12" s="40">
        <v>25</v>
      </c>
      <c r="J12" s="40">
        <v>25</v>
      </c>
      <c r="K12" s="40">
        <v>25</v>
      </c>
      <c r="L12" s="40"/>
    </row>
    <row r="13" spans="1:12" ht="15">
      <c r="A13" s="44">
        <v>3</v>
      </c>
      <c r="B13" s="45" t="s">
        <v>443</v>
      </c>
      <c r="C13" s="40">
        <v>30</v>
      </c>
      <c r="D13" s="40">
        <v>30</v>
      </c>
      <c r="E13" s="40">
        <v>0</v>
      </c>
      <c r="F13" s="40">
        <v>0</v>
      </c>
      <c r="G13" s="38">
        <v>0</v>
      </c>
      <c r="H13" s="38">
        <v>30</v>
      </c>
      <c r="I13" s="40">
        <v>0</v>
      </c>
      <c r="J13" s="40">
        <v>0</v>
      </c>
      <c r="K13" s="40">
        <v>25</v>
      </c>
      <c r="L13" s="40"/>
    </row>
    <row r="14" spans="1:12" ht="15">
      <c r="A14" s="44">
        <v>4</v>
      </c>
      <c r="B14" s="45" t="s">
        <v>444</v>
      </c>
      <c r="C14" s="40">
        <v>31</v>
      </c>
      <c r="D14" s="40">
        <v>0</v>
      </c>
      <c r="E14" s="40">
        <v>4</v>
      </c>
      <c r="F14" s="40">
        <v>1</v>
      </c>
      <c r="G14" s="38">
        <v>5</v>
      </c>
      <c r="H14" s="38">
        <v>5</v>
      </c>
      <c r="I14" s="40">
        <v>26</v>
      </c>
      <c r="J14" s="40">
        <v>26</v>
      </c>
      <c r="K14" s="40">
        <v>27</v>
      </c>
      <c r="L14" s="40"/>
    </row>
    <row r="15" spans="1:12" ht="15">
      <c r="A15" s="44">
        <v>5</v>
      </c>
      <c r="B15" s="45" t="s">
        <v>445</v>
      </c>
      <c r="C15" s="40">
        <v>31</v>
      </c>
      <c r="D15" s="40">
        <v>0</v>
      </c>
      <c r="E15" s="40">
        <v>4</v>
      </c>
      <c r="F15" s="40">
        <v>5</v>
      </c>
      <c r="G15" s="38">
        <v>9</v>
      </c>
      <c r="H15" s="38">
        <v>9</v>
      </c>
      <c r="I15" s="40">
        <v>22</v>
      </c>
      <c r="J15" s="40">
        <v>22</v>
      </c>
      <c r="K15" s="40">
        <v>22</v>
      </c>
      <c r="L15" s="40"/>
    </row>
    <row r="16" spans="1:12" ht="15">
      <c r="A16" s="44">
        <v>6</v>
      </c>
      <c r="B16" s="45" t="s">
        <v>446</v>
      </c>
      <c r="C16" s="44">
        <v>30</v>
      </c>
      <c r="D16" s="40">
        <v>0</v>
      </c>
      <c r="E16" s="44">
        <v>5</v>
      </c>
      <c r="F16" s="44">
        <v>2</v>
      </c>
      <c r="G16" s="38">
        <v>7</v>
      </c>
      <c r="H16" s="38">
        <v>7</v>
      </c>
      <c r="I16" s="40">
        <v>23</v>
      </c>
      <c r="J16" s="40">
        <v>23</v>
      </c>
      <c r="K16" s="40">
        <v>23</v>
      </c>
      <c r="L16" s="44"/>
    </row>
    <row r="17" spans="1:12" ht="15">
      <c r="A17" s="44">
        <v>7</v>
      </c>
      <c r="B17" s="45" t="s">
        <v>447</v>
      </c>
      <c r="C17" s="44">
        <v>31</v>
      </c>
      <c r="D17" s="40">
        <v>0</v>
      </c>
      <c r="E17" s="44">
        <v>4</v>
      </c>
      <c r="F17" s="44">
        <v>4</v>
      </c>
      <c r="G17" s="38">
        <v>8</v>
      </c>
      <c r="H17" s="38">
        <v>8</v>
      </c>
      <c r="I17" s="40">
        <v>23</v>
      </c>
      <c r="J17" s="40">
        <v>23</v>
      </c>
      <c r="K17" s="40">
        <v>23</v>
      </c>
      <c r="L17" s="44"/>
    </row>
    <row r="18" spans="1:12" ht="15">
      <c r="A18" s="44">
        <v>8</v>
      </c>
      <c r="B18" s="45" t="s">
        <v>448</v>
      </c>
      <c r="C18" s="44">
        <v>30</v>
      </c>
      <c r="D18" s="40">
        <v>0</v>
      </c>
      <c r="E18" s="44">
        <v>4</v>
      </c>
      <c r="F18" s="44">
        <v>4</v>
      </c>
      <c r="G18" s="38">
        <v>8</v>
      </c>
      <c r="H18" s="38">
        <v>8</v>
      </c>
      <c r="I18" s="40">
        <v>22</v>
      </c>
      <c r="J18" s="40">
        <v>22</v>
      </c>
      <c r="K18" s="40">
        <v>23</v>
      </c>
      <c r="L18" s="44"/>
    </row>
    <row r="19" spans="1:12" ht="15">
      <c r="A19" s="44">
        <v>9</v>
      </c>
      <c r="B19" s="45" t="s">
        <v>449</v>
      </c>
      <c r="C19" s="44">
        <v>31</v>
      </c>
      <c r="D19" s="40">
        <v>6</v>
      </c>
      <c r="E19" s="44">
        <v>4</v>
      </c>
      <c r="F19" s="44">
        <v>2</v>
      </c>
      <c r="G19" s="38">
        <v>6</v>
      </c>
      <c r="H19" s="38">
        <v>12</v>
      </c>
      <c r="I19" s="40">
        <v>19</v>
      </c>
      <c r="J19" s="40">
        <v>19</v>
      </c>
      <c r="K19" s="40">
        <v>25</v>
      </c>
      <c r="L19" s="44"/>
    </row>
    <row r="20" spans="1:12" ht="15">
      <c r="A20" s="44">
        <v>10</v>
      </c>
      <c r="B20" s="45" t="s">
        <v>450</v>
      </c>
      <c r="C20" s="44">
        <v>31</v>
      </c>
      <c r="D20" s="40">
        <v>10</v>
      </c>
      <c r="E20" s="44">
        <v>3</v>
      </c>
      <c r="F20" s="44">
        <v>2</v>
      </c>
      <c r="G20" s="38">
        <v>5</v>
      </c>
      <c r="H20" s="38">
        <v>15</v>
      </c>
      <c r="I20" s="40">
        <v>16</v>
      </c>
      <c r="J20" s="40">
        <v>16</v>
      </c>
      <c r="K20" s="40">
        <v>26</v>
      </c>
      <c r="L20" s="44"/>
    </row>
    <row r="21" spans="1:12" ht="15">
      <c r="A21" s="44">
        <v>11</v>
      </c>
      <c r="B21" s="45" t="s">
        <v>451</v>
      </c>
      <c r="C21" s="44">
        <v>28</v>
      </c>
      <c r="D21" s="40">
        <v>0</v>
      </c>
      <c r="E21" s="44">
        <v>4</v>
      </c>
      <c r="F21" s="44">
        <v>2</v>
      </c>
      <c r="G21" s="38">
        <v>6</v>
      </c>
      <c r="H21" s="38">
        <v>6</v>
      </c>
      <c r="I21" s="40">
        <v>22</v>
      </c>
      <c r="J21" s="40">
        <v>22</v>
      </c>
      <c r="K21" s="40">
        <v>24</v>
      </c>
      <c r="L21" s="44"/>
    </row>
    <row r="22" spans="1:12" ht="15">
      <c r="A22" s="44">
        <v>12</v>
      </c>
      <c r="B22" s="45" t="s">
        <v>452</v>
      </c>
      <c r="C22" s="44">
        <v>31</v>
      </c>
      <c r="D22" s="40">
        <v>0</v>
      </c>
      <c r="E22" s="44">
        <v>5</v>
      </c>
      <c r="F22" s="44">
        <v>4</v>
      </c>
      <c r="G22" s="38">
        <v>9</v>
      </c>
      <c r="H22" s="38">
        <v>9</v>
      </c>
      <c r="I22" s="40">
        <v>22</v>
      </c>
      <c r="J22" s="40">
        <v>22</v>
      </c>
      <c r="K22" s="40">
        <v>22</v>
      </c>
      <c r="L22" s="44"/>
    </row>
    <row r="23" spans="1:12" ht="15">
      <c r="A23" s="45"/>
      <c r="B23" s="46" t="s">
        <v>18</v>
      </c>
      <c r="C23" s="39">
        <v>365</v>
      </c>
      <c r="D23" s="39">
        <v>46</v>
      </c>
      <c r="E23" s="39">
        <v>45</v>
      </c>
      <c r="F23" s="39">
        <v>31</v>
      </c>
      <c r="G23" s="39">
        <v>76</v>
      </c>
      <c r="H23" s="39">
        <v>122</v>
      </c>
      <c r="I23" s="39">
        <v>243</v>
      </c>
      <c r="J23" s="39">
        <v>243</v>
      </c>
      <c r="K23" s="39">
        <v>287</v>
      </c>
      <c r="L23" s="39"/>
    </row>
    <row r="24" spans="1:12" ht="15">
      <c r="A24" s="47"/>
      <c r="B24" s="48"/>
      <c r="C24" s="49"/>
      <c r="D24" s="47"/>
      <c r="E24" s="47"/>
      <c r="F24" s="47"/>
      <c r="G24" s="47"/>
      <c r="H24" s="47"/>
      <c r="I24" s="47"/>
      <c r="J24" s="47"/>
      <c r="K24" s="47"/>
      <c r="L24" s="43"/>
    </row>
    <row r="25" spans="1:12" ht="15">
      <c r="A25" s="41" t="s">
        <v>117</v>
      </c>
      <c r="B25" s="41"/>
      <c r="C25" s="41"/>
      <c r="D25" s="41"/>
      <c r="E25" s="41"/>
      <c r="F25" s="41"/>
      <c r="G25" s="41"/>
      <c r="H25" s="41"/>
      <c r="I25" s="41"/>
      <c r="J25" s="41"/>
      <c r="K25" s="37"/>
      <c r="L25" s="37"/>
    </row>
    <row r="26" spans="1:12" ht="15">
      <c r="A26" s="41"/>
      <c r="B26" s="41"/>
      <c r="C26" s="41"/>
      <c r="D26" s="41"/>
      <c r="E26" s="41"/>
      <c r="F26" s="41"/>
      <c r="G26" s="41"/>
      <c r="H26" s="41"/>
      <c r="I26" s="41"/>
      <c r="J26" s="41"/>
      <c r="K26" s="37"/>
      <c r="L26" s="37"/>
    </row>
    <row r="27" spans="1:12" ht="15">
      <c r="A27" s="41"/>
      <c r="B27" s="41"/>
      <c r="C27" s="41"/>
      <c r="D27" s="41"/>
      <c r="E27" s="41"/>
      <c r="F27" s="41"/>
      <c r="G27" s="41"/>
      <c r="H27" s="41"/>
      <c r="I27" s="41"/>
      <c r="J27" s="41"/>
      <c r="K27" s="37"/>
      <c r="L27" s="37"/>
    </row>
    <row r="28" spans="1:12" ht="15">
      <c r="A28" s="41"/>
      <c r="B28" s="41"/>
      <c r="C28" s="41"/>
      <c r="D28" s="41"/>
      <c r="E28" s="41"/>
      <c r="F28" s="41"/>
      <c r="G28" s="41"/>
      <c r="H28" s="41"/>
      <c r="I28" s="41"/>
      <c r="J28" s="581"/>
      <c r="K28" s="581"/>
      <c r="L28" s="37"/>
    </row>
    <row r="29" spans="1:12" ht="15">
      <c r="A29" s="582" t="s">
        <v>999</v>
      </c>
      <c r="B29" s="581"/>
      <c r="C29" s="581"/>
      <c r="D29" s="581"/>
      <c r="E29" s="581"/>
      <c r="F29" s="581"/>
      <c r="G29" s="581"/>
      <c r="H29" s="581"/>
      <c r="I29" s="581"/>
      <c r="J29" s="911" t="s">
        <v>995</v>
      </c>
      <c r="K29" s="911"/>
      <c r="L29" s="911"/>
    </row>
    <row r="30" spans="1:12" ht="15">
      <c r="A30" s="581"/>
      <c r="B30" s="581"/>
      <c r="C30" s="581"/>
      <c r="D30" s="581"/>
      <c r="E30" s="581"/>
      <c r="F30" s="581"/>
      <c r="G30" s="581"/>
      <c r="H30" s="581"/>
      <c r="I30" s="581"/>
      <c r="J30" s="911" t="s">
        <v>998</v>
      </c>
      <c r="K30" s="911"/>
      <c r="L30" s="911"/>
    </row>
    <row r="31" spans="1:12" ht="15">
      <c r="A31" s="41"/>
      <c r="B31" s="41"/>
      <c r="C31" s="41"/>
      <c r="D31" s="41"/>
      <c r="E31" s="41"/>
      <c r="F31" s="41"/>
      <c r="G31" s="41"/>
      <c r="H31" s="41"/>
      <c r="I31" s="41"/>
      <c r="J31" s="911" t="s">
        <v>997</v>
      </c>
      <c r="K31" s="911"/>
      <c r="L31" s="911"/>
    </row>
  </sheetData>
  <sheetProtection/>
  <mergeCells count="19">
    <mergeCell ref="A3:L3"/>
    <mergeCell ref="A2:L2"/>
    <mergeCell ref="J29:L29"/>
    <mergeCell ref="J30:L30"/>
    <mergeCell ref="J31:L31"/>
    <mergeCell ref="D7:H7"/>
    <mergeCell ref="I7:I9"/>
    <mergeCell ref="J7:J9"/>
    <mergeCell ref="C7:C9"/>
    <mergeCell ref="C1:H1"/>
    <mergeCell ref="A6:B6"/>
    <mergeCell ref="A5:K5"/>
    <mergeCell ref="H8:H9"/>
    <mergeCell ref="K7:K9"/>
    <mergeCell ref="L7:L9"/>
    <mergeCell ref="D8:D9"/>
    <mergeCell ref="E8:G8"/>
    <mergeCell ref="A7:A9"/>
    <mergeCell ref="B7:B9"/>
  </mergeCells>
  <conditionalFormatting sqref="J29:K31">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104" r:id="rId1"/>
</worksheet>
</file>

<file path=xl/worksheets/sheet28.xml><?xml version="1.0" encoding="utf-8"?>
<worksheet xmlns="http://schemas.openxmlformats.org/spreadsheetml/2006/main" xmlns:r="http://schemas.openxmlformats.org/officeDocument/2006/relationships">
  <sheetPr>
    <tabColor rgb="FF00B050"/>
  </sheetPr>
  <dimension ref="A1:K31"/>
  <sheetViews>
    <sheetView view="pageBreakPreview" zoomScale="85" zoomScaleSheetLayoutView="85" zoomScalePageLayoutView="0" workbookViewId="0" topLeftCell="A13">
      <selection activeCell="A1" sqref="A1:IV16384"/>
    </sheetView>
  </sheetViews>
  <sheetFormatPr defaultColWidth="9.140625" defaultRowHeight="12.75"/>
  <cols>
    <col min="2" max="2" width="15.57421875" style="0" customWidth="1"/>
    <col min="9" max="9" width="10.421875" style="0" customWidth="1"/>
    <col min="10" max="10" width="11.57421875" style="0" customWidth="1"/>
  </cols>
  <sheetData>
    <row r="1" spans="1:11" ht="15.75">
      <c r="A1" s="37"/>
      <c r="B1" s="37"/>
      <c r="C1" s="1048"/>
      <c r="D1" s="1048"/>
      <c r="E1" s="1048"/>
      <c r="F1" s="1048"/>
      <c r="G1" s="1048"/>
      <c r="H1" s="1048"/>
      <c r="I1" s="139"/>
      <c r="K1" s="32" t="s">
        <v>69</v>
      </c>
    </row>
    <row r="2" spans="1:11" ht="15" customHeight="1">
      <c r="A2" s="1053" t="s">
        <v>0</v>
      </c>
      <c r="B2" s="1053"/>
      <c r="C2" s="1053"/>
      <c r="D2" s="1053"/>
      <c r="E2" s="1053"/>
      <c r="F2" s="1053"/>
      <c r="G2" s="1053"/>
      <c r="H2" s="1053"/>
      <c r="I2" s="1053"/>
      <c r="J2" s="1053"/>
      <c r="K2" s="1053"/>
    </row>
    <row r="3" spans="1:11" ht="20.25" customHeight="1">
      <c r="A3" s="1052" t="s">
        <v>388</v>
      </c>
      <c r="B3" s="1052"/>
      <c r="C3" s="1052"/>
      <c r="D3" s="1052"/>
      <c r="E3" s="1052"/>
      <c r="F3" s="1052"/>
      <c r="G3" s="1052"/>
      <c r="H3" s="1052"/>
      <c r="I3" s="1052"/>
      <c r="J3" s="1052"/>
      <c r="K3" s="1052"/>
    </row>
    <row r="4" spans="1:11" ht="15">
      <c r="A4" s="50"/>
      <c r="B4" s="50"/>
      <c r="C4" s="50"/>
      <c r="D4" s="50"/>
      <c r="E4" s="50"/>
      <c r="F4" s="50"/>
      <c r="G4" s="50"/>
      <c r="H4" s="50"/>
      <c r="I4" s="50"/>
      <c r="J4" s="50"/>
      <c r="K4" s="42"/>
    </row>
    <row r="5" spans="1:11" ht="15.75" customHeight="1">
      <c r="A5" s="1049" t="s">
        <v>390</v>
      </c>
      <c r="B5" s="1049"/>
      <c r="C5" s="1049"/>
      <c r="D5" s="1049"/>
      <c r="E5" s="1049"/>
      <c r="F5" s="1049"/>
      <c r="G5" s="1049"/>
      <c r="H5" s="1049"/>
      <c r="I5" s="1049"/>
      <c r="J5" s="1049"/>
      <c r="K5" s="1049"/>
    </row>
    <row r="6" spans="1:11" ht="15.75">
      <c r="A6" s="862" t="s">
        <v>994</v>
      </c>
      <c r="B6" s="862"/>
      <c r="C6" s="95"/>
      <c r="D6" s="95"/>
      <c r="E6" s="95"/>
      <c r="F6" s="95"/>
      <c r="G6" s="95"/>
      <c r="H6" s="95"/>
      <c r="I6" s="95"/>
      <c r="J6" s="95"/>
      <c r="K6" s="37"/>
    </row>
    <row r="7" spans="1:11" ht="12.75" customHeight="1">
      <c r="A7" s="849" t="s">
        <v>75</v>
      </c>
      <c r="B7" s="849" t="s">
        <v>76</v>
      </c>
      <c r="C7" s="849" t="s">
        <v>77</v>
      </c>
      <c r="D7" s="849" t="s">
        <v>204</v>
      </c>
      <c r="E7" s="849"/>
      <c r="F7" s="849"/>
      <c r="G7" s="849"/>
      <c r="H7" s="849"/>
      <c r="I7" s="925" t="s">
        <v>364</v>
      </c>
      <c r="J7" s="849" t="s">
        <v>78</v>
      </c>
      <c r="K7" s="868" t="s">
        <v>79</v>
      </c>
    </row>
    <row r="8" spans="1:11" ht="30" customHeight="1">
      <c r="A8" s="849"/>
      <c r="B8" s="849"/>
      <c r="C8" s="849"/>
      <c r="D8" s="849" t="s">
        <v>80</v>
      </c>
      <c r="E8" s="849" t="s">
        <v>81</v>
      </c>
      <c r="F8" s="849"/>
      <c r="G8" s="849"/>
      <c r="H8" s="925" t="s">
        <v>82</v>
      </c>
      <c r="I8" s="1054"/>
      <c r="J8" s="849"/>
      <c r="K8" s="868"/>
    </row>
    <row r="9" spans="1:11" ht="38.25">
      <c r="A9" s="849"/>
      <c r="B9" s="849"/>
      <c r="C9" s="849"/>
      <c r="D9" s="849"/>
      <c r="E9" s="4" t="s">
        <v>83</v>
      </c>
      <c r="F9" s="4" t="s">
        <v>84</v>
      </c>
      <c r="G9" s="4" t="s">
        <v>18</v>
      </c>
      <c r="H9" s="926"/>
      <c r="I9" s="926"/>
      <c r="J9" s="849"/>
      <c r="K9" s="868"/>
    </row>
    <row r="10" spans="1:11" ht="14.25">
      <c r="A10" s="126">
        <v>1</v>
      </c>
      <c r="B10" s="126">
        <v>2</v>
      </c>
      <c r="C10" s="126">
        <v>3</v>
      </c>
      <c r="D10" s="126">
        <v>4</v>
      </c>
      <c r="E10" s="126">
        <v>5</v>
      </c>
      <c r="F10" s="126">
        <v>6</v>
      </c>
      <c r="G10" s="126">
        <v>7</v>
      </c>
      <c r="H10" s="126">
        <v>8</v>
      </c>
      <c r="I10" s="126">
        <v>9</v>
      </c>
      <c r="J10" s="126">
        <v>10</v>
      </c>
      <c r="K10" s="126">
        <v>12</v>
      </c>
    </row>
    <row r="11" spans="1:11" ht="15">
      <c r="A11" s="44">
        <v>1</v>
      </c>
      <c r="B11" s="45" t="s">
        <v>441</v>
      </c>
      <c r="C11" s="40">
        <v>30</v>
      </c>
      <c r="D11" s="40">
        <v>0</v>
      </c>
      <c r="E11" s="40">
        <v>4</v>
      </c>
      <c r="F11" s="40">
        <v>3</v>
      </c>
      <c r="G11" s="38">
        <v>7</v>
      </c>
      <c r="H11" s="38">
        <v>7</v>
      </c>
      <c r="I11" s="40">
        <v>23</v>
      </c>
      <c r="J11" s="40">
        <v>23</v>
      </c>
      <c r="K11" s="40"/>
    </row>
    <row r="12" spans="1:11" ht="15">
      <c r="A12" s="44">
        <v>2</v>
      </c>
      <c r="B12" s="45" t="s">
        <v>442</v>
      </c>
      <c r="C12" s="40">
        <v>31</v>
      </c>
      <c r="D12" s="40">
        <v>0</v>
      </c>
      <c r="E12" s="40">
        <v>4</v>
      </c>
      <c r="F12" s="40">
        <v>2</v>
      </c>
      <c r="G12" s="38">
        <v>6</v>
      </c>
      <c r="H12" s="38">
        <v>6</v>
      </c>
      <c r="I12" s="40">
        <v>25</v>
      </c>
      <c r="J12" s="40">
        <v>25</v>
      </c>
      <c r="K12" s="40"/>
    </row>
    <row r="13" spans="1:11" ht="15">
      <c r="A13" s="44">
        <v>3</v>
      </c>
      <c r="B13" s="45" t="s">
        <v>443</v>
      </c>
      <c r="C13" s="40">
        <v>30</v>
      </c>
      <c r="D13" s="40">
        <v>30</v>
      </c>
      <c r="E13" s="40">
        <v>0</v>
      </c>
      <c r="F13" s="40">
        <v>0</v>
      </c>
      <c r="G13" s="38">
        <v>0</v>
      </c>
      <c r="H13" s="38">
        <v>30</v>
      </c>
      <c r="I13" s="40">
        <v>0</v>
      </c>
      <c r="J13" s="40">
        <v>0</v>
      </c>
      <c r="K13" s="40"/>
    </row>
    <row r="14" spans="1:11" ht="15">
      <c r="A14" s="44">
        <v>4</v>
      </c>
      <c r="B14" s="45" t="s">
        <v>444</v>
      </c>
      <c r="C14" s="40">
        <v>31</v>
      </c>
      <c r="D14" s="40">
        <v>0</v>
      </c>
      <c r="E14" s="40">
        <v>4</v>
      </c>
      <c r="F14" s="40">
        <v>1</v>
      </c>
      <c r="G14" s="38">
        <v>5</v>
      </c>
      <c r="H14" s="38">
        <v>5</v>
      </c>
      <c r="I14" s="40">
        <v>26</v>
      </c>
      <c r="J14" s="40">
        <v>26</v>
      </c>
      <c r="K14" s="40"/>
    </row>
    <row r="15" spans="1:11" ht="15">
      <c r="A15" s="44">
        <v>5</v>
      </c>
      <c r="B15" s="45" t="s">
        <v>445</v>
      </c>
      <c r="C15" s="40">
        <v>31</v>
      </c>
      <c r="D15" s="40">
        <v>0</v>
      </c>
      <c r="E15" s="40">
        <v>4</v>
      </c>
      <c r="F15" s="40">
        <v>5</v>
      </c>
      <c r="G15" s="38">
        <v>9</v>
      </c>
      <c r="H15" s="38">
        <v>9</v>
      </c>
      <c r="I15" s="40">
        <v>22</v>
      </c>
      <c r="J15" s="40">
        <v>22</v>
      </c>
      <c r="K15" s="40"/>
    </row>
    <row r="16" spans="1:11" ht="15">
      <c r="A16" s="44">
        <v>6</v>
      </c>
      <c r="B16" s="45" t="s">
        <v>446</v>
      </c>
      <c r="C16" s="44">
        <v>30</v>
      </c>
      <c r="D16" s="40">
        <v>0</v>
      </c>
      <c r="E16" s="44">
        <v>5</v>
      </c>
      <c r="F16" s="44">
        <v>2</v>
      </c>
      <c r="G16" s="38">
        <v>7</v>
      </c>
      <c r="H16" s="38">
        <v>7</v>
      </c>
      <c r="I16" s="40">
        <v>23</v>
      </c>
      <c r="J16" s="40">
        <v>23</v>
      </c>
      <c r="K16" s="44"/>
    </row>
    <row r="17" spans="1:11" ht="15">
      <c r="A17" s="44">
        <v>7</v>
      </c>
      <c r="B17" s="45" t="s">
        <v>447</v>
      </c>
      <c r="C17" s="44">
        <v>31</v>
      </c>
      <c r="D17" s="40">
        <v>0</v>
      </c>
      <c r="E17" s="44">
        <v>4</v>
      </c>
      <c r="F17" s="44">
        <v>4</v>
      </c>
      <c r="G17" s="38">
        <v>8</v>
      </c>
      <c r="H17" s="38">
        <v>8</v>
      </c>
      <c r="I17" s="40">
        <v>23</v>
      </c>
      <c r="J17" s="40">
        <v>23</v>
      </c>
      <c r="K17" s="44"/>
    </row>
    <row r="18" spans="1:11" ht="15">
      <c r="A18" s="44">
        <v>8</v>
      </c>
      <c r="B18" s="45" t="s">
        <v>448</v>
      </c>
      <c r="C18" s="44">
        <v>30</v>
      </c>
      <c r="D18" s="40">
        <v>0</v>
      </c>
      <c r="E18" s="44">
        <v>4</v>
      </c>
      <c r="F18" s="44">
        <v>4</v>
      </c>
      <c r="G18" s="38">
        <v>8</v>
      </c>
      <c r="H18" s="38">
        <v>8</v>
      </c>
      <c r="I18" s="40">
        <v>22</v>
      </c>
      <c r="J18" s="40">
        <v>22</v>
      </c>
      <c r="K18" s="44"/>
    </row>
    <row r="19" spans="1:11" ht="15">
      <c r="A19" s="44">
        <v>9</v>
      </c>
      <c r="B19" s="45" t="s">
        <v>449</v>
      </c>
      <c r="C19" s="44">
        <v>31</v>
      </c>
      <c r="D19" s="40">
        <v>6</v>
      </c>
      <c r="E19" s="44">
        <v>4</v>
      </c>
      <c r="F19" s="44">
        <v>2</v>
      </c>
      <c r="G19" s="38">
        <v>6</v>
      </c>
      <c r="H19" s="38">
        <v>12</v>
      </c>
      <c r="I19" s="40">
        <v>19</v>
      </c>
      <c r="J19" s="40">
        <v>19</v>
      </c>
      <c r="K19" s="44"/>
    </row>
    <row r="20" spans="1:11" ht="15">
      <c r="A20" s="44">
        <v>10</v>
      </c>
      <c r="B20" s="45" t="s">
        <v>450</v>
      </c>
      <c r="C20" s="44">
        <v>31</v>
      </c>
      <c r="D20" s="40">
        <v>10</v>
      </c>
      <c r="E20" s="44">
        <v>3</v>
      </c>
      <c r="F20" s="44">
        <v>2</v>
      </c>
      <c r="G20" s="38">
        <v>5</v>
      </c>
      <c r="H20" s="38">
        <v>15</v>
      </c>
      <c r="I20" s="40">
        <v>16</v>
      </c>
      <c r="J20" s="40">
        <v>16</v>
      </c>
      <c r="K20" s="44"/>
    </row>
    <row r="21" spans="1:11" ht="15">
      <c r="A21" s="44">
        <v>11</v>
      </c>
      <c r="B21" s="45" t="s">
        <v>451</v>
      </c>
      <c r="C21" s="44">
        <v>28</v>
      </c>
      <c r="D21" s="40">
        <v>0</v>
      </c>
      <c r="E21" s="44">
        <v>4</v>
      </c>
      <c r="F21" s="44">
        <v>2</v>
      </c>
      <c r="G21" s="38">
        <v>6</v>
      </c>
      <c r="H21" s="38">
        <v>6</v>
      </c>
      <c r="I21" s="40">
        <v>22</v>
      </c>
      <c r="J21" s="40">
        <v>22</v>
      </c>
      <c r="K21" s="44"/>
    </row>
    <row r="22" spans="1:11" ht="15">
      <c r="A22" s="44">
        <v>12</v>
      </c>
      <c r="B22" s="45" t="s">
        <v>452</v>
      </c>
      <c r="C22" s="44">
        <v>31</v>
      </c>
      <c r="D22" s="40">
        <v>0</v>
      </c>
      <c r="E22" s="44">
        <v>5</v>
      </c>
      <c r="F22" s="44">
        <v>4</v>
      </c>
      <c r="G22" s="38">
        <v>9</v>
      </c>
      <c r="H22" s="38">
        <v>9</v>
      </c>
      <c r="I22" s="40">
        <v>22</v>
      </c>
      <c r="J22" s="40">
        <v>22</v>
      </c>
      <c r="K22" s="44"/>
    </row>
    <row r="23" spans="1:11" ht="15">
      <c r="A23" s="45"/>
      <c r="B23" s="46" t="s">
        <v>18</v>
      </c>
      <c r="C23" s="39">
        <v>365</v>
      </c>
      <c r="D23" s="39">
        <v>46</v>
      </c>
      <c r="E23" s="39">
        <v>45</v>
      </c>
      <c r="F23" s="39">
        <v>31</v>
      </c>
      <c r="G23" s="39">
        <v>76</v>
      </c>
      <c r="H23" s="39">
        <v>122</v>
      </c>
      <c r="I23" s="39">
        <v>243</v>
      </c>
      <c r="J23" s="39">
        <v>243</v>
      </c>
      <c r="K23" s="44"/>
    </row>
    <row r="24" spans="1:11" ht="15">
      <c r="A24" s="47"/>
      <c r="B24" s="48"/>
      <c r="C24" s="49"/>
      <c r="D24" s="47"/>
      <c r="E24" s="47"/>
      <c r="F24" s="47"/>
      <c r="G24" s="47"/>
      <c r="H24" s="47"/>
      <c r="I24" s="47"/>
      <c r="J24" s="47"/>
      <c r="K24" s="43"/>
    </row>
    <row r="25" spans="1:11" ht="15">
      <c r="A25" s="41" t="s">
        <v>117</v>
      </c>
      <c r="B25" s="41"/>
      <c r="C25" s="41"/>
      <c r="D25" s="41"/>
      <c r="E25" s="41"/>
      <c r="F25" s="41"/>
      <c r="G25" s="41"/>
      <c r="H25" s="41"/>
      <c r="I25" s="41"/>
      <c r="J25" s="41"/>
      <c r="K25" s="37"/>
    </row>
    <row r="26" spans="1:11" ht="15">
      <c r="A26" s="41"/>
      <c r="B26" s="41"/>
      <c r="C26" s="41"/>
      <c r="D26" s="41"/>
      <c r="E26" s="41"/>
      <c r="F26" s="41"/>
      <c r="G26" s="41"/>
      <c r="H26" s="41"/>
      <c r="I26" s="41"/>
      <c r="J26" s="41"/>
      <c r="K26" s="37"/>
    </row>
    <row r="27" spans="1:11" ht="15">
      <c r="A27" s="41"/>
      <c r="B27" s="41"/>
      <c r="C27" s="41"/>
      <c r="D27" s="41"/>
      <c r="E27" s="41"/>
      <c r="F27" s="41"/>
      <c r="G27" s="41"/>
      <c r="H27" s="41"/>
      <c r="I27" s="41"/>
      <c r="J27" s="41"/>
      <c r="K27" s="37"/>
    </row>
    <row r="28" spans="1:11" ht="15" customHeight="1">
      <c r="A28" s="41"/>
      <c r="B28" s="41"/>
      <c r="C28" s="41"/>
      <c r="D28" s="41"/>
      <c r="E28" s="41"/>
      <c r="F28" s="41"/>
      <c r="G28" s="41"/>
      <c r="H28" s="41"/>
      <c r="I28" s="41"/>
      <c r="J28" s="480"/>
      <c r="K28" s="37"/>
    </row>
    <row r="29" spans="1:11" ht="15" customHeight="1">
      <c r="A29" s="582" t="s">
        <v>1015</v>
      </c>
      <c r="B29" s="581"/>
      <c r="C29" s="581"/>
      <c r="D29" s="581"/>
      <c r="E29" s="581"/>
      <c r="F29" s="581"/>
      <c r="G29" s="581"/>
      <c r="H29" s="581"/>
      <c r="I29" s="911" t="s">
        <v>995</v>
      </c>
      <c r="J29" s="911"/>
      <c r="K29" s="911"/>
    </row>
    <row r="30" spans="1:11" ht="15" customHeight="1">
      <c r="A30" s="581"/>
      <c r="B30" s="581"/>
      <c r="C30" s="581"/>
      <c r="D30" s="581"/>
      <c r="E30" s="581"/>
      <c r="F30" s="581"/>
      <c r="G30" s="581"/>
      <c r="H30" s="581"/>
      <c r="I30" s="911" t="s">
        <v>998</v>
      </c>
      <c r="J30" s="911"/>
      <c r="K30" s="911"/>
    </row>
    <row r="31" spans="1:11" ht="15">
      <c r="A31" s="41"/>
      <c r="B31" s="41"/>
      <c r="C31" s="41"/>
      <c r="D31" s="41"/>
      <c r="E31" s="41"/>
      <c r="F31" s="41"/>
      <c r="G31" s="41"/>
      <c r="H31" s="41"/>
      <c r="I31" s="911" t="s">
        <v>997</v>
      </c>
      <c r="J31" s="911"/>
      <c r="K31" s="911"/>
    </row>
  </sheetData>
  <sheetProtection/>
  <mergeCells count="18">
    <mergeCell ref="C1:H1"/>
    <mergeCell ref="I31:K31"/>
    <mergeCell ref="A5:K5"/>
    <mergeCell ref="A3:K3"/>
    <mergeCell ref="A2:K2"/>
    <mergeCell ref="I29:K29"/>
    <mergeCell ref="I30:K30"/>
    <mergeCell ref="K7:K9"/>
    <mergeCell ref="A7:A9"/>
    <mergeCell ref="B7:B9"/>
    <mergeCell ref="A6:B6"/>
    <mergeCell ref="H8:H9"/>
    <mergeCell ref="D7:H7"/>
    <mergeCell ref="J7:J9"/>
    <mergeCell ref="D8:D9"/>
    <mergeCell ref="E8:G8"/>
    <mergeCell ref="I7:I9"/>
    <mergeCell ref="C7:C9"/>
  </mergeCells>
  <conditionalFormatting sqref="I29:J31">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103" r:id="rId1"/>
</worksheet>
</file>

<file path=xl/worksheets/sheet29.xml><?xml version="1.0" encoding="utf-8"?>
<worksheet xmlns="http://schemas.openxmlformats.org/spreadsheetml/2006/main" xmlns:r="http://schemas.openxmlformats.org/officeDocument/2006/relationships">
  <sheetPr>
    <tabColor rgb="FF00B050"/>
  </sheetPr>
  <dimension ref="A1:V105"/>
  <sheetViews>
    <sheetView zoomScaleSheetLayoutView="100" zoomScalePageLayoutView="0" workbookViewId="0" topLeftCell="A1">
      <pane xSplit="2" ySplit="9" topLeftCell="E82" activePane="bottomRight" state="frozen"/>
      <selection pane="topLeft" activeCell="H33" sqref="A33:V43"/>
      <selection pane="topRight" activeCell="H33" sqref="A33:V43"/>
      <selection pane="bottomLeft" activeCell="H33" sqref="A33:V43"/>
      <selection pane="bottomRight" activeCell="A1" sqref="A1:IV16384"/>
    </sheetView>
  </sheetViews>
  <sheetFormatPr defaultColWidth="9.140625" defaultRowHeight="12.75"/>
  <cols>
    <col min="1" max="1" width="4.8515625" style="438" customWidth="1"/>
    <col min="2" max="2" width="16.28125" style="438" customWidth="1"/>
    <col min="3" max="4" width="10.57421875" style="438" customWidth="1"/>
    <col min="5" max="5" width="11.00390625" style="438" customWidth="1"/>
    <col min="6" max="6" width="10.00390625" style="438" customWidth="1"/>
    <col min="7" max="7" width="10.8515625" style="443" customWidth="1"/>
    <col min="8" max="8" width="11.00390625" style="438" customWidth="1"/>
    <col min="9" max="10" width="10.57421875" style="438" bestFit="1" customWidth="1"/>
    <col min="11" max="11" width="9.57421875" style="438" bestFit="1" customWidth="1"/>
    <col min="12" max="12" width="8.28125" style="438" customWidth="1"/>
    <col min="13" max="13" width="8.7109375" style="438" bestFit="1" customWidth="1"/>
    <col min="14" max="14" width="7.57421875" style="438" bestFit="1" customWidth="1"/>
    <col min="15" max="16" width="9.57421875" style="438" bestFit="1" customWidth="1"/>
    <col min="17" max="17" width="8.7109375" style="438" customWidth="1"/>
    <col min="18" max="18" width="12.8515625" style="438" customWidth="1"/>
    <col min="19" max="16384" width="9.140625" style="438" customWidth="1"/>
  </cols>
  <sheetData>
    <row r="1" spans="7:18" ht="15">
      <c r="G1" s="911"/>
      <c r="H1" s="911"/>
      <c r="I1" s="911"/>
      <c r="Q1" s="1055" t="s">
        <v>70</v>
      </c>
      <c r="R1" s="1055"/>
    </row>
    <row r="2" spans="1:18" ht="15.75">
      <c r="A2" s="1056" t="s">
        <v>0</v>
      </c>
      <c r="B2" s="1056"/>
      <c r="C2" s="1056"/>
      <c r="D2" s="1056"/>
      <c r="E2" s="1056"/>
      <c r="F2" s="1056"/>
      <c r="G2" s="1056"/>
      <c r="H2" s="1056"/>
      <c r="I2" s="1056"/>
      <c r="J2" s="1056"/>
      <c r="K2" s="1056"/>
      <c r="L2" s="1056"/>
      <c r="M2" s="1056"/>
      <c r="N2" s="1056"/>
      <c r="O2" s="1056"/>
      <c r="P2" s="1056"/>
      <c r="Q2" s="1056"/>
      <c r="R2" s="1056"/>
    </row>
    <row r="3" spans="1:18" ht="18">
      <c r="A3" s="1057" t="s">
        <v>388</v>
      </c>
      <c r="B3" s="1057"/>
      <c r="C3" s="1057"/>
      <c r="D3" s="1057"/>
      <c r="E3" s="1057"/>
      <c r="F3" s="1057"/>
      <c r="G3" s="1057"/>
      <c r="H3" s="1057"/>
      <c r="I3" s="1057"/>
      <c r="J3" s="1057"/>
      <c r="K3" s="1057"/>
      <c r="L3" s="1057"/>
      <c r="M3" s="1057"/>
      <c r="N3" s="1057"/>
      <c r="O3" s="1057"/>
      <c r="P3" s="1057"/>
      <c r="Q3" s="1057"/>
      <c r="R3" s="1057"/>
    </row>
    <row r="4" spans="1:18" s="583" customFormat="1" ht="15.75">
      <c r="A4" s="972" t="s">
        <v>391</v>
      </c>
      <c r="B4" s="972"/>
      <c r="C4" s="972"/>
      <c r="D4" s="972"/>
      <c r="E4" s="972"/>
      <c r="F4" s="972"/>
      <c r="G4" s="972"/>
      <c r="H4" s="972"/>
      <c r="I4" s="972"/>
      <c r="J4" s="972"/>
      <c r="K4" s="972"/>
      <c r="L4" s="972"/>
      <c r="M4" s="972"/>
      <c r="N4" s="972"/>
      <c r="O4" s="972"/>
      <c r="P4" s="972"/>
      <c r="Q4" s="972"/>
      <c r="R4" s="972"/>
    </row>
    <row r="5" spans="1:18" ht="12.75">
      <c r="A5" s="1058"/>
      <c r="B5" s="1058"/>
      <c r="C5" s="1058"/>
      <c r="D5" s="1058"/>
      <c r="E5" s="1058"/>
      <c r="F5" s="1058"/>
      <c r="G5" s="1058"/>
      <c r="H5" s="1058"/>
      <c r="I5" s="1058"/>
      <c r="J5" s="1058"/>
      <c r="K5" s="1058"/>
      <c r="L5" s="1058"/>
      <c r="M5" s="1058"/>
      <c r="N5" s="1058"/>
      <c r="O5" s="1058"/>
      <c r="P5" s="1058"/>
      <c r="Q5" s="1058"/>
      <c r="R5" s="1058"/>
    </row>
    <row r="6" spans="1:18" ht="12.75">
      <c r="A6" s="528" t="s">
        <v>994</v>
      </c>
      <c r="B6" s="528"/>
      <c r="H6" s="533"/>
      <c r="K6" s="528"/>
      <c r="L6" s="528"/>
      <c r="M6" s="528"/>
      <c r="N6" s="528"/>
      <c r="O6" s="528"/>
      <c r="P6" s="528"/>
      <c r="Q6" s="528"/>
      <c r="R6" s="528"/>
    </row>
    <row r="7" spans="1:18" s="584" customFormat="1" ht="30.75" customHeight="1">
      <c r="A7" s="973" t="s">
        <v>1</v>
      </c>
      <c r="B7" s="973" t="s">
        <v>2</v>
      </c>
      <c r="C7" s="980" t="s">
        <v>429</v>
      </c>
      <c r="D7" s="981"/>
      <c r="E7" s="981"/>
      <c r="F7" s="981"/>
      <c r="G7" s="1059"/>
      <c r="H7" s="1060" t="s">
        <v>86</v>
      </c>
      <c r="I7" s="980" t="s">
        <v>87</v>
      </c>
      <c r="J7" s="981"/>
      <c r="K7" s="1059"/>
      <c r="L7" s="980" t="s">
        <v>96</v>
      </c>
      <c r="M7" s="981"/>
      <c r="N7" s="1059"/>
      <c r="O7" s="1060" t="s">
        <v>234</v>
      </c>
      <c r="P7" s="1062"/>
      <c r="Q7" s="1063"/>
      <c r="R7" s="973" t="s">
        <v>1018</v>
      </c>
    </row>
    <row r="8" spans="1:18" s="584" customFormat="1" ht="44.25" customHeight="1">
      <c r="A8" s="973"/>
      <c r="B8" s="973"/>
      <c r="C8" s="275" t="s">
        <v>1017</v>
      </c>
      <c r="D8" s="275" t="s">
        <v>5</v>
      </c>
      <c r="E8" s="275" t="s">
        <v>166</v>
      </c>
      <c r="F8" s="276" t="s">
        <v>110</v>
      </c>
      <c r="G8" s="276" t="s">
        <v>93</v>
      </c>
      <c r="H8" s="1061"/>
      <c r="I8" s="275" t="s">
        <v>235</v>
      </c>
      <c r="J8" s="275" t="s">
        <v>136</v>
      </c>
      <c r="K8" s="275" t="s">
        <v>137</v>
      </c>
      <c r="L8" s="275" t="s">
        <v>175</v>
      </c>
      <c r="M8" s="275" t="s">
        <v>177</v>
      </c>
      <c r="N8" s="275" t="s">
        <v>179</v>
      </c>
      <c r="O8" s="275" t="s">
        <v>200</v>
      </c>
      <c r="P8" s="276" t="s">
        <v>185</v>
      </c>
      <c r="Q8" s="275" t="s">
        <v>18</v>
      </c>
      <c r="R8" s="973"/>
    </row>
    <row r="9" spans="1:18" s="443" customFormat="1" ht="12.75">
      <c r="A9" s="23">
        <v>1</v>
      </c>
      <c r="B9" s="23">
        <v>2</v>
      </c>
      <c r="C9" s="23">
        <v>3</v>
      </c>
      <c r="D9" s="23">
        <v>4</v>
      </c>
      <c r="E9" s="23">
        <v>5</v>
      </c>
      <c r="F9" s="23">
        <v>6</v>
      </c>
      <c r="G9" s="23">
        <v>7</v>
      </c>
      <c r="H9" s="23">
        <v>8</v>
      </c>
      <c r="I9" s="23">
        <v>9</v>
      </c>
      <c r="J9" s="23">
        <v>10</v>
      </c>
      <c r="K9" s="23">
        <v>11</v>
      </c>
      <c r="L9" s="23">
        <v>12</v>
      </c>
      <c r="M9" s="23">
        <v>13</v>
      </c>
      <c r="N9" s="23">
        <v>14</v>
      </c>
      <c r="O9" s="23">
        <v>15</v>
      </c>
      <c r="P9" s="23">
        <v>16</v>
      </c>
      <c r="Q9" s="23">
        <v>17</v>
      </c>
      <c r="R9" s="23">
        <v>18</v>
      </c>
    </row>
    <row r="10" spans="1:22" s="230" customFormat="1" ht="15">
      <c r="A10" s="227">
        <v>1</v>
      </c>
      <c r="B10" s="228" t="s">
        <v>627</v>
      </c>
      <c r="C10" s="695"/>
      <c r="D10" s="695"/>
      <c r="E10" s="695"/>
      <c r="F10" s="695"/>
      <c r="G10" s="594">
        <v>122782</v>
      </c>
      <c r="H10" s="511">
        <v>243</v>
      </c>
      <c r="I10" s="588">
        <v>2983.603</v>
      </c>
      <c r="J10" s="590">
        <v>1989.069</v>
      </c>
      <c r="K10" s="590">
        <v>994.534</v>
      </c>
      <c r="L10" s="534">
        <v>163.65</v>
      </c>
      <c r="M10" s="229">
        <v>119.69</v>
      </c>
      <c r="N10" s="229">
        <v>43.96</v>
      </c>
      <c r="O10" s="229">
        <v>747.39</v>
      </c>
      <c r="P10" s="229">
        <v>249.13</v>
      </c>
      <c r="Q10" s="534">
        <v>996.52</v>
      </c>
      <c r="R10" s="229">
        <v>22.38</v>
      </c>
      <c r="S10" s="586">
        <v>118118</v>
      </c>
      <c r="T10" s="230">
        <v>214464</v>
      </c>
      <c r="V10" s="513">
        <v>5631</v>
      </c>
    </row>
    <row r="11" spans="1:22" s="230" customFormat="1" ht="15">
      <c r="A11" s="227">
        <v>2</v>
      </c>
      <c r="B11" s="228" t="s">
        <v>628</v>
      </c>
      <c r="C11" s="695"/>
      <c r="D11" s="695"/>
      <c r="E11" s="695"/>
      <c r="F11" s="695"/>
      <c r="G11" s="594">
        <v>109076</v>
      </c>
      <c r="H11" s="511">
        <v>243</v>
      </c>
      <c r="I11" s="588">
        <v>2650.5468</v>
      </c>
      <c r="J11" s="590">
        <v>1767.031</v>
      </c>
      <c r="K11" s="590">
        <v>883.516</v>
      </c>
      <c r="L11" s="534">
        <v>145.38</v>
      </c>
      <c r="M11" s="229">
        <v>106.33</v>
      </c>
      <c r="N11" s="229">
        <v>39.05</v>
      </c>
      <c r="O11" s="229">
        <v>663.96</v>
      </c>
      <c r="P11" s="229">
        <v>221.32</v>
      </c>
      <c r="Q11" s="534">
        <v>885.28</v>
      </c>
      <c r="R11" s="229">
        <v>19.88</v>
      </c>
      <c r="S11" s="586">
        <v>107021</v>
      </c>
      <c r="T11" s="230">
        <v>182584</v>
      </c>
      <c r="V11" s="513">
        <v>-16585</v>
      </c>
    </row>
    <row r="12" spans="1:22" s="230" customFormat="1" ht="15">
      <c r="A12" s="227">
        <v>3</v>
      </c>
      <c r="B12" s="228" t="s">
        <v>629</v>
      </c>
      <c r="C12" s="695"/>
      <c r="D12" s="695"/>
      <c r="E12" s="695"/>
      <c r="F12" s="695"/>
      <c r="G12" s="594">
        <v>259791</v>
      </c>
      <c r="H12" s="511">
        <v>243</v>
      </c>
      <c r="I12" s="588">
        <v>6312.9213</v>
      </c>
      <c r="J12" s="590">
        <v>4208.614</v>
      </c>
      <c r="K12" s="590">
        <v>2104.307</v>
      </c>
      <c r="L12" s="534">
        <v>346.25</v>
      </c>
      <c r="M12" s="229">
        <v>253.24</v>
      </c>
      <c r="N12" s="229">
        <v>93.01</v>
      </c>
      <c r="O12" s="229">
        <v>1581.39</v>
      </c>
      <c r="P12" s="229">
        <v>527.13</v>
      </c>
      <c r="Q12" s="534">
        <v>2108.52</v>
      </c>
      <c r="R12" s="229">
        <v>47.35</v>
      </c>
      <c r="S12" s="586">
        <v>240352</v>
      </c>
      <c r="T12" s="230">
        <v>334786</v>
      </c>
      <c r="V12" s="513">
        <v>-86953</v>
      </c>
    </row>
    <row r="13" spans="1:22" s="230" customFormat="1" ht="15">
      <c r="A13" s="227">
        <v>4</v>
      </c>
      <c r="B13" s="228" t="s">
        <v>630</v>
      </c>
      <c r="C13" s="695"/>
      <c r="D13" s="695"/>
      <c r="E13" s="695"/>
      <c r="F13" s="695"/>
      <c r="G13" s="594">
        <v>91203</v>
      </c>
      <c r="H13" s="511">
        <v>243</v>
      </c>
      <c r="I13" s="588">
        <v>2216.2329</v>
      </c>
      <c r="J13" s="590">
        <v>1477.489</v>
      </c>
      <c r="K13" s="590">
        <v>738.744</v>
      </c>
      <c r="L13" s="534">
        <v>121.55000000000001</v>
      </c>
      <c r="M13" s="229">
        <v>88.9</v>
      </c>
      <c r="N13" s="229">
        <v>32.65</v>
      </c>
      <c r="O13" s="229">
        <v>555.17</v>
      </c>
      <c r="P13" s="229">
        <v>185.06</v>
      </c>
      <c r="Q13" s="534">
        <v>740.22</v>
      </c>
      <c r="R13" s="229">
        <v>16.62</v>
      </c>
      <c r="S13" s="586">
        <v>88815</v>
      </c>
      <c r="T13" s="230">
        <v>153716</v>
      </c>
      <c r="V13" s="513">
        <v>-28509</v>
      </c>
    </row>
    <row r="14" spans="1:22" s="230" customFormat="1" ht="15">
      <c r="A14" s="227">
        <v>5</v>
      </c>
      <c r="B14" s="228" t="s">
        <v>631</v>
      </c>
      <c r="C14" s="695"/>
      <c r="D14" s="695"/>
      <c r="E14" s="695"/>
      <c r="F14" s="695"/>
      <c r="G14" s="594">
        <v>66051</v>
      </c>
      <c r="H14" s="511">
        <v>243</v>
      </c>
      <c r="I14" s="588">
        <v>1605.0393000000001</v>
      </c>
      <c r="J14" s="590">
        <v>1070.026</v>
      </c>
      <c r="K14" s="590">
        <v>535.013</v>
      </c>
      <c r="L14" s="534">
        <v>88.03999999999999</v>
      </c>
      <c r="M14" s="229">
        <v>64.39</v>
      </c>
      <c r="N14" s="229">
        <v>23.65</v>
      </c>
      <c r="O14" s="229">
        <v>402.06</v>
      </c>
      <c r="P14" s="229">
        <v>134.02</v>
      </c>
      <c r="Q14" s="534">
        <v>536.08</v>
      </c>
      <c r="R14" s="229">
        <v>12.04</v>
      </c>
      <c r="S14" s="586">
        <v>65776</v>
      </c>
      <c r="T14" s="230">
        <v>89860</v>
      </c>
      <c r="V14" s="513">
        <v>-7949</v>
      </c>
    </row>
    <row r="15" spans="1:22" s="230" customFormat="1" ht="15">
      <c r="A15" s="227">
        <v>6</v>
      </c>
      <c r="B15" s="228" t="s">
        <v>632</v>
      </c>
      <c r="C15" s="695"/>
      <c r="D15" s="695"/>
      <c r="E15" s="695"/>
      <c r="F15" s="695"/>
      <c r="G15" s="594">
        <v>177751</v>
      </c>
      <c r="H15" s="511">
        <v>243</v>
      </c>
      <c r="I15" s="588">
        <v>4319.3493</v>
      </c>
      <c r="J15" s="590">
        <v>2879.566</v>
      </c>
      <c r="K15" s="590">
        <v>1439.783</v>
      </c>
      <c r="L15" s="534">
        <v>236.9</v>
      </c>
      <c r="M15" s="229">
        <v>173.27</v>
      </c>
      <c r="N15" s="229">
        <v>63.63</v>
      </c>
      <c r="O15" s="229">
        <v>1082</v>
      </c>
      <c r="P15" s="229">
        <v>360.67</v>
      </c>
      <c r="Q15" s="534">
        <v>1442.66</v>
      </c>
      <c r="R15" s="229">
        <v>32.4</v>
      </c>
      <c r="S15" s="586">
        <v>176250</v>
      </c>
      <c r="T15" s="230">
        <v>336226</v>
      </c>
      <c r="V15" s="513">
        <v>-4856</v>
      </c>
    </row>
    <row r="16" spans="1:22" s="230" customFormat="1" ht="15">
      <c r="A16" s="227">
        <v>7</v>
      </c>
      <c r="B16" s="228" t="s">
        <v>633</v>
      </c>
      <c r="C16" s="695"/>
      <c r="D16" s="695"/>
      <c r="E16" s="695"/>
      <c r="F16" s="695"/>
      <c r="G16" s="594">
        <v>132061</v>
      </c>
      <c r="H16" s="511">
        <v>243</v>
      </c>
      <c r="I16" s="588">
        <v>3209.0823</v>
      </c>
      <c r="J16" s="590">
        <v>2139.388</v>
      </c>
      <c r="K16" s="590">
        <v>1069.694</v>
      </c>
      <c r="L16" s="534">
        <v>176.01</v>
      </c>
      <c r="M16" s="229">
        <v>128.73</v>
      </c>
      <c r="N16" s="229">
        <v>47.28</v>
      </c>
      <c r="O16" s="229">
        <v>803.87</v>
      </c>
      <c r="P16" s="229">
        <v>267.96</v>
      </c>
      <c r="Q16" s="534">
        <v>1071.83</v>
      </c>
      <c r="R16" s="229">
        <v>24.07</v>
      </c>
      <c r="S16" s="586">
        <v>125857</v>
      </c>
      <c r="T16" s="230">
        <v>261750</v>
      </c>
      <c r="V16" s="513">
        <v>12096</v>
      </c>
    </row>
    <row r="17" spans="1:22" s="230" customFormat="1" ht="15">
      <c r="A17" s="227">
        <v>8</v>
      </c>
      <c r="B17" s="228" t="s">
        <v>634</v>
      </c>
      <c r="C17" s="695"/>
      <c r="D17" s="695"/>
      <c r="E17" s="695"/>
      <c r="F17" s="695"/>
      <c r="G17" s="594">
        <v>41566</v>
      </c>
      <c r="H17" s="511">
        <v>243</v>
      </c>
      <c r="I17" s="588">
        <v>1010.0538</v>
      </c>
      <c r="J17" s="590">
        <v>673.369</v>
      </c>
      <c r="K17" s="590">
        <v>336.685</v>
      </c>
      <c r="L17" s="534">
        <v>55.400000000000006</v>
      </c>
      <c r="M17" s="229">
        <v>40.52</v>
      </c>
      <c r="N17" s="229">
        <v>14.88</v>
      </c>
      <c r="O17" s="229">
        <v>253.02</v>
      </c>
      <c r="P17" s="229">
        <v>84.34</v>
      </c>
      <c r="Q17" s="534">
        <v>337.36</v>
      </c>
      <c r="R17" s="229">
        <v>7.58</v>
      </c>
      <c r="S17" s="586">
        <v>40357</v>
      </c>
      <c r="T17" s="230">
        <v>60434</v>
      </c>
      <c r="V17" s="513">
        <v>-1902</v>
      </c>
    </row>
    <row r="18" spans="1:22" s="230" customFormat="1" ht="15">
      <c r="A18" s="227">
        <v>9</v>
      </c>
      <c r="B18" s="228" t="s">
        <v>635</v>
      </c>
      <c r="C18" s="695"/>
      <c r="D18" s="695"/>
      <c r="E18" s="695"/>
      <c r="F18" s="695"/>
      <c r="G18" s="594">
        <v>190927</v>
      </c>
      <c r="H18" s="511">
        <v>243</v>
      </c>
      <c r="I18" s="588">
        <v>4639.5261</v>
      </c>
      <c r="J18" s="590">
        <v>3093.017</v>
      </c>
      <c r="K18" s="590">
        <v>1546.509</v>
      </c>
      <c r="L18" s="534">
        <v>254.46</v>
      </c>
      <c r="M18" s="229">
        <v>186.11</v>
      </c>
      <c r="N18" s="229">
        <v>68.35</v>
      </c>
      <c r="O18" s="229">
        <v>1162.2</v>
      </c>
      <c r="P18" s="229">
        <v>387.4</v>
      </c>
      <c r="Q18" s="534">
        <v>1549.6</v>
      </c>
      <c r="R18" s="229">
        <v>34.8</v>
      </c>
      <c r="S18" s="586">
        <v>186753</v>
      </c>
      <c r="T18" s="230">
        <v>377021</v>
      </c>
      <c r="V18" s="513">
        <v>-10667</v>
      </c>
    </row>
    <row r="19" spans="1:22" s="230" customFormat="1" ht="15">
      <c r="A19" s="227">
        <v>10</v>
      </c>
      <c r="B19" s="228" t="s">
        <v>636</v>
      </c>
      <c r="C19" s="695"/>
      <c r="D19" s="695"/>
      <c r="E19" s="695"/>
      <c r="F19" s="695"/>
      <c r="G19" s="594">
        <v>156821</v>
      </c>
      <c r="H19" s="511">
        <v>243</v>
      </c>
      <c r="I19" s="588">
        <v>3810.7503</v>
      </c>
      <c r="J19" s="590">
        <v>2540.5</v>
      </c>
      <c r="K19" s="590">
        <v>1270.25</v>
      </c>
      <c r="L19" s="534">
        <v>209.01</v>
      </c>
      <c r="M19" s="229">
        <v>152.87</v>
      </c>
      <c r="N19" s="229">
        <v>56.14</v>
      </c>
      <c r="O19" s="229">
        <v>954.59</v>
      </c>
      <c r="P19" s="229">
        <v>318.2</v>
      </c>
      <c r="Q19" s="534">
        <v>1272.79</v>
      </c>
      <c r="R19" s="229">
        <v>28.58</v>
      </c>
      <c r="S19" s="586">
        <v>152234</v>
      </c>
      <c r="T19" s="230">
        <v>262890</v>
      </c>
      <c r="V19" s="513">
        <v>18970</v>
      </c>
    </row>
    <row r="20" spans="1:22" s="230" customFormat="1" ht="15">
      <c r="A20" s="227">
        <v>11</v>
      </c>
      <c r="B20" s="228" t="s">
        <v>637</v>
      </c>
      <c r="C20" s="695"/>
      <c r="D20" s="695"/>
      <c r="E20" s="695"/>
      <c r="F20" s="695"/>
      <c r="G20" s="594">
        <v>128812</v>
      </c>
      <c r="H20" s="511">
        <v>243</v>
      </c>
      <c r="I20" s="588">
        <v>3130.1316</v>
      </c>
      <c r="J20" s="590">
        <v>2086.754</v>
      </c>
      <c r="K20" s="590">
        <v>1043.377</v>
      </c>
      <c r="L20" s="534">
        <v>171.68</v>
      </c>
      <c r="M20" s="229">
        <v>125.57</v>
      </c>
      <c r="N20" s="229">
        <v>46.11</v>
      </c>
      <c r="O20" s="229">
        <v>784.1</v>
      </c>
      <c r="P20" s="229">
        <v>261.37</v>
      </c>
      <c r="Q20" s="534">
        <v>1045.46</v>
      </c>
      <c r="R20" s="229">
        <v>23.48</v>
      </c>
      <c r="S20" s="586">
        <v>102811</v>
      </c>
      <c r="T20" s="230">
        <v>181882</v>
      </c>
      <c r="V20" s="513">
        <v>-21730</v>
      </c>
    </row>
    <row r="21" spans="1:22" s="230" customFormat="1" ht="15">
      <c r="A21" s="227">
        <v>12</v>
      </c>
      <c r="B21" s="228" t="s">
        <v>638</v>
      </c>
      <c r="C21" s="695"/>
      <c r="D21" s="695"/>
      <c r="E21" s="695"/>
      <c r="F21" s="695"/>
      <c r="G21" s="594">
        <v>107981</v>
      </c>
      <c r="H21" s="511">
        <v>243</v>
      </c>
      <c r="I21" s="588">
        <v>2623.9383000000003</v>
      </c>
      <c r="J21" s="590">
        <v>1749.292</v>
      </c>
      <c r="K21" s="590">
        <v>874.646</v>
      </c>
      <c r="L21" s="534">
        <v>143.92000000000002</v>
      </c>
      <c r="M21" s="229">
        <v>105.26</v>
      </c>
      <c r="N21" s="229">
        <v>38.66</v>
      </c>
      <c r="O21" s="229">
        <v>657.3</v>
      </c>
      <c r="P21" s="229">
        <v>219.1</v>
      </c>
      <c r="Q21" s="534">
        <v>876.4</v>
      </c>
      <c r="R21" s="229">
        <v>19.68</v>
      </c>
      <c r="S21" s="586">
        <v>107350</v>
      </c>
      <c r="T21" s="230">
        <v>177008</v>
      </c>
      <c r="V21" s="513">
        <v>-25473</v>
      </c>
    </row>
    <row r="22" spans="1:22" s="230" customFormat="1" ht="15">
      <c r="A22" s="227">
        <v>13</v>
      </c>
      <c r="B22" s="228" t="s">
        <v>639</v>
      </c>
      <c r="C22" s="695"/>
      <c r="D22" s="695"/>
      <c r="E22" s="695"/>
      <c r="F22" s="695"/>
      <c r="G22" s="594">
        <v>182834</v>
      </c>
      <c r="H22" s="511">
        <v>243</v>
      </c>
      <c r="I22" s="588">
        <v>4442.8662</v>
      </c>
      <c r="J22" s="590">
        <v>2961.911</v>
      </c>
      <c r="K22" s="590">
        <v>1480.955</v>
      </c>
      <c r="L22" s="534">
        <v>243.68</v>
      </c>
      <c r="M22" s="229">
        <v>178.23</v>
      </c>
      <c r="N22" s="229">
        <v>65.45</v>
      </c>
      <c r="O22" s="229">
        <v>1112.94</v>
      </c>
      <c r="P22" s="229">
        <v>370.98</v>
      </c>
      <c r="Q22" s="534">
        <v>1483.92</v>
      </c>
      <c r="R22" s="229">
        <v>33.32</v>
      </c>
      <c r="S22" s="586">
        <v>174161</v>
      </c>
      <c r="T22" s="230">
        <v>261763</v>
      </c>
      <c r="V22" s="513">
        <v>-56894</v>
      </c>
    </row>
    <row r="23" spans="1:22" s="230" customFormat="1" ht="15">
      <c r="A23" s="227">
        <v>14</v>
      </c>
      <c r="B23" s="228" t="s">
        <v>640</v>
      </c>
      <c r="C23" s="695"/>
      <c r="D23" s="695"/>
      <c r="E23" s="695"/>
      <c r="F23" s="695"/>
      <c r="G23" s="594">
        <v>147126</v>
      </c>
      <c r="H23" s="511">
        <v>243</v>
      </c>
      <c r="I23" s="588">
        <v>3575.1618000000003</v>
      </c>
      <c r="J23" s="590">
        <v>2383.441</v>
      </c>
      <c r="K23" s="590">
        <v>1191.721</v>
      </c>
      <c r="L23" s="534">
        <v>196.08999999999997</v>
      </c>
      <c r="M23" s="229">
        <v>143.42</v>
      </c>
      <c r="N23" s="229">
        <v>52.67</v>
      </c>
      <c r="O23" s="229">
        <v>895.58</v>
      </c>
      <c r="P23" s="229">
        <v>298.53</v>
      </c>
      <c r="Q23" s="534">
        <v>1194.1</v>
      </c>
      <c r="R23" s="229">
        <v>26.81</v>
      </c>
      <c r="S23" s="586">
        <v>122672</v>
      </c>
      <c r="T23" s="230">
        <v>248868</v>
      </c>
      <c r="V23" s="513">
        <v>-37039</v>
      </c>
    </row>
    <row r="24" spans="1:22" s="230" customFormat="1" ht="15">
      <c r="A24" s="227">
        <v>15</v>
      </c>
      <c r="B24" s="228" t="s">
        <v>641</v>
      </c>
      <c r="C24" s="695"/>
      <c r="D24" s="695"/>
      <c r="E24" s="695"/>
      <c r="F24" s="695"/>
      <c r="G24" s="594">
        <v>134063</v>
      </c>
      <c r="H24" s="511">
        <v>243</v>
      </c>
      <c r="I24" s="588">
        <v>3257.7309</v>
      </c>
      <c r="J24" s="590">
        <v>2171.821</v>
      </c>
      <c r="K24" s="590">
        <v>1085.91</v>
      </c>
      <c r="L24" s="534">
        <v>178.67000000000002</v>
      </c>
      <c r="M24" s="229">
        <v>130.68</v>
      </c>
      <c r="N24" s="229">
        <v>47.99</v>
      </c>
      <c r="O24" s="229">
        <v>816.06</v>
      </c>
      <c r="P24" s="229">
        <v>272.02</v>
      </c>
      <c r="Q24" s="534">
        <v>1088.08</v>
      </c>
      <c r="R24" s="229">
        <v>24.43</v>
      </c>
      <c r="S24" s="586">
        <v>124882</v>
      </c>
      <c r="T24" s="230">
        <v>182096</v>
      </c>
      <c r="V24" s="513">
        <v>-33773</v>
      </c>
    </row>
    <row r="25" spans="1:22" s="230" customFormat="1" ht="15">
      <c r="A25" s="227">
        <v>16</v>
      </c>
      <c r="B25" s="228" t="s">
        <v>642</v>
      </c>
      <c r="C25" s="695"/>
      <c r="D25" s="695"/>
      <c r="E25" s="695"/>
      <c r="F25" s="695"/>
      <c r="G25" s="594">
        <v>86628</v>
      </c>
      <c r="H25" s="511">
        <v>243</v>
      </c>
      <c r="I25" s="588">
        <v>2105.0604000000003</v>
      </c>
      <c r="J25" s="590">
        <v>1403.374</v>
      </c>
      <c r="K25" s="590">
        <v>701.687</v>
      </c>
      <c r="L25" s="534">
        <v>115.45</v>
      </c>
      <c r="M25" s="229">
        <v>84.44</v>
      </c>
      <c r="N25" s="229">
        <v>31.01</v>
      </c>
      <c r="O25" s="229">
        <v>527.32</v>
      </c>
      <c r="P25" s="229">
        <v>175.77</v>
      </c>
      <c r="Q25" s="534">
        <v>703.09</v>
      </c>
      <c r="R25" s="229">
        <v>15.79</v>
      </c>
      <c r="S25" s="586">
        <v>81465</v>
      </c>
      <c r="T25" s="230">
        <v>124773</v>
      </c>
      <c r="V25" s="513">
        <v>-29600</v>
      </c>
    </row>
    <row r="26" spans="1:22" s="230" customFormat="1" ht="15">
      <c r="A26" s="227">
        <v>17</v>
      </c>
      <c r="B26" s="228" t="s">
        <v>643</v>
      </c>
      <c r="C26" s="695"/>
      <c r="D26" s="695"/>
      <c r="E26" s="695"/>
      <c r="F26" s="695"/>
      <c r="G26" s="594">
        <v>101355</v>
      </c>
      <c r="H26" s="511">
        <v>243</v>
      </c>
      <c r="I26" s="588">
        <v>2462.9265</v>
      </c>
      <c r="J26" s="590">
        <v>1641.951</v>
      </c>
      <c r="K26" s="590">
        <v>820.976</v>
      </c>
      <c r="L26" s="534">
        <v>135.09</v>
      </c>
      <c r="M26" s="229">
        <v>98.8</v>
      </c>
      <c r="N26" s="229">
        <v>36.29</v>
      </c>
      <c r="O26" s="229">
        <v>616.97</v>
      </c>
      <c r="P26" s="229">
        <v>205.66</v>
      </c>
      <c r="Q26" s="534">
        <v>822.62</v>
      </c>
      <c r="R26" s="229">
        <v>18.47</v>
      </c>
      <c r="S26" s="586">
        <v>91687</v>
      </c>
      <c r="T26" s="230">
        <v>162612</v>
      </c>
      <c r="V26" s="513">
        <v>22934</v>
      </c>
    </row>
    <row r="27" spans="1:22" s="230" customFormat="1" ht="15">
      <c r="A27" s="227">
        <v>18</v>
      </c>
      <c r="B27" s="228" t="s">
        <v>644</v>
      </c>
      <c r="C27" s="695"/>
      <c r="D27" s="695"/>
      <c r="E27" s="695"/>
      <c r="F27" s="695"/>
      <c r="G27" s="594">
        <v>119213</v>
      </c>
      <c r="H27" s="511">
        <v>243</v>
      </c>
      <c r="I27" s="588">
        <v>2896.8759</v>
      </c>
      <c r="J27" s="590">
        <v>1931.251</v>
      </c>
      <c r="K27" s="590">
        <v>965.625</v>
      </c>
      <c r="L27" s="534">
        <v>158.89</v>
      </c>
      <c r="M27" s="229">
        <v>116.21</v>
      </c>
      <c r="N27" s="229">
        <v>42.68</v>
      </c>
      <c r="O27" s="229">
        <v>725.67</v>
      </c>
      <c r="P27" s="229">
        <v>241.89</v>
      </c>
      <c r="Q27" s="534">
        <v>967.56</v>
      </c>
      <c r="R27" s="229">
        <v>21.73</v>
      </c>
      <c r="S27" s="586">
        <v>115578</v>
      </c>
      <c r="T27" s="230">
        <v>161307</v>
      </c>
      <c r="V27" s="513">
        <v>-9345</v>
      </c>
    </row>
    <row r="28" spans="1:22" s="230" customFormat="1" ht="15">
      <c r="A28" s="227">
        <v>19</v>
      </c>
      <c r="B28" s="228" t="s">
        <v>645</v>
      </c>
      <c r="C28" s="695"/>
      <c r="D28" s="695"/>
      <c r="E28" s="695"/>
      <c r="F28" s="695"/>
      <c r="G28" s="594">
        <v>123148</v>
      </c>
      <c r="H28" s="511">
        <v>243</v>
      </c>
      <c r="I28" s="588">
        <v>2992.4964</v>
      </c>
      <c r="J28" s="590">
        <v>1994.998</v>
      </c>
      <c r="K28" s="590">
        <v>997.499</v>
      </c>
      <c r="L28" s="534">
        <v>164.13</v>
      </c>
      <c r="M28" s="229">
        <v>120.04</v>
      </c>
      <c r="N28" s="229">
        <v>44.09</v>
      </c>
      <c r="O28" s="229">
        <v>749.62</v>
      </c>
      <c r="P28" s="229">
        <v>249.87</v>
      </c>
      <c r="Q28" s="534">
        <v>999.49</v>
      </c>
      <c r="R28" s="229">
        <v>22.44</v>
      </c>
      <c r="S28" s="586">
        <v>119977</v>
      </c>
      <c r="T28" s="230">
        <v>162919</v>
      </c>
      <c r="V28" s="513">
        <v>-28565</v>
      </c>
    </row>
    <row r="29" spans="1:22" s="230" customFormat="1" ht="15">
      <c r="A29" s="227">
        <v>20</v>
      </c>
      <c r="B29" s="228" t="s">
        <v>646</v>
      </c>
      <c r="C29" s="695"/>
      <c r="D29" s="695"/>
      <c r="E29" s="695"/>
      <c r="F29" s="695"/>
      <c r="G29" s="594">
        <v>79753</v>
      </c>
      <c r="H29" s="511">
        <v>243</v>
      </c>
      <c r="I29" s="588">
        <v>1937.9979</v>
      </c>
      <c r="J29" s="590">
        <v>1291.999</v>
      </c>
      <c r="K29" s="590">
        <v>645.999</v>
      </c>
      <c r="L29" s="534">
        <v>106.28999999999999</v>
      </c>
      <c r="M29" s="229">
        <v>77.74</v>
      </c>
      <c r="N29" s="229">
        <v>28.55</v>
      </c>
      <c r="O29" s="229">
        <v>485.47</v>
      </c>
      <c r="P29" s="229">
        <v>161.82</v>
      </c>
      <c r="Q29" s="534">
        <v>647.29</v>
      </c>
      <c r="R29" s="229">
        <v>14.53</v>
      </c>
      <c r="S29" s="586">
        <v>78826</v>
      </c>
      <c r="T29" s="230">
        <v>110583</v>
      </c>
      <c r="V29" s="513">
        <v>-16100</v>
      </c>
    </row>
    <row r="30" spans="1:22" s="230" customFormat="1" ht="15">
      <c r="A30" s="227">
        <v>21</v>
      </c>
      <c r="B30" s="228" t="s">
        <v>647</v>
      </c>
      <c r="C30" s="695"/>
      <c r="D30" s="695"/>
      <c r="E30" s="695"/>
      <c r="F30" s="695"/>
      <c r="G30" s="594">
        <v>126111</v>
      </c>
      <c r="H30" s="511">
        <v>243</v>
      </c>
      <c r="I30" s="588">
        <v>3064.4973</v>
      </c>
      <c r="J30" s="590">
        <v>2042.998</v>
      </c>
      <c r="K30" s="590">
        <v>1021.499</v>
      </c>
      <c r="L30" s="534">
        <v>168.08</v>
      </c>
      <c r="M30" s="229">
        <v>122.93</v>
      </c>
      <c r="N30" s="229">
        <v>45.15</v>
      </c>
      <c r="O30" s="229">
        <v>767.66</v>
      </c>
      <c r="P30" s="229">
        <v>255.89</v>
      </c>
      <c r="Q30" s="534">
        <v>1023.54</v>
      </c>
      <c r="R30" s="229">
        <v>22.98</v>
      </c>
      <c r="S30" s="586">
        <v>121978</v>
      </c>
      <c r="T30" s="230">
        <v>177041</v>
      </c>
      <c r="V30" s="513">
        <v>-37719</v>
      </c>
    </row>
    <row r="31" spans="1:22" s="230" customFormat="1" ht="15">
      <c r="A31" s="227">
        <v>22</v>
      </c>
      <c r="B31" s="228" t="s">
        <v>648</v>
      </c>
      <c r="C31" s="695"/>
      <c r="D31" s="695"/>
      <c r="E31" s="695"/>
      <c r="F31" s="695"/>
      <c r="G31" s="594">
        <v>168052</v>
      </c>
      <c r="H31" s="511">
        <v>243</v>
      </c>
      <c r="I31" s="588">
        <v>4083.6636000000003</v>
      </c>
      <c r="J31" s="590">
        <v>2722.442</v>
      </c>
      <c r="K31" s="590">
        <v>1361.221</v>
      </c>
      <c r="L31" s="534">
        <v>223.98</v>
      </c>
      <c r="M31" s="229">
        <v>163.82</v>
      </c>
      <c r="N31" s="229">
        <v>60.16</v>
      </c>
      <c r="O31" s="229">
        <v>1022.96</v>
      </c>
      <c r="P31" s="229">
        <v>340.99</v>
      </c>
      <c r="Q31" s="534">
        <v>1363.94</v>
      </c>
      <c r="R31" s="229">
        <v>30.63</v>
      </c>
      <c r="S31" s="586">
        <v>164382</v>
      </c>
      <c r="T31" s="230">
        <v>229173</v>
      </c>
      <c r="V31" s="513">
        <v>-40898</v>
      </c>
    </row>
    <row r="32" spans="1:22" s="230" customFormat="1" ht="15">
      <c r="A32" s="227">
        <v>23</v>
      </c>
      <c r="B32" s="228" t="s">
        <v>649</v>
      </c>
      <c r="C32" s="695"/>
      <c r="D32" s="695"/>
      <c r="E32" s="695"/>
      <c r="F32" s="695"/>
      <c r="G32" s="594">
        <v>80849</v>
      </c>
      <c r="H32" s="511">
        <v>243</v>
      </c>
      <c r="I32" s="588">
        <v>1964.6307000000002</v>
      </c>
      <c r="J32" s="590">
        <v>1309.754</v>
      </c>
      <c r="K32" s="590">
        <v>654.877</v>
      </c>
      <c r="L32" s="534">
        <v>107.75</v>
      </c>
      <c r="M32" s="229">
        <v>78.81</v>
      </c>
      <c r="N32" s="229">
        <v>28.94</v>
      </c>
      <c r="O32" s="229">
        <v>492.14</v>
      </c>
      <c r="P32" s="229">
        <v>164.05</v>
      </c>
      <c r="Q32" s="534">
        <v>656.19</v>
      </c>
      <c r="R32" s="229">
        <v>14.73</v>
      </c>
      <c r="S32" s="586">
        <v>76107</v>
      </c>
      <c r="T32" s="230">
        <v>136262</v>
      </c>
      <c r="V32" s="513">
        <v>-1717</v>
      </c>
    </row>
    <row r="33" spans="1:22" s="230" customFormat="1" ht="15">
      <c r="A33" s="227">
        <v>24</v>
      </c>
      <c r="B33" s="228" t="s">
        <v>650</v>
      </c>
      <c r="C33" s="695"/>
      <c r="D33" s="695"/>
      <c r="E33" s="695"/>
      <c r="F33" s="695"/>
      <c r="G33" s="594">
        <v>102882</v>
      </c>
      <c r="H33" s="511">
        <v>243</v>
      </c>
      <c r="I33" s="588">
        <v>2500.0326</v>
      </c>
      <c r="J33" s="590">
        <v>1666.688</v>
      </c>
      <c r="K33" s="590">
        <v>833.344</v>
      </c>
      <c r="L33" s="534">
        <v>137.12</v>
      </c>
      <c r="M33" s="229">
        <v>100.29</v>
      </c>
      <c r="N33" s="229">
        <v>36.83</v>
      </c>
      <c r="O33" s="229">
        <v>626.26</v>
      </c>
      <c r="P33" s="229">
        <v>208.75</v>
      </c>
      <c r="Q33" s="534">
        <v>835.01</v>
      </c>
      <c r="R33" s="229">
        <v>18.75</v>
      </c>
      <c r="S33" s="586">
        <v>97543</v>
      </c>
      <c r="T33" s="230">
        <v>168381</v>
      </c>
      <c r="V33" s="513">
        <v>-1549</v>
      </c>
    </row>
    <row r="34" spans="1:22" s="230" customFormat="1" ht="15">
      <c r="A34" s="227">
        <v>25</v>
      </c>
      <c r="B34" s="228" t="s">
        <v>651</v>
      </c>
      <c r="C34" s="695"/>
      <c r="D34" s="695"/>
      <c r="E34" s="695"/>
      <c r="F34" s="695"/>
      <c r="G34" s="594">
        <v>91973</v>
      </c>
      <c r="H34" s="511">
        <v>243</v>
      </c>
      <c r="I34" s="588">
        <v>2234.9439</v>
      </c>
      <c r="J34" s="590">
        <v>1489.963</v>
      </c>
      <c r="K34" s="590">
        <v>744.981</v>
      </c>
      <c r="L34" s="534">
        <v>122.58000000000001</v>
      </c>
      <c r="M34" s="229">
        <v>89.65</v>
      </c>
      <c r="N34" s="229">
        <v>32.93</v>
      </c>
      <c r="O34" s="229">
        <v>559.85</v>
      </c>
      <c r="P34" s="229">
        <v>186.62</v>
      </c>
      <c r="Q34" s="534">
        <v>746.47</v>
      </c>
      <c r="R34" s="229">
        <v>16.76</v>
      </c>
      <c r="S34" s="586">
        <v>92039</v>
      </c>
      <c r="T34" s="230">
        <v>145054</v>
      </c>
      <c r="V34" s="513">
        <v>-9290</v>
      </c>
    </row>
    <row r="35" spans="1:22" s="230" customFormat="1" ht="15">
      <c r="A35" s="227">
        <v>26</v>
      </c>
      <c r="B35" s="228" t="s">
        <v>652</v>
      </c>
      <c r="C35" s="695"/>
      <c r="D35" s="695"/>
      <c r="E35" s="695"/>
      <c r="F35" s="695"/>
      <c r="G35" s="594">
        <v>98742</v>
      </c>
      <c r="H35" s="511">
        <v>243</v>
      </c>
      <c r="I35" s="588">
        <v>2399.4306</v>
      </c>
      <c r="J35" s="590">
        <v>1599.62</v>
      </c>
      <c r="K35" s="590">
        <v>799.81</v>
      </c>
      <c r="L35" s="534">
        <v>131.6</v>
      </c>
      <c r="M35" s="229">
        <v>96.25</v>
      </c>
      <c r="N35" s="229">
        <v>35.35</v>
      </c>
      <c r="O35" s="229">
        <v>601.06</v>
      </c>
      <c r="P35" s="229">
        <v>200.35</v>
      </c>
      <c r="Q35" s="534">
        <v>801.41</v>
      </c>
      <c r="R35" s="229">
        <v>18</v>
      </c>
      <c r="S35" s="586">
        <v>97346</v>
      </c>
      <c r="T35" s="230">
        <v>183062</v>
      </c>
      <c r="V35" s="513">
        <v>5466</v>
      </c>
    </row>
    <row r="36" spans="1:22" s="230" customFormat="1" ht="15">
      <c r="A36" s="227">
        <v>27</v>
      </c>
      <c r="B36" s="228" t="s">
        <v>653</v>
      </c>
      <c r="C36" s="695"/>
      <c r="D36" s="695"/>
      <c r="E36" s="695"/>
      <c r="F36" s="695"/>
      <c r="G36" s="594">
        <v>109912</v>
      </c>
      <c r="H36" s="511">
        <v>243</v>
      </c>
      <c r="I36" s="588">
        <v>2670.8616</v>
      </c>
      <c r="J36" s="590">
        <v>1780.574</v>
      </c>
      <c r="K36" s="590">
        <v>890.287</v>
      </c>
      <c r="L36" s="534">
        <v>146.49</v>
      </c>
      <c r="M36" s="229">
        <v>107.14</v>
      </c>
      <c r="N36" s="229">
        <v>39.35</v>
      </c>
      <c r="O36" s="229">
        <v>669.05</v>
      </c>
      <c r="P36" s="229">
        <v>223.02</v>
      </c>
      <c r="Q36" s="534">
        <v>892.07</v>
      </c>
      <c r="R36" s="229">
        <v>20.03</v>
      </c>
      <c r="S36" s="586">
        <v>91871</v>
      </c>
      <c r="T36" s="230">
        <v>129074</v>
      </c>
      <c r="V36" s="513">
        <v>-39141</v>
      </c>
    </row>
    <row r="37" spans="1:22" s="230" customFormat="1" ht="15">
      <c r="A37" s="227">
        <v>28</v>
      </c>
      <c r="B37" s="228" t="s">
        <v>654</v>
      </c>
      <c r="C37" s="695"/>
      <c r="D37" s="695"/>
      <c r="E37" s="695"/>
      <c r="F37" s="695"/>
      <c r="G37" s="594">
        <v>41557</v>
      </c>
      <c r="H37" s="511">
        <v>243</v>
      </c>
      <c r="I37" s="588">
        <v>1009.8351</v>
      </c>
      <c r="J37" s="590">
        <v>673.223</v>
      </c>
      <c r="K37" s="590">
        <v>336.612</v>
      </c>
      <c r="L37" s="534">
        <v>55.39</v>
      </c>
      <c r="M37" s="229">
        <v>40.51</v>
      </c>
      <c r="N37" s="229">
        <v>14.88</v>
      </c>
      <c r="O37" s="229">
        <v>252.96</v>
      </c>
      <c r="P37" s="229">
        <v>84.32</v>
      </c>
      <c r="Q37" s="534">
        <v>337.28</v>
      </c>
      <c r="R37" s="229">
        <v>7.57</v>
      </c>
      <c r="S37" s="586">
        <v>37599</v>
      </c>
      <c r="T37" s="230">
        <v>59596</v>
      </c>
      <c r="V37" s="513">
        <v>-4621</v>
      </c>
    </row>
    <row r="38" spans="1:22" s="230" customFormat="1" ht="15">
      <c r="A38" s="227">
        <v>29</v>
      </c>
      <c r="B38" s="228" t="s">
        <v>655</v>
      </c>
      <c r="C38" s="695"/>
      <c r="D38" s="695"/>
      <c r="E38" s="695"/>
      <c r="F38" s="695"/>
      <c r="G38" s="594">
        <v>164445</v>
      </c>
      <c r="H38" s="511">
        <v>243</v>
      </c>
      <c r="I38" s="588">
        <v>3996.0135</v>
      </c>
      <c r="J38" s="590">
        <v>2664.009</v>
      </c>
      <c r="K38" s="590">
        <v>1332.005</v>
      </c>
      <c r="L38" s="534">
        <v>219.17000000000002</v>
      </c>
      <c r="M38" s="229">
        <v>160.3</v>
      </c>
      <c r="N38" s="229">
        <v>58.87</v>
      </c>
      <c r="O38" s="229">
        <v>1001</v>
      </c>
      <c r="P38" s="229">
        <v>333.67</v>
      </c>
      <c r="Q38" s="534">
        <v>1334.67</v>
      </c>
      <c r="R38" s="229">
        <v>29.97</v>
      </c>
      <c r="S38" s="586">
        <v>160910</v>
      </c>
      <c r="T38" s="230">
        <v>264453</v>
      </c>
      <c r="V38" s="513">
        <v>-8475</v>
      </c>
    </row>
    <row r="39" spans="1:22" s="230" customFormat="1" ht="15">
      <c r="A39" s="227">
        <v>30</v>
      </c>
      <c r="B39" s="228" t="s">
        <v>656</v>
      </c>
      <c r="C39" s="695"/>
      <c r="D39" s="695"/>
      <c r="E39" s="695"/>
      <c r="F39" s="695"/>
      <c r="G39" s="594">
        <v>36151</v>
      </c>
      <c r="H39" s="511">
        <v>243</v>
      </c>
      <c r="I39" s="588">
        <v>878.4693000000001</v>
      </c>
      <c r="J39" s="590">
        <v>585.646</v>
      </c>
      <c r="K39" s="590">
        <v>292.823</v>
      </c>
      <c r="L39" s="534">
        <v>48.18</v>
      </c>
      <c r="M39" s="229">
        <v>35.24</v>
      </c>
      <c r="N39" s="229">
        <v>12.94</v>
      </c>
      <c r="O39" s="229">
        <v>220.06</v>
      </c>
      <c r="P39" s="229">
        <v>73.35</v>
      </c>
      <c r="Q39" s="534">
        <v>293.41</v>
      </c>
      <c r="R39" s="229">
        <v>6.59</v>
      </c>
      <c r="S39" s="586">
        <v>32979</v>
      </c>
      <c r="T39" s="230">
        <v>62541</v>
      </c>
      <c r="V39" s="513">
        <v>2215</v>
      </c>
    </row>
    <row r="40" spans="1:22" s="230" customFormat="1" ht="15">
      <c r="A40" s="227">
        <v>31</v>
      </c>
      <c r="B40" s="228" t="s">
        <v>657</v>
      </c>
      <c r="C40" s="695"/>
      <c r="D40" s="695"/>
      <c r="E40" s="695"/>
      <c r="F40" s="695"/>
      <c r="G40" s="594">
        <v>197971</v>
      </c>
      <c r="H40" s="511">
        <v>243</v>
      </c>
      <c r="I40" s="588">
        <v>4810.6953</v>
      </c>
      <c r="J40" s="590">
        <v>3207.13</v>
      </c>
      <c r="K40" s="590">
        <v>1603.565</v>
      </c>
      <c r="L40" s="534">
        <v>263.85</v>
      </c>
      <c r="M40" s="229">
        <v>192.98</v>
      </c>
      <c r="N40" s="229">
        <v>70.87</v>
      </c>
      <c r="O40" s="229">
        <v>1205.08</v>
      </c>
      <c r="P40" s="229">
        <v>401.69</v>
      </c>
      <c r="Q40" s="534">
        <v>1606.77</v>
      </c>
      <c r="R40" s="229">
        <v>36.08</v>
      </c>
      <c r="S40" s="586">
        <v>177871</v>
      </c>
      <c r="T40" s="230">
        <v>277086</v>
      </c>
      <c r="V40" s="513">
        <v>-42040</v>
      </c>
    </row>
    <row r="41" spans="1:22" s="230" customFormat="1" ht="15">
      <c r="A41" s="227">
        <v>32</v>
      </c>
      <c r="B41" s="228" t="s">
        <v>658</v>
      </c>
      <c r="C41" s="695"/>
      <c r="D41" s="695"/>
      <c r="E41" s="695"/>
      <c r="F41" s="695"/>
      <c r="G41" s="594">
        <v>192515</v>
      </c>
      <c r="H41" s="511">
        <v>243</v>
      </c>
      <c r="I41" s="588">
        <v>4678.114500000001</v>
      </c>
      <c r="J41" s="590">
        <v>3118.743</v>
      </c>
      <c r="K41" s="590">
        <v>1559.372</v>
      </c>
      <c r="L41" s="534">
        <v>256.58</v>
      </c>
      <c r="M41" s="229">
        <v>187.66</v>
      </c>
      <c r="N41" s="229">
        <v>68.92</v>
      </c>
      <c r="O41" s="229">
        <v>1171.87</v>
      </c>
      <c r="P41" s="229">
        <v>390.62</v>
      </c>
      <c r="Q41" s="534">
        <v>1562.49</v>
      </c>
      <c r="R41" s="229">
        <v>35.09</v>
      </c>
      <c r="S41" s="586">
        <v>179301</v>
      </c>
      <c r="T41" s="230">
        <v>279160</v>
      </c>
      <c r="V41" s="513">
        <v>-30869</v>
      </c>
    </row>
    <row r="42" spans="1:22" s="230" customFormat="1" ht="15">
      <c r="A42" s="227">
        <v>33</v>
      </c>
      <c r="B42" s="228" t="s">
        <v>659</v>
      </c>
      <c r="C42" s="695"/>
      <c r="D42" s="695"/>
      <c r="E42" s="695"/>
      <c r="F42" s="695"/>
      <c r="G42" s="594">
        <v>56563</v>
      </c>
      <c r="H42" s="511">
        <v>243</v>
      </c>
      <c r="I42" s="588">
        <v>1374.4809</v>
      </c>
      <c r="J42" s="590">
        <v>916.321</v>
      </c>
      <c r="K42" s="590">
        <v>458.16</v>
      </c>
      <c r="L42" s="534">
        <v>75.39</v>
      </c>
      <c r="M42" s="229">
        <v>55.14</v>
      </c>
      <c r="N42" s="229">
        <v>20.25</v>
      </c>
      <c r="O42" s="229">
        <v>344.31</v>
      </c>
      <c r="P42" s="229">
        <v>114.77</v>
      </c>
      <c r="Q42" s="534">
        <v>459.08</v>
      </c>
      <c r="R42" s="229">
        <v>10.31</v>
      </c>
      <c r="S42" s="586">
        <v>56865</v>
      </c>
      <c r="T42" s="230">
        <v>81022</v>
      </c>
      <c r="V42" s="513">
        <v>-13457</v>
      </c>
    </row>
    <row r="43" spans="1:22" s="230" customFormat="1" ht="15">
      <c r="A43" s="227">
        <v>34</v>
      </c>
      <c r="B43" s="228" t="s">
        <v>660</v>
      </c>
      <c r="C43" s="695"/>
      <c r="D43" s="695"/>
      <c r="E43" s="695"/>
      <c r="F43" s="695"/>
      <c r="G43" s="594">
        <v>288261</v>
      </c>
      <c r="H43" s="511">
        <v>243</v>
      </c>
      <c r="I43" s="588">
        <v>7004.7423</v>
      </c>
      <c r="J43" s="590">
        <v>4669.828</v>
      </c>
      <c r="K43" s="590">
        <v>2334.914</v>
      </c>
      <c r="L43" s="534">
        <v>384.2</v>
      </c>
      <c r="M43" s="229">
        <v>281</v>
      </c>
      <c r="N43" s="229">
        <v>103.2</v>
      </c>
      <c r="O43" s="229">
        <v>1754.69</v>
      </c>
      <c r="P43" s="229">
        <v>584.9</v>
      </c>
      <c r="Q43" s="534">
        <v>2339.58</v>
      </c>
      <c r="R43" s="229">
        <v>52.54</v>
      </c>
      <c r="S43" s="586">
        <v>279603</v>
      </c>
      <c r="T43" s="230">
        <v>404373</v>
      </c>
      <c r="V43" s="513">
        <v>-46072</v>
      </c>
    </row>
    <row r="44" spans="1:22" s="230" customFormat="1" ht="15">
      <c r="A44" s="227">
        <v>35</v>
      </c>
      <c r="B44" s="228" t="s">
        <v>661</v>
      </c>
      <c r="C44" s="695"/>
      <c r="D44" s="695"/>
      <c r="E44" s="695"/>
      <c r="F44" s="695"/>
      <c r="G44" s="594">
        <v>53078</v>
      </c>
      <c r="H44" s="511">
        <v>243</v>
      </c>
      <c r="I44" s="588">
        <v>1289.7954</v>
      </c>
      <c r="J44" s="590">
        <v>859.864</v>
      </c>
      <c r="K44" s="590">
        <v>429.932</v>
      </c>
      <c r="L44" s="534">
        <v>70.74000000000001</v>
      </c>
      <c r="M44" s="229">
        <v>51.74</v>
      </c>
      <c r="N44" s="229">
        <v>19</v>
      </c>
      <c r="O44" s="229">
        <v>323.09</v>
      </c>
      <c r="P44" s="229">
        <v>107.7</v>
      </c>
      <c r="Q44" s="534">
        <v>430.79</v>
      </c>
      <c r="R44" s="229">
        <v>9.67</v>
      </c>
      <c r="S44" s="586">
        <v>50970</v>
      </c>
      <c r="T44" s="230">
        <v>107875</v>
      </c>
      <c r="V44" s="513">
        <v>9334</v>
      </c>
    </row>
    <row r="45" spans="1:22" s="230" customFormat="1" ht="15">
      <c r="A45" s="227">
        <v>36</v>
      </c>
      <c r="B45" s="228" t="s">
        <v>662</v>
      </c>
      <c r="C45" s="695"/>
      <c r="D45" s="695"/>
      <c r="E45" s="695"/>
      <c r="F45" s="695"/>
      <c r="G45" s="594">
        <v>72513</v>
      </c>
      <c r="H45" s="511">
        <v>243</v>
      </c>
      <c r="I45" s="588">
        <v>1762.0659</v>
      </c>
      <c r="J45" s="590">
        <v>1174.711</v>
      </c>
      <c r="K45" s="590">
        <v>587.355</v>
      </c>
      <c r="L45" s="534">
        <v>96.65</v>
      </c>
      <c r="M45" s="229">
        <v>70.69</v>
      </c>
      <c r="N45" s="229">
        <v>25.96</v>
      </c>
      <c r="O45" s="229">
        <v>441.4</v>
      </c>
      <c r="P45" s="229">
        <v>147.13</v>
      </c>
      <c r="Q45" s="534">
        <v>588.53</v>
      </c>
      <c r="R45" s="229">
        <v>13.22</v>
      </c>
      <c r="S45" s="586">
        <v>70666</v>
      </c>
      <c r="T45" s="230">
        <v>92040</v>
      </c>
      <c r="V45" s="513">
        <v>-12302</v>
      </c>
    </row>
    <row r="46" spans="1:22" s="230" customFormat="1" ht="15">
      <c r="A46" s="227">
        <v>37</v>
      </c>
      <c r="B46" s="228" t="s">
        <v>663</v>
      </c>
      <c r="C46" s="695"/>
      <c r="D46" s="695"/>
      <c r="E46" s="695"/>
      <c r="F46" s="695"/>
      <c r="G46" s="594">
        <v>77138</v>
      </c>
      <c r="H46" s="511">
        <v>243</v>
      </c>
      <c r="I46" s="588">
        <v>1874.4534</v>
      </c>
      <c r="J46" s="590">
        <v>1249.636</v>
      </c>
      <c r="K46" s="590">
        <v>624.818</v>
      </c>
      <c r="L46" s="534">
        <v>102.81</v>
      </c>
      <c r="M46" s="229">
        <v>75.19</v>
      </c>
      <c r="N46" s="229">
        <v>27.62</v>
      </c>
      <c r="O46" s="229">
        <v>469.55</v>
      </c>
      <c r="P46" s="229">
        <v>156.52</v>
      </c>
      <c r="Q46" s="534">
        <v>626.07</v>
      </c>
      <c r="R46" s="229">
        <v>14.06</v>
      </c>
      <c r="S46" s="586">
        <v>73710</v>
      </c>
      <c r="T46" s="230">
        <v>98565</v>
      </c>
      <c r="V46" s="513">
        <v>-15621</v>
      </c>
    </row>
    <row r="47" spans="1:22" s="230" customFormat="1" ht="15">
      <c r="A47" s="227">
        <v>38</v>
      </c>
      <c r="B47" s="228" t="s">
        <v>664</v>
      </c>
      <c r="C47" s="695"/>
      <c r="D47" s="695"/>
      <c r="E47" s="695"/>
      <c r="F47" s="695"/>
      <c r="G47" s="594">
        <v>77295</v>
      </c>
      <c r="H47" s="511">
        <v>243</v>
      </c>
      <c r="I47" s="588">
        <v>1878.2685000000001</v>
      </c>
      <c r="J47" s="590">
        <v>1252.179</v>
      </c>
      <c r="K47" s="590">
        <v>626.09</v>
      </c>
      <c r="L47" s="534">
        <v>103.02</v>
      </c>
      <c r="M47" s="229">
        <v>75.35</v>
      </c>
      <c r="N47" s="229">
        <v>27.67</v>
      </c>
      <c r="O47" s="229">
        <v>470.51</v>
      </c>
      <c r="P47" s="229">
        <v>156.84</v>
      </c>
      <c r="Q47" s="534">
        <v>627.34</v>
      </c>
      <c r="R47" s="229">
        <v>14.09</v>
      </c>
      <c r="S47" s="586">
        <v>77535</v>
      </c>
      <c r="T47" s="230">
        <v>111098</v>
      </c>
      <c r="V47" s="513">
        <v>-14466</v>
      </c>
    </row>
    <row r="48" spans="1:22" s="230" customFormat="1" ht="15">
      <c r="A48" s="227">
        <v>39</v>
      </c>
      <c r="B48" s="228" t="s">
        <v>665</v>
      </c>
      <c r="C48" s="695"/>
      <c r="D48" s="695"/>
      <c r="E48" s="695"/>
      <c r="F48" s="695"/>
      <c r="G48" s="594">
        <v>217452</v>
      </c>
      <c r="H48" s="511">
        <v>243</v>
      </c>
      <c r="I48" s="588">
        <v>5284.0836</v>
      </c>
      <c r="J48" s="590">
        <v>3522.722</v>
      </c>
      <c r="K48" s="590">
        <v>1761.361</v>
      </c>
      <c r="L48" s="534">
        <v>289.82</v>
      </c>
      <c r="M48" s="229">
        <v>211.97</v>
      </c>
      <c r="N48" s="229">
        <v>77.85</v>
      </c>
      <c r="O48" s="229">
        <v>1323.66</v>
      </c>
      <c r="P48" s="229">
        <v>441.22</v>
      </c>
      <c r="Q48" s="534">
        <v>1764.88</v>
      </c>
      <c r="R48" s="229">
        <v>39.63</v>
      </c>
      <c r="S48" s="586">
        <v>220036</v>
      </c>
      <c r="T48" s="230">
        <v>338845</v>
      </c>
      <c r="V48" s="513">
        <v>-32956</v>
      </c>
    </row>
    <row r="49" spans="1:22" s="230" customFormat="1" ht="15">
      <c r="A49" s="227">
        <v>40</v>
      </c>
      <c r="B49" s="228" t="s">
        <v>666</v>
      </c>
      <c r="C49" s="695"/>
      <c r="D49" s="695"/>
      <c r="E49" s="695"/>
      <c r="F49" s="695"/>
      <c r="G49" s="594">
        <v>82245</v>
      </c>
      <c r="H49" s="511">
        <v>243</v>
      </c>
      <c r="I49" s="588">
        <v>1998.5535</v>
      </c>
      <c r="J49" s="590">
        <v>1332.369</v>
      </c>
      <c r="K49" s="590">
        <v>666.185</v>
      </c>
      <c r="L49" s="534">
        <v>109.61</v>
      </c>
      <c r="M49" s="229">
        <v>80.17</v>
      </c>
      <c r="N49" s="229">
        <v>29.44</v>
      </c>
      <c r="O49" s="229">
        <v>500.64</v>
      </c>
      <c r="P49" s="229">
        <v>166.88</v>
      </c>
      <c r="Q49" s="534">
        <v>667.52</v>
      </c>
      <c r="R49" s="229">
        <v>14.99</v>
      </c>
      <c r="S49" s="586">
        <v>81980</v>
      </c>
      <c r="T49" s="230">
        <v>127837</v>
      </c>
      <c r="V49" s="513">
        <v>-16133</v>
      </c>
    </row>
    <row r="50" spans="1:22" s="230" customFormat="1" ht="15">
      <c r="A50" s="227">
        <v>41</v>
      </c>
      <c r="B50" s="228" t="s">
        <v>667</v>
      </c>
      <c r="C50" s="695"/>
      <c r="D50" s="695"/>
      <c r="E50" s="695"/>
      <c r="F50" s="695"/>
      <c r="G50" s="594">
        <v>92921</v>
      </c>
      <c r="H50" s="511">
        <v>243</v>
      </c>
      <c r="I50" s="588">
        <v>2257.9803</v>
      </c>
      <c r="J50" s="590">
        <v>1505.32</v>
      </c>
      <c r="K50" s="590">
        <v>752.66</v>
      </c>
      <c r="L50" s="534">
        <v>123.85</v>
      </c>
      <c r="M50" s="229">
        <v>90.58</v>
      </c>
      <c r="N50" s="229">
        <v>33.27</v>
      </c>
      <c r="O50" s="229">
        <v>565.63</v>
      </c>
      <c r="P50" s="229">
        <v>188.54</v>
      </c>
      <c r="Q50" s="534">
        <v>754.17</v>
      </c>
      <c r="R50" s="229">
        <v>16.93</v>
      </c>
      <c r="S50" s="586">
        <v>88066</v>
      </c>
      <c r="T50" s="230">
        <v>120171</v>
      </c>
      <c r="V50" s="513">
        <v>-17186</v>
      </c>
    </row>
    <row r="51" spans="1:22" s="230" customFormat="1" ht="15">
      <c r="A51" s="227">
        <v>42</v>
      </c>
      <c r="B51" s="228" t="s">
        <v>668</v>
      </c>
      <c r="C51" s="695"/>
      <c r="D51" s="695"/>
      <c r="E51" s="695"/>
      <c r="F51" s="695"/>
      <c r="G51" s="594">
        <v>70882</v>
      </c>
      <c r="H51" s="511">
        <v>243</v>
      </c>
      <c r="I51" s="588">
        <v>1722.4326</v>
      </c>
      <c r="J51" s="590">
        <v>1148.288</v>
      </c>
      <c r="K51" s="590">
        <v>574.144</v>
      </c>
      <c r="L51" s="534">
        <v>94.47999999999999</v>
      </c>
      <c r="M51" s="229">
        <v>69.1</v>
      </c>
      <c r="N51" s="229">
        <v>25.38</v>
      </c>
      <c r="O51" s="229">
        <v>431.47</v>
      </c>
      <c r="P51" s="229">
        <v>143.82</v>
      </c>
      <c r="Q51" s="534">
        <v>575.29</v>
      </c>
      <c r="R51" s="229">
        <v>12.92</v>
      </c>
      <c r="S51" s="586">
        <v>70926</v>
      </c>
      <c r="T51" s="230">
        <v>123759</v>
      </c>
      <c r="V51" s="513">
        <v>4316</v>
      </c>
    </row>
    <row r="52" spans="1:22" s="230" customFormat="1" ht="15">
      <c r="A52" s="227">
        <v>43</v>
      </c>
      <c r="B52" s="228" t="s">
        <v>669</v>
      </c>
      <c r="C52" s="695"/>
      <c r="D52" s="695"/>
      <c r="E52" s="695"/>
      <c r="F52" s="695"/>
      <c r="G52" s="594">
        <v>122534</v>
      </c>
      <c r="H52" s="511">
        <v>243</v>
      </c>
      <c r="I52" s="588">
        <v>2977.5762</v>
      </c>
      <c r="J52" s="590">
        <v>1985.051</v>
      </c>
      <c r="K52" s="590">
        <v>992.525</v>
      </c>
      <c r="L52" s="534">
        <v>163.32</v>
      </c>
      <c r="M52" s="229">
        <v>119.45</v>
      </c>
      <c r="N52" s="229">
        <v>43.87</v>
      </c>
      <c r="O52" s="229">
        <v>745.88</v>
      </c>
      <c r="P52" s="229">
        <v>248.63</v>
      </c>
      <c r="Q52" s="534">
        <v>994.51</v>
      </c>
      <c r="R52" s="229">
        <v>22.33</v>
      </c>
      <c r="S52" s="586">
        <v>119257</v>
      </c>
      <c r="T52" s="230">
        <v>149594</v>
      </c>
      <c r="V52" s="513">
        <v>-33748</v>
      </c>
    </row>
    <row r="53" spans="1:22" s="230" customFormat="1" ht="15">
      <c r="A53" s="227">
        <v>44</v>
      </c>
      <c r="B53" s="228" t="s">
        <v>670</v>
      </c>
      <c r="C53" s="695"/>
      <c r="D53" s="695"/>
      <c r="E53" s="695"/>
      <c r="F53" s="695"/>
      <c r="G53" s="594">
        <v>75897</v>
      </c>
      <c r="H53" s="511">
        <v>243</v>
      </c>
      <c r="I53" s="588">
        <v>1844.2971</v>
      </c>
      <c r="J53" s="590">
        <v>1229.531</v>
      </c>
      <c r="K53" s="590">
        <v>614.766</v>
      </c>
      <c r="L53" s="534">
        <v>101.15</v>
      </c>
      <c r="M53" s="229">
        <v>73.98</v>
      </c>
      <c r="N53" s="229">
        <v>27.17</v>
      </c>
      <c r="O53" s="229">
        <v>462</v>
      </c>
      <c r="P53" s="229">
        <v>154</v>
      </c>
      <c r="Q53" s="534">
        <v>616</v>
      </c>
      <c r="R53" s="229">
        <v>13.83</v>
      </c>
      <c r="S53" s="586">
        <v>74868</v>
      </c>
      <c r="T53" s="230">
        <v>124249</v>
      </c>
      <c r="V53" s="513">
        <v>3670</v>
      </c>
    </row>
    <row r="54" spans="1:22" s="230" customFormat="1" ht="15">
      <c r="A54" s="227">
        <v>45</v>
      </c>
      <c r="B54" s="228" t="s">
        <v>671</v>
      </c>
      <c r="C54" s="695"/>
      <c r="D54" s="695"/>
      <c r="E54" s="695"/>
      <c r="F54" s="695"/>
      <c r="G54" s="594">
        <v>85848</v>
      </c>
      <c r="H54" s="511">
        <v>243</v>
      </c>
      <c r="I54" s="588">
        <v>2086.1064</v>
      </c>
      <c r="J54" s="590">
        <v>1390.738</v>
      </c>
      <c r="K54" s="590">
        <v>695.369</v>
      </c>
      <c r="L54" s="534">
        <v>114.41000000000001</v>
      </c>
      <c r="M54" s="229">
        <v>83.68</v>
      </c>
      <c r="N54" s="229">
        <v>30.73</v>
      </c>
      <c r="O54" s="229">
        <v>522.57</v>
      </c>
      <c r="P54" s="229">
        <v>174.19</v>
      </c>
      <c r="Q54" s="534">
        <v>696.76</v>
      </c>
      <c r="R54" s="229">
        <v>15.65</v>
      </c>
      <c r="S54" s="586">
        <v>82304</v>
      </c>
      <c r="T54" s="230">
        <v>130113</v>
      </c>
      <c r="V54" s="513">
        <v>-21290</v>
      </c>
    </row>
    <row r="55" spans="1:22" s="230" customFormat="1" ht="15">
      <c r="A55" s="227">
        <v>46</v>
      </c>
      <c r="B55" s="228" t="s">
        <v>672</v>
      </c>
      <c r="C55" s="695"/>
      <c r="D55" s="695"/>
      <c r="E55" s="695"/>
      <c r="F55" s="695"/>
      <c r="G55" s="594">
        <v>190569</v>
      </c>
      <c r="H55" s="511">
        <v>243</v>
      </c>
      <c r="I55" s="588">
        <v>4630.8267000000005</v>
      </c>
      <c r="J55" s="590">
        <v>3087.218</v>
      </c>
      <c r="K55" s="590">
        <v>1543.609</v>
      </c>
      <c r="L55" s="534">
        <v>253.99</v>
      </c>
      <c r="M55" s="229">
        <v>185.77</v>
      </c>
      <c r="N55" s="229">
        <v>68.22</v>
      </c>
      <c r="O55" s="229">
        <v>1160.03</v>
      </c>
      <c r="P55" s="229">
        <v>386.68</v>
      </c>
      <c r="Q55" s="534">
        <v>1546.7</v>
      </c>
      <c r="R55" s="229">
        <v>34.73</v>
      </c>
      <c r="S55" s="586">
        <v>176519</v>
      </c>
      <c r="T55" s="230">
        <v>255712</v>
      </c>
      <c r="V55" s="513">
        <v>-42329</v>
      </c>
    </row>
    <row r="56" spans="1:22" s="230" customFormat="1" ht="15">
      <c r="A56" s="227">
        <v>47</v>
      </c>
      <c r="B56" s="228" t="s">
        <v>673</v>
      </c>
      <c r="C56" s="695"/>
      <c r="D56" s="695"/>
      <c r="E56" s="695"/>
      <c r="F56" s="695"/>
      <c r="G56" s="594">
        <v>288326</v>
      </c>
      <c r="H56" s="511">
        <v>243</v>
      </c>
      <c r="I56" s="588">
        <v>7006.321800000001</v>
      </c>
      <c r="J56" s="590">
        <v>4670.881</v>
      </c>
      <c r="K56" s="590">
        <v>2335.441</v>
      </c>
      <c r="L56" s="534">
        <v>384.28</v>
      </c>
      <c r="M56" s="229">
        <v>281.06</v>
      </c>
      <c r="N56" s="229">
        <v>103.22</v>
      </c>
      <c r="O56" s="229">
        <v>1755.08</v>
      </c>
      <c r="P56" s="229">
        <v>585.03</v>
      </c>
      <c r="Q56" s="534">
        <v>2340.11</v>
      </c>
      <c r="R56" s="229">
        <v>52.55</v>
      </c>
      <c r="S56" s="586">
        <v>278948</v>
      </c>
      <c r="T56" s="230">
        <v>389235</v>
      </c>
      <c r="V56" s="513">
        <v>-75689</v>
      </c>
    </row>
    <row r="57" spans="1:22" s="230" customFormat="1" ht="15">
      <c r="A57" s="227">
        <v>48</v>
      </c>
      <c r="B57" s="228" t="s">
        <v>674</v>
      </c>
      <c r="C57" s="695"/>
      <c r="D57" s="695"/>
      <c r="E57" s="695"/>
      <c r="F57" s="695"/>
      <c r="G57" s="594">
        <v>98600</v>
      </c>
      <c r="H57" s="511">
        <v>243</v>
      </c>
      <c r="I57" s="588">
        <v>2395.98</v>
      </c>
      <c r="J57" s="590">
        <v>1597.32</v>
      </c>
      <c r="K57" s="590">
        <v>798.66</v>
      </c>
      <c r="L57" s="534">
        <v>131.41</v>
      </c>
      <c r="M57" s="229">
        <v>96.11</v>
      </c>
      <c r="N57" s="229">
        <v>35.3</v>
      </c>
      <c r="O57" s="229">
        <v>600.2</v>
      </c>
      <c r="P57" s="229">
        <v>200.07</v>
      </c>
      <c r="Q57" s="534">
        <v>800.26</v>
      </c>
      <c r="R57" s="229">
        <v>17.97</v>
      </c>
      <c r="S57" s="586">
        <v>98488</v>
      </c>
      <c r="T57" s="230">
        <v>127233</v>
      </c>
      <c r="V57" s="513">
        <v>-31329</v>
      </c>
    </row>
    <row r="58" spans="1:22" s="230" customFormat="1" ht="15">
      <c r="A58" s="227">
        <v>49</v>
      </c>
      <c r="B58" s="228" t="s">
        <v>675</v>
      </c>
      <c r="C58" s="695"/>
      <c r="D58" s="695"/>
      <c r="E58" s="695"/>
      <c r="F58" s="695"/>
      <c r="G58" s="594">
        <v>126413</v>
      </c>
      <c r="H58" s="511">
        <v>243</v>
      </c>
      <c r="I58" s="588">
        <v>3071.8359</v>
      </c>
      <c r="J58" s="590">
        <v>2047.891</v>
      </c>
      <c r="K58" s="590">
        <v>1023.945</v>
      </c>
      <c r="L58" s="534">
        <v>168.49</v>
      </c>
      <c r="M58" s="229">
        <v>123.23</v>
      </c>
      <c r="N58" s="229">
        <v>45.26</v>
      </c>
      <c r="O58" s="229">
        <v>769.49</v>
      </c>
      <c r="P58" s="229">
        <v>256.5</v>
      </c>
      <c r="Q58" s="534">
        <v>1025.99</v>
      </c>
      <c r="R58" s="229">
        <v>23.04</v>
      </c>
      <c r="S58" s="586">
        <v>107192</v>
      </c>
      <c r="T58" s="230">
        <v>151369</v>
      </c>
      <c r="V58" s="513">
        <v>-34639</v>
      </c>
    </row>
    <row r="59" spans="1:22" s="230" customFormat="1" ht="15">
      <c r="A59" s="227">
        <v>50</v>
      </c>
      <c r="B59" s="228" t="s">
        <v>676</v>
      </c>
      <c r="C59" s="695"/>
      <c r="D59" s="695"/>
      <c r="E59" s="695"/>
      <c r="F59" s="695"/>
      <c r="G59" s="594">
        <v>48604</v>
      </c>
      <c r="H59" s="511">
        <v>243</v>
      </c>
      <c r="I59" s="588">
        <v>1181.0772</v>
      </c>
      <c r="J59" s="590">
        <v>787.385</v>
      </c>
      <c r="K59" s="590">
        <v>393.692</v>
      </c>
      <c r="L59" s="534">
        <v>64.78</v>
      </c>
      <c r="M59" s="229">
        <v>47.38</v>
      </c>
      <c r="N59" s="229">
        <v>17.4</v>
      </c>
      <c r="O59" s="229">
        <v>295.86</v>
      </c>
      <c r="P59" s="229">
        <v>98.62</v>
      </c>
      <c r="Q59" s="534">
        <v>394.48</v>
      </c>
      <c r="R59" s="229">
        <v>8.86</v>
      </c>
      <c r="S59" s="586">
        <v>48156</v>
      </c>
      <c r="T59" s="230">
        <v>76036</v>
      </c>
      <c r="V59" s="513">
        <v>-5786</v>
      </c>
    </row>
    <row r="60" spans="1:22" s="230" customFormat="1" ht="15">
      <c r="A60" s="227">
        <v>51</v>
      </c>
      <c r="B60" s="228" t="s">
        <v>677</v>
      </c>
      <c r="C60" s="695"/>
      <c r="D60" s="695"/>
      <c r="E60" s="695"/>
      <c r="F60" s="695"/>
      <c r="G60" s="594">
        <v>115583</v>
      </c>
      <c r="H60" s="511">
        <v>243</v>
      </c>
      <c r="I60" s="588">
        <v>2808.6669</v>
      </c>
      <c r="J60" s="590">
        <v>1872.445</v>
      </c>
      <c r="K60" s="590">
        <v>936.222</v>
      </c>
      <c r="L60" s="534">
        <v>154.05</v>
      </c>
      <c r="M60" s="229">
        <v>112.67</v>
      </c>
      <c r="N60" s="229">
        <v>41.38</v>
      </c>
      <c r="O60" s="229">
        <v>703.57</v>
      </c>
      <c r="P60" s="229">
        <v>234.52</v>
      </c>
      <c r="Q60" s="534">
        <v>938.09</v>
      </c>
      <c r="R60" s="229">
        <v>21.07</v>
      </c>
      <c r="S60" s="586">
        <v>108131</v>
      </c>
      <c r="T60" s="230">
        <v>203539</v>
      </c>
      <c r="V60" s="513">
        <v>-5068</v>
      </c>
    </row>
    <row r="61" spans="1:22" s="230" customFormat="1" ht="15">
      <c r="A61" s="227">
        <v>52</v>
      </c>
      <c r="B61" s="228" t="s">
        <v>678</v>
      </c>
      <c r="C61" s="695"/>
      <c r="D61" s="695"/>
      <c r="E61" s="695"/>
      <c r="F61" s="695"/>
      <c r="G61" s="594">
        <v>67553</v>
      </c>
      <c r="H61" s="511">
        <v>243</v>
      </c>
      <c r="I61" s="588">
        <v>1641.5379</v>
      </c>
      <c r="J61" s="590">
        <v>1094.359</v>
      </c>
      <c r="K61" s="590">
        <v>547.179</v>
      </c>
      <c r="L61" s="534">
        <v>90.03</v>
      </c>
      <c r="M61" s="229">
        <v>65.85</v>
      </c>
      <c r="N61" s="229">
        <v>24.18</v>
      </c>
      <c r="O61" s="229">
        <v>411.2</v>
      </c>
      <c r="P61" s="229">
        <v>137.07</v>
      </c>
      <c r="Q61" s="534">
        <v>548.27</v>
      </c>
      <c r="R61" s="229">
        <v>12.31</v>
      </c>
      <c r="S61" s="586">
        <v>67551</v>
      </c>
      <c r="T61" s="230">
        <v>126005</v>
      </c>
      <c r="V61" s="513">
        <v>-3068</v>
      </c>
    </row>
    <row r="62" spans="1:22" s="230" customFormat="1" ht="15">
      <c r="A62" s="227">
        <v>53</v>
      </c>
      <c r="B62" s="228" t="s">
        <v>679</v>
      </c>
      <c r="C62" s="695"/>
      <c r="D62" s="695"/>
      <c r="E62" s="695"/>
      <c r="F62" s="695"/>
      <c r="G62" s="594">
        <v>82971</v>
      </c>
      <c r="H62" s="511">
        <v>243</v>
      </c>
      <c r="I62" s="588">
        <v>2016.1953</v>
      </c>
      <c r="J62" s="590">
        <v>1344.13</v>
      </c>
      <c r="K62" s="590">
        <v>672.065</v>
      </c>
      <c r="L62" s="534">
        <v>110.58</v>
      </c>
      <c r="M62" s="229">
        <v>80.88</v>
      </c>
      <c r="N62" s="229">
        <v>29.7</v>
      </c>
      <c r="O62" s="229">
        <v>505.06</v>
      </c>
      <c r="P62" s="229">
        <v>168.35</v>
      </c>
      <c r="Q62" s="534">
        <v>673.41</v>
      </c>
      <c r="R62" s="229">
        <v>15.12</v>
      </c>
      <c r="S62" s="586">
        <v>61818</v>
      </c>
      <c r="T62" s="230">
        <v>115358</v>
      </c>
      <c r="V62" s="513">
        <v>7255</v>
      </c>
    </row>
    <row r="63" spans="1:22" s="230" customFormat="1" ht="15">
      <c r="A63" s="227">
        <v>54</v>
      </c>
      <c r="B63" s="228" t="s">
        <v>680</v>
      </c>
      <c r="C63" s="695"/>
      <c r="D63" s="695"/>
      <c r="E63" s="695"/>
      <c r="F63" s="695"/>
      <c r="G63" s="594">
        <v>103678</v>
      </c>
      <c r="H63" s="511">
        <v>243</v>
      </c>
      <c r="I63" s="588">
        <v>2519.3754</v>
      </c>
      <c r="J63" s="590">
        <v>1679.584</v>
      </c>
      <c r="K63" s="590">
        <v>839.792</v>
      </c>
      <c r="L63" s="534">
        <v>138.18</v>
      </c>
      <c r="M63" s="229">
        <v>101.06</v>
      </c>
      <c r="N63" s="229">
        <v>37.12</v>
      </c>
      <c r="O63" s="229">
        <v>631.1</v>
      </c>
      <c r="P63" s="229">
        <v>210.37</v>
      </c>
      <c r="Q63" s="534">
        <v>841.47</v>
      </c>
      <c r="R63" s="229">
        <v>18.9</v>
      </c>
      <c r="S63" s="586">
        <v>92249</v>
      </c>
      <c r="T63" s="230">
        <v>152417</v>
      </c>
      <c r="V63" s="513">
        <v>-28557</v>
      </c>
    </row>
    <row r="64" spans="1:22" s="230" customFormat="1" ht="15">
      <c r="A64" s="227">
        <v>55</v>
      </c>
      <c r="B64" s="228" t="s">
        <v>681</v>
      </c>
      <c r="C64" s="695"/>
      <c r="D64" s="695"/>
      <c r="E64" s="695"/>
      <c r="F64" s="695"/>
      <c r="G64" s="594">
        <v>69859</v>
      </c>
      <c r="H64" s="511">
        <v>243</v>
      </c>
      <c r="I64" s="588">
        <v>1697.5737000000001</v>
      </c>
      <c r="J64" s="590">
        <v>1131.716</v>
      </c>
      <c r="K64" s="590">
        <v>565.858</v>
      </c>
      <c r="L64" s="534">
        <v>93.11</v>
      </c>
      <c r="M64" s="229">
        <v>68.1</v>
      </c>
      <c r="N64" s="229">
        <v>25.01</v>
      </c>
      <c r="O64" s="229">
        <v>425.24</v>
      </c>
      <c r="P64" s="229">
        <v>141.75</v>
      </c>
      <c r="Q64" s="534">
        <v>566.99</v>
      </c>
      <c r="R64" s="229">
        <v>12.73</v>
      </c>
      <c r="S64" s="586">
        <v>68767</v>
      </c>
      <c r="T64" s="230">
        <v>101300</v>
      </c>
      <c r="V64" s="513">
        <v>-8599</v>
      </c>
    </row>
    <row r="65" spans="1:22" s="230" customFormat="1" ht="15">
      <c r="A65" s="227">
        <v>56</v>
      </c>
      <c r="B65" s="228" t="s">
        <v>682</v>
      </c>
      <c r="C65" s="695"/>
      <c r="D65" s="695"/>
      <c r="E65" s="695"/>
      <c r="F65" s="695"/>
      <c r="G65" s="594">
        <v>148159</v>
      </c>
      <c r="H65" s="511">
        <v>243</v>
      </c>
      <c r="I65" s="588">
        <v>3600.2637</v>
      </c>
      <c r="J65" s="590">
        <v>2400.176</v>
      </c>
      <c r="K65" s="590">
        <v>1200.088</v>
      </c>
      <c r="L65" s="534">
        <v>197.45999999999998</v>
      </c>
      <c r="M65" s="229">
        <v>144.42</v>
      </c>
      <c r="N65" s="229">
        <v>53.04</v>
      </c>
      <c r="O65" s="229">
        <v>901.87</v>
      </c>
      <c r="P65" s="229">
        <v>300.62</v>
      </c>
      <c r="Q65" s="534">
        <v>1202.49</v>
      </c>
      <c r="R65" s="229">
        <v>27</v>
      </c>
      <c r="S65" s="586">
        <v>143464</v>
      </c>
      <c r="T65" s="230">
        <v>221936</v>
      </c>
      <c r="V65" s="513">
        <v>-14956</v>
      </c>
    </row>
    <row r="66" spans="1:22" s="230" customFormat="1" ht="15">
      <c r="A66" s="227">
        <v>57</v>
      </c>
      <c r="B66" s="228" t="s">
        <v>683</v>
      </c>
      <c r="C66" s="695"/>
      <c r="D66" s="695"/>
      <c r="E66" s="695"/>
      <c r="F66" s="695"/>
      <c r="G66" s="594">
        <v>111592</v>
      </c>
      <c r="H66" s="511">
        <v>243</v>
      </c>
      <c r="I66" s="588">
        <v>2711.6856000000002</v>
      </c>
      <c r="J66" s="590">
        <v>1807.79</v>
      </c>
      <c r="K66" s="590">
        <v>903.895</v>
      </c>
      <c r="L66" s="534">
        <v>148.73000000000002</v>
      </c>
      <c r="M66" s="229">
        <v>108.78</v>
      </c>
      <c r="N66" s="229">
        <v>39.95</v>
      </c>
      <c r="O66" s="229">
        <v>679.28</v>
      </c>
      <c r="P66" s="229">
        <v>226.43</v>
      </c>
      <c r="Q66" s="534">
        <v>905.7</v>
      </c>
      <c r="R66" s="229">
        <v>20.34</v>
      </c>
      <c r="S66" s="586">
        <v>92031</v>
      </c>
      <c r="T66" s="230">
        <v>155945</v>
      </c>
      <c r="V66" s="513">
        <v>-15279</v>
      </c>
    </row>
    <row r="67" spans="1:22" s="230" customFormat="1" ht="15">
      <c r="A67" s="227">
        <v>58</v>
      </c>
      <c r="B67" s="228" t="s">
        <v>684</v>
      </c>
      <c r="C67" s="695"/>
      <c r="D67" s="695"/>
      <c r="E67" s="695"/>
      <c r="F67" s="695"/>
      <c r="G67" s="594">
        <v>77857</v>
      </c>
      <c r="H67" s="511">
        <v>243</v>
      </c>
      <c r="I67" s="588">
        <v>1891.9251000000002</v>
      </c>
      <c r="J67" s="590">
        <v>1261.283</v>
      </c>
      <c r="K67" s="590">
        <v>630.642</v>
      </c>
      <c r="L67" s="534">
        <v>103.76</v>
      </c>
      <c r="M67" s="229">
        <v>75.89</v>
      </c>
      <c r="N67" s="229">
        <v>27.87</v>
      </c>
      <c r="O67" s="229">
        <v>473.93</v>
      </c>
      <c r="P67" s="229">
        <v>157.98</v>
      </c>
      <c r="Q67" s="534">
        <v>631.9</v>
      </c>
      <c r="R67" s="229">
        <v>14.19</v>
      </c>
      <c r="S67" s="586">
        <v>76457</v>
      </c>
      <c r="T67" s="230">
        <v>110179</v>
      </c>
      <c r="V67" s="513">
        <v>-13218</v>
      </c>
    </row>
    <row r="68" spans="1:22" s="230" customFormat="1" ht="15">
      <c r="A68" s="227">
        <v>59</v>
      </c>
      <c r="B68" s="228" t="s">
        <v>685</v>
      </c>
      <c r="C68" s="695"/>
      <c r="D68" s="695"/>
      <c r="E68" s="695"/>
      <c r="F68" s="695"/>
      <c r="G68" s="594">
        <v>63981</v>
      </c>
      <c r="H68" s="511">
        <v>243</v>
      </c>
      <c r="I68" s="588">
        <v>1554.7383</v>
      </c>
      <c r="J68" s="590">
        <v>1036.492</v>
      </c>
      <c r="K68" s="590">
        <v>518.246</v>
      </c>
      <c r="L68" s="534">
        <v>85.28</v>
      </c>
      <c r="M68" s="229">
        <v>62.37</v>
      </c>
      <c r="N68" s="229">
        <v>22.91</v>
      </c>
      <c r="O68" s="229">
        <v>389.46</v>
      </c>
      <c r="P68" s="229">
        <v>129.82</v>
      </c>
      <c r="Q68" s="534">
        <v>519.28</v>
      </c>
      <c r="R68" s="229">
        <v>11.66</v>
      </c>
      <c r="S68" s="586">
        <v>63293</v>
      </c>
      <c r="T68" s="230">
        <v>154771</v>
      </c>
      <c r="V68" s="513">
        <v>3938</v>
      </c>
    </row>
    <row r="69" spans="1:22" s="230" customFormat="1" ht="15">
      <c r="A69" s="227">
        <v>60</v>
      </c>
      <c r="B69" s="228" t="s">
        <v>686</v>
      </c>
      <c r="C69" s="695"/>
      <c r="D69" s="695"/>
      <c r="E69" s="695"/>
      <c r="F69" s="695"/>
      <c r="G69" s="594">
        <v>147368</v>
      </c>
      <c r="H69" s="511">
        <v>243</v>
      </c>
      <c r="I69" s="588">
        <v>3581.0424000000003</v>
      </c>
      <c r="J69" s="590">
        <v>2387.362</v>
      </c>
      <c r="K69" s="590">
        <v>1193.681</v>
      </c>
      <c r="L69" s="534">
        <v>196.41</v>
      </c>
      <c r="M69" s="229">
        <v>143.65</v>
      </c>
      <c r="N69" s="229">
        <v>52.76</v>
      </c>
      <c r="O69" s="229">
        <v>897.05</v>
      </c>
      <c r="P69" s="229">
        <v>299.02</v>
      </c>
      <c r="Q69" s="534">
        <v>1196.07</v>
      </c>
      <c r="R69" s="229">
        <v>26.86</v>
      </c>
      <c r="S69" s="586">
        <v>144585</v>
      </c>
      <c r="T69" s="230">
        <v>212301</v>
      </c>
      <c r="V69" s="513">
        <v>-22152</v>
      </c>
    </row>
    <row r="70" spans="1:22" s="230" customFormat="1" ht="15">
      <c r="A70" s="227">
        <v>61</v>
      </c>
      <c r="B70" s="228" t="s">
        <v>687</v>
      </c>
      <c r="C70" s="695"/>
      <c r="D70" s="695"/>
      <c r="E70" s="695"/>
      <c r="F70" s="695"/>
      <c r="G70" s="594">
        <v>130992</v>
      </c>
      <c r="H70" s="511">
        <v>243</v>
      </c>
      <c r="I70" s="588">
        <v>3183.1056000000003</v>
      </c>
      <c r="J70" s="590">
        <v>2122.07</v>
      </c>
      <c r="K70" s="590">
        <v>1061.035</v>
      </c>
      <c r="L70" s="534">
        <v>174.59</v>
      </c>
      <c r="M70" s="229">
        <v>127.69</v>
      </c>
      <c r="N70" s="229">
        <v>46.9</v>
      </c>
      <c r="O70" s="229">
        <v>797.37</v>
      </c>
      <c r="P70" s="229">
        <v>265.79</v>
      </c>
      <c r="Q70" s="534">
        <v>1063.16</v>
      </c>
      <c r="R70" s="229">
        <v>23.87</v>
      </c>
      <c r="S70" s="586">
        <v>123414</v>
      </c>
      <c r="T70" s="230">
        <v>162010</v>
      </c>
      <c r="V70" s="513">
        <v>-41741</v>
      </c>
    </row>
    <row r="71" spans="1:22" s="230" customFormat="1" ht="15">
      <c r="A71" s="227">
        <v>62</v>
      </c>
      <c r="B71" s="228" t="s">
        <v>688</v>
      </c>
      <c r="C71" s="695"/>
      <c r="D71" s="695"/>
      <c r="E71" s="695"/>
      <c r="F71" s="695"/>
      <c r="G71" s="594">
        <v>85400</v>
      </c>
      <c r="H71" s="511">
        <v>243</v>
      </c>
      <c r="I71" s="588">
        <v>2075.2200000000003</v>
      </c>
      <c r="J71" s="590">
        <v>1383.48</v>
      </c>
      <c r="K71" s="590">
        <v>691.74</v>
      </c>
      <c r="L71" s="534">
        <v>113.82</v>
      </c>
      <c r="M71" s="229">
        <v>83.25</v>
      </c>
      <c r="N71" s="229">
        <v>30.57</v>
      </c>
      <c r="O71" s="229">
        <v>519.84</v>
      </c>
      <c r="P71" s="229">
        <v>173.28</v>
      </c>
      <c r="Q71" s="534">
        <v>693.12</v>
      </c>
      <c r="R71" s="229">
        <v>15.56</v>
      </c>
      <c r="S71" s="586">
        <v>78284</v>
      </c>
      <c r="T71" s="230">
        <v>149261</v>
      </c>
      <c r="V71" s="513">
        <v>1227</v>
      </c>
    </row>
    <row r="72" spans="1:22" s="230" customFormat="1" ht="15">
      <c r="A72" s="227">
        <v>63</v>
      </c>
      <c r="B72" s="228" t="s">
        <v>689</v>
      </c>
      <c r="C72" s="695"/>
      <c r="D72" s="695"/>
      <c r="E72" s="695"/>
      <c r="F72" s="695"/>
      <c r="G72" s="594">
        <v>116816</v>
      </c>
      <c r="H72" s="511">
        <v>243</v>
      </c>
      <c r="I72" s="588">
        <v>2838.6288</v>
      </c>
      <c r="J72" s="590">
        <v>1892.419</v>
      </c>
      <c r="K72" s="590">
        <v>946.21</v>
      </c>
      <c r="L72" s="534">
        <v>155.69</v>
      </c>
      <c r="M72" s="229">
        <v>113.87</v>
      </c>
      <c r="N72" s="229">
        <v>41.82</v>
      </c>
      <c r="O72" s="229">
        <v>711.08</v>
      </c>
      <c r="P72" s="229">
        <v>237.03</v>
      </c>
      <c r="Q72" s="534">
        <v>948.1</v>
      </c>
      <c r="R72" s="229">
        <v>21.29</v>
      </c>
      <c r="S72" s="586">
        <v>118147</v>
      </c>
      <c r="T72" s="230">
        <v>149443</v>
      </c>
      <c r="V72" s="513">
        <v>-25344</v>
      </c>
    </row>
    <row r="73" spans="1:22" s="230" customFormat="1" ht="15">
      <c r="A73" s="227">
        <v>64</v>
      </c>
      <c r="B73" s="228" t="s">
        <v>690</v>
      </c>
      <c r="C73" s="695"/>
      <c r="D73" s="695"/>
      <c r="E73" s="695"/>
      <c r="F73" s="695"/>
      <c r="G73" s="594">
        <v>97705</v>
      </c>
      <c r="H73" s="511">
        <v>243</v>
      </c>
      <c r="I73" s="588">
        <v>2374.2315000000003</v>
      </c>
      <c r="J73" s="590">
        <v>1582.821</v>
      </c>
      <c r="K73" s="590">
        <v>791.411</v>
      </c>
      <c r="L73" s="534">
        <v>130.22</v>
      </c>
      <c r="M73" s="229">
        <v>95.24</v>
      </c>
      <c r="N73" s="229">
        <v>34.98</v>
      </c>
      <c r="O73" s="229">
        <v>594.74</v>
      </c>
      <c r="P73" s="229">
        <v>198.25</v>
      </c>
      <c r="Q73" s="534">
        <v>792.99</v>
      </c>
      <c r="R73" s="229">
        <v>17.81</v>
      </c>
      <c r="S73" s="586">
        <v>94041</v>
      </c>
      <c r="T73" s="230">
        <v>128775</v>
      </c>
      <c r="V73" s="513">
        <v>-21150</v>
      </c>
    </row>
    <row r="74" spans="1:22" s="230" customFormat="1" ht="15">
      <c r="A74" s="227">
        <v>65</v>
      </c>
      <c r="B74" s="228" t="s">
        <v>691</v>
      </c>
      <c r="C74" s="695"/>
      <c r="D74" s="695"/>
      <c r="E74" s="695"/>
      <c r="F74" s="695"/>
      <c r="G74" s="594">
        <v>135572</v>
      </c>
      <c r="H74" s="511">
        <v>243</v>
      </c>
      <c r="I74" s="588">
        <v>3294.3996</v>
      </c>
      <c r="J74" s="590">
        <v>2196.266</v>
      </c>
      <c r="K74" s="590">
        <v>1098.133</v>
      </c>
      <c r="L74" s="534">
        <v>180.68</v>
      </c>
      <c r="M74" s="229">
        <v>132.15</v>
      </c>
      <c r="N74" s="229">
        <v>48.53</v>
      </c>
      <c r="O74" s="229">
        <v>825.25</v>
      </c>
      <c r="P74" s="229">
        <v>275.08</v>
      </c>
      <c r="Q74" s="534">
        <v>1100.33</v>
      </c>
      <c r="R74" s="229">
        <v>24.71</v>
      </c>
      <c r="S74" s="586">
        <v>127060</v>
      </c>
      <c r="T74" s="230">
        <v>273938</v>
      </c>
      <c r="V74" s="513">
        <v>-698</v>
      </c>
    </row>
    <row r="75" spans="1:22" s="230" customFormat="1" ht="15">
      <c r="A75" s="227">
        <v>66</v>
      </c>
      <c r="B75" s="228" t="s">
        <v>692</v>
      </c>
      <c r="C75" s="695"/>
      <c r="D75" s="695"/>
      <c r="E75" s="695"/>
      <c r="F75" s="695"/>
      <c r="G75" s="594">
        <v>49239</v>
      </c>
      <c r="H75" s="511">
        <v>243</v>
      </c>
      <c r="I75" s="588">
        <v>1196.5077</v>
      </c>
      <c r="J75" s="590">
        <v>797.672</v>
      </c>
      <c r="K75" s="590">
        <v>398.836</v>
      </c>
      <c r="L75" s="534">
        <v>65.63</v>
      </c>
      <c r="M75" s="229">
        <v>48</v>
      </c>
      <c r="N75" s="229">
        <v>17.63</v>
      </c>
      <c r="O75" s="229">
        <v>299.72</v>
      </c>
      <c r="P75" s="229">
        <v>99.91</v>
      </c>
      <c r="Q75" s="534">
        <v>399.63</v>
      </c>
      <c r="R75" s="229">
        <v>8.97</v>
      </c>
      <c r="S75" s="586">
        <v>46204</v>
      </c>
      <c r="T75" s="230">
        <v>106565</v>
      </c>
      <c r="V75" s="513">
        <v>-8941</v>
      </c>
    </row>
    <row r="76" spans="1:22" s="230" customFormat="1" ht="15">
      <c r="A76" s="227">
        <v>67</v>
      </c>
      <c r="B76" s="228" t="s">
        <v>693</v>
      </c>
      <c r="C76" s="695"/>
      <c r="D76" s="695"/>
      <c r="E76" s="695"/>
      <c r="F76" s="695"/>
      <c r="G76" s="594">
        <v>179691</v>
      </c>
      <c r="H76" s="511">
        <v>243</v>
      </c>
      <c r="I76" s="588">
        <v>4366.491300000001</v>
      </c>
      <c r="J76" s="590">
        <v>2910.994</v>
      </c>
      <c r="K76" s="590">
        <v>1455.497</v>
      </c>
      <c r="L76" s="534">
        <v>239.49</v>
      </c>
      <c r="M76" s="229">
        <v>175.16</v>
      </c>
      <c r="N76" s="229">
        <v>64.33</v>
      </c>
      <c r="O76" s="229">
        <v>1093.81</v>
      </c>
      <c r="P76" s="229">
        <v>364.6</v>
      </c>
      <c r="Q76" s="534">
        <v>1458.41</v>
      </c>
      <c r="R76" s="229">
        <v>32.75</v>
      </c>
      <c r="S76" s="586">
        <v>166014</v>
      </c>
      <c r="T76" s="230">
        <v>252782</v>
      </c>
      <c r="V76" s="513">
        <v>-27675</v>
      </c>
    </row>
    <row r="77" spans="1:22" s="230" customFormat="1" ht="15">
      <c r="A77" s="227">
        <v>68</v>
      </c>
      <c r="B77" s="228" t="s">
        <v>694</v>
      </c>
      <c r="C77" s="695"/>
      <c r="D77" s="695"/>
      <c r="E77" s="695"/>
      <c r="F77" s="695"/>
      <c r="G77" s="594">
        <v>320669</v>
      </c>
      <c r="H77" s="511">
        <v>243</v>
      </c>
      <c r="I77" s="588">
        <v>7792.256700000001</v>
      </c>
      <c r="J77" s="590">
        <v>5194.838</v>
      </c>
      <c r="K77" s="590">
        <v>2597.419</v>
      </c>
      <c r="L77" s="534">
        <v>427.39</v>
      </c>
      <c r="M77" s="229">
        <v>312.59</v>
      </c>
      <c r="N77" s="229">
        <v>114.8</v>
      </c>
      <c r="O77" s="229">
        <v>1951.96</v>
      </c>
      <c r="P77" s="229">
        <v>650.65</v>
      </c>
      <c r="Q77" s="534">
        <v>2602.61</v>
      </c>
      <c r="R77" s="229">
        <v>58.44</v>
      </c>
      <c r="S77" s="586">
        <v>283264</v>
      </c>
      <c r="T77" s="230">
        <v>373838</v>
      </c>
      <c r="V77" s="513">
        <v>-71874</v>
      </c>
    </row>
    <row r="78" spans="1:22" s="230" customFormat="1" ht="15.75" customHeight="1">
      <c r="A78" s="227">
        <v>69</v>
      </c>
      <c r="B78" s="228" t="s">
        <v>695</v>
      </c>
      <c r="C78" s="695"/>
      <c r="D78" s="695"/>
      <c r="E78" s="695"/>
      <c r="F78" s="695"/>
      <c r="G78" s="594">
        <v>117966</v>
      </c>
      <c r="H78" s="511">
        <v>243</v>
      </c>
      <c r="I78" s="588">
        <v>2866.5738</v>
      </c>
      <c r="J78" s="590">
        <v>1911.049</v>
      </c>
      <c r="K78" s="590">
        <v>955.525</v>
      </c>
      <c r="L78" s="534">
        <v>157.22</v>
      </c>
      <c r="M78" s="229">
        <v>114.99</v>
      </c>
      <c r="N78" s="229">
        <v>42.23</v>
      </c>
      <c r="O78" s="229">
        <v>718.08</v>
      </c>
      <c r="P78" s="229">
        <v>239.36</v>
      </c>
      <c r="Q78" s="534">
        <v>957.44</v>
      </c>
      <c r="R78" s="229">
        <v>21.5</v>
      </c>
      <c r="S78" s="586">
        <v>107438</v>
      </c>
      <c r="T78" s="230">
        <v>166237</v>
      </c>
      <c r="V78" s="513">
        <v>-25600</v>
      </c>
    </row>
    <row r="79" spans="1:22" s="230" customFormat="1" ht="15.75" customHeight="1">
      <c r="A79" s="227">
        <v>70</v>
      </c>
      <c r="B79" s="228" t="s">
        <v>696</v>
      </c>
      <c r="C79" s="695"/>
      <c r="D79" s="695"/>
      <c r="E79" s="695"/>
      <c r="F79" s="695"/>
      <c r="G79" s="594">
        <v>103051</v>
      </c>
      <c r="H79" s="511">
        <v>243</v>
      </c>
      <c r="I79" s="588">
        <v>2504.1393000000003</v>
      </c>
      <c r="J79" s="590">
        <v>1669.426</v>
      </c>
      <c r="K79" s="590">
        <v>834.713</v>
      </c>
      <c r="L79" s="534">
        <v>137.34</v>
      </c>
      <c r="M79" s="229">
        <v>100.45</v>
      </c>
      <c r="N79" s="229">
        <v>36.89</v>
      </c>
      <c r="O79" s="229">
        <v>627.29</v>
      </c>
      <c r="P79" s="229">
        <v>209.1</v>
      </c>
      <c r="Q79" s="534">
        <v>836.38</v>
      </c>
      <c r="R79" s="229">
        <v>18.78</v>
      </c>
      <c r="S79" s="586">
        <v>101197</v>
      </c>
      <c r="T79" s="230">
        <v>179956</v>
      </c>
      <c r="V79" s="513">
        <v>-11899</v>
      </c>
    </row>
    <row r="80" spans="1:22" s="230" customFormat="1" ht="15.75" customHeight="1">
      <c r="A80" s="227">
        <v>71</v>
      </c>
      <c r="B80" s="228" t="s">
        <v>697</v>
      </c>
      <c r="C80" s="695"/>
      <c r="D80" s="695"/>
      <c r="E80" s="695"/>
      <c r="F80" s="695"/>
      <c r="G80" s="594">
        <v>166085</v>
      </c>
      <c r="H80" s="511">
        <v>243</v>
      </c>
      <c r="I80" s="588">
        <v>4035.8655000000003</v>
      </c>
      <c r="J80" s="590">
        <v>2690.577</v>
      </c>
      <c r="K80" s="590">
        <v>1345.289</v>
      </c>
      <c r="L80" s="534">
        <v>221.36</v>
      </c>
      <c r="M80" s="229">
        <v>161.9</v>
      </c>
      <c r="N80" s="229">
        <v>59.46</v>
      </c>
      <c r="O80" s="229">
        <v>1010.99</v>
      </c>
      <c r="P80" s="229">
        <v>337</v>
      </c>
      <c r="Q80" s="534">
        <v>1347.98</v>
      </c>
      <c r="R80" s="229">
        <v>30.27</v>
      </c>
      <c r="S80" s="586">
        <v>153821</v>
      </c>
      <c r="T80" s="230">
        <v>201758</v>
      </c>
      <c r="V80" s="513">
        <v>-52381</v>
      </c>
    </row>
    <row r="81" spans="1:22" s="230" customFormat="1" ht="15.75" customHeight="1">
      <c r="A81" s="227">
        <v>72</v>
      </c>
      <c r="B81" s="228" t="s">
        <v>698</v>
      </c>
      <c r="C81" s="695"/>
      <c r="D81" s="695"/>
      <c r="E81" s="695"/>
      <c r="F81" s="695"/>
      <c r="G81" s="594">
        <v>87403</v>
      </c>
      <c r="H81" s="511">
        <v>243</v>
      </c>
      <c r="I81" s="588">
        <v>2123.8929000000003</v>
      </c>
      <c r="J81" s="590">
        <v>1415.929</v>
      </c>
      <c r="K81" s="590">
        <v>707.964</v>
      </c>
      <c r="L81" s="534">
        <v>116.49000000000001</v>
      </c>
      <c r="M81" s="229">
        <v>85.2</v>
      </c>
      <c r="N81" s="229">
        <v>31.29</v>
      </c>
      <c r="O81" s="229">
        <v>532.04</v>
      </c>
      <c r="P81" s="229">
        <v>177.35</v>
      </c>
      <c r="Q81" s="534">
        <v>709.38</v>
      </c>
      <c r="R81" s="229">
        <v>15.93</v>
      </c>
      <c r="S81" s="586">
        <v>74609</v>
      </c>
      <c r="T81" s="230">
        <v>179294</v>
      </c>
      <c r="V81" s="513">
        <v>15307</v>
      </c>
    </row>
    <row r="82" spans="1:22" s="230" customFormat="1" ht="16.5" customHeight="1">
      <c r="A82" s="227">
        <v>73</v>
      </c>
      <c r="B82" s="228" t="s">
        <v>699</v>
      </c>
      <c r="C82" s="695"/>
      <c r="D82" s="695"/>
      <c r="E82" s="695"/>
      <c r="F82" s="695"/>
      <c r="G82" s="594">
        <v>102076</v>
      </c>
      <c r="H82" s="511">
        <v>243</v>
      </c>
      <c r="I82" s="588">
        <v>2480.4468</v>
      </c>
      <c r="J82" s="590">
        <v>1653.631</v>
      </c>
      <c r="K82" s="590">
        <v>826.816</v>
      </c>
      <c r="L82" s="534">
        <v>136.04</v>
      </c>
      <c r="M82" s="229">
        <v>99.5</v>
      </c>
      <c r="N82" s="229">
        <v>36.54</v>
      </c>
      <c r="O82" s="229">
        <v>621.35</v>
      </c>
      <c r="P82" s="229">
        <v>207.12</v>
      </c>
      <c r="Q82" s="534">
        <v>828.47</v>
      </c>
      <c r="R82" s="229">
        <v>18.6</v>
      </c>
      <c r="S82" s="586">
        <v>93410</v>
      </c>
      <c r="T82" s="230">
        <v>163696</v>
      </c>
      <c r="V82" s="513">
        <v>-15402</v>
      </c>
    </row>
    <row r="83" spans="1:22" s="230" customFormat="1" ht="15.75" customHeight="1">
      <c r="A83" s="227">
        <v>74</v>
      </c>
      <c r="B83" s="228" t="s">
        <v>700</v>
      </c>
      <c r="C83" s="695"/>
      <c r="D83" s="695"/>
      <c r="E83" s="695"/>
      <c r="F83" s="695"/>
      <c r="G83" s="594">
        <v>27133</v>
      </c>
      <c r="H83" s="511">
        <v>243</v>
      </c>
      <c r="I83" s="588">
        <v>659.3319</v>
      </c>
      <c r="J83" s="590">
        <v>439.555</v>
      </c>
      <c r="K83" s="590">
        <v>219.777</v>
      </c>
      <c r="L83" s="534">
        <v>36.16</v>
      </c>
      <c r="M83" s="229">
        <v>26.45</v>
      </c>
      <c r="N83" s="229">
        <v>9.71</v>
      </c>
      <c r="O83" s="229">
        <v>165.17</v>
      </c>
      <c r="P83" s="229">
        <v>55.06</v>
      </c>
      <c r="Q83" s="534">
        <v>220.22</v>
      </c>
      <c r="R83" s="229">
        <v>4.94</v>
      </c>
      <c r="S83" s="586">
        <v>25587</v>
      </c>
      <c r="T83" s="230">
        <v>41578</v>
      </c>
      <c r="V83" s="513">
        <v>-4337</v>
      </c>
    </row>
    <row r="84" spans="1:22" s="230" customFormat="1" ht="15.75" customHeight="1">
      <c r="A84" s="227">
        <v>75</v>
      </c>
      <c r="B84" s="228" t="s">
        <v>701</v>
      </c>
      <c r="C84" s="695"/>
      <c r="D84" s="695"/>
      <c r="E84" s="695"/>
      <c r="F84" s="695"/>
      <c r="G84" s="594">
        <v>37012</v>
      </c>
      <c r="H84" s="511">
        <v>243</v>
      </c>
      <c r="I84" s="588">
        <v>899.3916</v>
      </c>
      <c r="J84" s="590">
        <v>599.594</v>
      </c>
      <c r="K84" s="590">
        <v>299.797</v>
      </c>
      <c r="L84" s="534">
        <v>49.33</v>
      </c>
      <c r="M84" s="229">
        <v>36.08</v>
      </c>
      <c r="N84" s="229">
        <v>13.25</v>
      </c>
      <c r="O84" s="229">
        <v>225.3</v>
      </c>
      <c r="P84" s="229">
        <v>75.1</v>
      </c>
      <c r="Q84" s="534">
        <v>300.4</v>
      </c>
      <c r="R84" s="229">
        <v>6.75</v>
      </c>
      <c r="S84" s="586">
        <v>36577</v>
      </c>
      <c r="T84" s="230">
        <v>55474</v>
      </c>
      <c r="V84" s="513">
        <v>-3762</v>
      </c>
    </row>
    <row r="85" spans="1:22" s="515" customFormat="1" ht="19.5" customHeight="1">
      <c r="A85" s="974" t="s">
        <v>18</v>
      </c>
      <c r="B85" s="976"/>
      <c r="C85" s="696"/>
      <c r="D85" s="696"/>
      <c r="E85" s="696"/>
      <c r="F85" s="696"/>
      <c r="G85" s="594">
        <v>8851234</v>
      </c>
      <c r="H85" s="585">
        <v>243</v>
      </c>
      <c r="I85" s="589">
        <v>214827.84400000007</v>
      </c>
      <c r="J85" s="589">
        <v>143218.56200000003</v>
      </c>
      <c r="K85" s="589">
        <v>71609.28200000004</v>
      </c>
      <c r="L85" s="270">
        <v>11782.749999999998</v>
      </c>
      <c r="M85" s="535">
        <v>8617.800000000001</v>
      </c>
      <c r="N85" s="535">
        <v>3164.9500000000007</v>
      </c>
      <c r="O85" s="540">
        <v>53814.35</v>
      </c>
      <c r="P85" s="540">
        <v>17938.12</v>
      </c>
      <c r="Q85" s="535">
        <v>71752.46999999999</v>
      </c>
      <c r="R85" s="535">
        <v>1611.2299999999998</v>
      </c>
      <c r="S85" s="586">
        <v>8354370</v>
      </c>
      <c r="T85" s="515">
        <v>13305907</v>
      </c>
      <c r="V85" s="514">
        <v>-1354604</v>
      </c>
    </row>
    <row r="86" spans="1:8" ht="12.75">
      <c r="A86" s="517"/>
      <c r="B86" s="517"/>
      <c r="C86" s="517"/>
      <c r="D86" s="517"/>
      <c r="E86" s="517"/>
      <c r="F86" s="517"/>
      <c r="G86" s="516"/>
      <c r="H86" s="517"/>
    </row>
    <row r="87" spans="1:8" ht="12.75">
      <c r="A87" s="28" t="s">
        <v>7</v>
      </c>
      <c r="B87" s="516"/>
      <c r="C87" s="516"/>
      <c r="D87" s="517"/>
      <c r="E87" s="517"/>
      <c r="F87" s="517"/>
      <c r="G87" s="516"/>
      <c r="H87" s="517"/>
    </row>
    <row r="88" spans="1:18" ht="12.75">
      <c r="A88" s="443" t="s">
        <v>8</v>
      </c>
      <c r="B88" s="443"/>
      <c r="C88" s="443"/>
      <c r="G88" s="512"/>
      <c r="H88" s="512"/>
      <c r="I88" s="512"/>
      <c r="J88" s="512"/>
      <c r="K88" s="512"/>
      <c r="L88" s="512"/>
      <c r="M88" s="512"/>
      <c r="N88" s="512"/>
      <c r="O88" s="512"/>
      <c r="P88" s="512"/>
      <c r="Q88" s="512"/>
      <c r="R88" s="512"/>
    </row>
    <row r="89" spans="1:18" ht="12.75">
      <c r="A89" s="443" t="s">
        <v>9</v>
      </c>
      <c r="B89" s="443"/>
      <c r="C89" s="443"/>
      <c r="H89" s="443"/>
      <c r="I89" s="443"/>
      <c r="J89" s="443"/>
      <c r="K89" s="443"/>
      <c r="L89" s="443"/>
      <c r="M89" s="443"/>
      <c r="N89" s="443"/>
      <c r="O89" s="443"/>
      <c r="P89" s="443"/>
      <c r="Q89" s="443"/>
      <c r="R89" s="443"/>
    </row>
    <row r="90" spans="1:17" ht="12.75">
      <c r="A90" s="1064" t="s">
        <v>306</v>
      </c>
      <c r="B90" s="1064"/>
      <c r="C90" s="1064"/>
      <c r="D90" s="1064"/>
      <c r="K90" s="517"/>
      <c r="L90" s="587"/>
      <c r="M90" s="587"/>
      <c r="N90" s="587"/>
      <c r="O90" s="587"/>
      <c r="P90" s="587"/>
      <c r="Q90" s="517"/>
    </row>
    <row r="91" spans="1:3" ht="12.75">
      <c r="A91" s="28" t="s">
        <v>134</v>
      </c>
      <c r="B91" s="443" t="s">
        <v>236</v>
      </c>
      <c r="C91" s="443"/>
    </row>
    <row r="92" spans="1:6" ht="12.75">
      <c r="A92" s="28" t="s">
        <v>176</v>
      </c>
      <c r="B92" s="1064" t="s">
        <v>331</v>
      </c>
      <c r="C92" s="1064"/>
      <c r="D92" s="1064"/>
      <c r="E92" s="1064"/>
      <c r="F92" s="507"/>
    </row>
    <row r="93" spans="1:6" ht="12.75">
      <c r="A93" s="443" t="s">
        <v>178</v>
      </c>
      <c r="B93" s="1064" t="s">
        <v>332</v>
      </c>
      <c r="C93" s="1064"/>
      <c r="D93" s="1064"/>
      <c r="E93" s="1064"/>
      <c r="F93" s="507"/>
    </row>
    <row r="94" spans="1:10" ht="12.75">
      <c r="A94" s="443" t="s">
        <v>201</v>
      </c>
      <c r="B94" s="1064" t="s">
        <v>349</v>
      </c>
      <c r="C94" s="1064"/>
      <c r="D94" s="1064"/>
      <c r="E94" s="1064"/>
      <c r="F94" s="1064"/>
      <c r="G94" s="1064"/>
      <c r="H94" s="1064"/>
      <c r="I94" s="1064"/>
      <c r="J94" s="1064"/>
    </row>
    <row r="95" spans="1:3" ht="12.75">
      <c r="A95" s="443" t="s">
        <v>138</v>
      </c>
      <c r="B95" s="443" t="s">
        <v>333</v>
      </c>
      <c r="C95" s="443"/>
    </row>
    <row r="96" spans="1:3" ht="12.75">
      <c r="A96" s="443" t="s">
        <v>139</v>
      </c>
      <c r="B96" s="443" t="s">
        <v>335</v>
      </c>
      <c r="C96" s="443"/>
    </row>
    <row r="97" spans="1:3" ht="12.75">
      <c r="A97" s="443"/>
      <c r="B97" s="443" t="s">
        <v>336</v>
      </c>
      <c r="C97" s="443"/>
    </row>
    <row r="98" spans="1:3" ht="12.75">
      <c r="A98" s="443"/>
      <c r="B98" s="443"/>
      <c r="C98" s="443"/>
    </row>
    <row r="99" spans="1:3" ht="12.75">
      <c r="A99" s="443"/>
      <c r="B99" s="443"/>
      <c r="C99" s="443"/>
    </row>
    <row r="100" spans="1:18" ht="12.75">
      <c r="A100" s="443" t="s">
        <v>1019</v>
      </c>
      <c r="H100" s="443"/>
      <c r="J100" s="443"/>
      <c r="K100" s="443"/>
      <c r="L100" s="443"/>
      <c r="M100" s="443"/>
      <c r="N100" s="443"/>
      <c r="O100" s="443"/>
      <c r="P100" s="911" t="s">
        <v>995</v>
      </c>
      <c r="Q100" s="911"/>
      <c r="R100" s="911"/>
    </row>
    <row r="101" spans="9:18" ht="12.75" customHeight="1">
      <c r="I101" s="443"/>
      <c r="J101" s="496"/>
      <c r="K101" s="496"/>
      <c r="L101" s="496"/>
      <c r="M101" s="496"/>
      <c r="N101" s="496"/>
      <c r="O101" s="496"/>
      <c r="P101" s="911" t="s">
        <v>998</v>
      </c>
      <c r="Q101" s="911"/>
      <c r="R101" s="911"/>
    </row>
    <row r="102" spans="9:18" ht="12.75" customHeight="1">
      <c r="I102" s="496"/>
      <c r="J102" s="496"/>
      <c r="K102" s="496"/>
      <c r="L102" s="496"/>
      <c r="M102" s="496"/>
      <c r="N102" s="496"/>
      <c r="O102" s="496"/>
      <c r="P102" s="911" t="s">
        <v>997</v>
      </c>
      <c r="Q102" s="911"/>
      <c r="R102" s="911"/>
    </row>
    <row r="103" spans="1:18" ht="12.75">
      <c r="A103" s="443"/>
      <c r="B103" s="443"/>
      <c r="J103" s="443"/>
      <c r="K103" s="443"/>
      <c r="L103" s="443"/>
      <c r="M103" s="443"/>
      <c r="N103" s="443"/>
      <c r="O103" s="443"/>
      <c r="P103" s="443"/>
      <c r="Q103" s="443"/>
      <c r="R103" s="443"/>
    </row>
    <row r="105" spans="1:18" ht="12.75">
      <c r="A105" s="1058"/>
      <c r="B105" s="1058"/>
      <c r="C105" s="1058"/>
      <c r="D105" s="1058"/>
      <c r="E105" s="1058"/>
      <c r="F105" s="1058"/>
      <c r="G105" s="1058"/>
      <c r="H105" s="1058"/>
      <c r="I105" s="1058"/>
      <c r="J105" s="1058"/>
      <c r="K105" s="1058"/>
      <c r="L105" s="1058"/>
      <c r="M105" s="1058"/>
      <c r="N105" s="1058"/>
      <c r="O105" s="1058"/>
      <c r="P105" s="1058"/>
      <c r="Q105" s="1058"/>
      <c r="R105" s="1058"/>
    </row>
  </sheetData>
  <sheetProtection/>
  <mergeCells count="23">
    <mergeCell ref="A105:R105"/>
    <mergeCell ref="A85:B85"/>
    <mergeCell ref="A90:D90"/>
    <mergeCell ref="B92:E92"/>
    <mergeCell ref="B93:E93"/>
    <mergeCell ref="B94:J94"/>
    <mergeCell ref="P100:R100"/>
    <mergeCell ref="I7:K7"/>
    <mergeCell ref="L7:N7"/>
    <mergeCell ref="P101:R101"/>
    <mergeCell ref="P102:R102"/>
    <mergeCell ref="O7:Q7"/>
    <mergeCell ref="R7:R8"/>
    <mergeCell ref="A7:A8"/>
    <mergeCell ref="B7:B8"/>
    <mergeCell ref="G1:I1"/>
    <mergeCell ref="Q1:R1"/>
    <mergeCell ref="A2:R2"/>
    <mergeCell ref="A3:R3"/>
    <mergeCell ref="A4:R4"/>
    <mergeCell ref="A5:R5"/>
    <mergeCell ref="C7:G7"/>
    <mergeCell ref="H7:H8"/>
  </mergeCells>
  <conditionalFormatting sqref="P100:Q102">
    <cfRule type="cellIs" priority="3" dxfId="0" operator="lessThan" stopIfTrue="1">
      <formula>0</formula>
    </cfRule>
  </conditionalFormatting>
  <conditionalFormatting sqref="G88:R88">
    <cfRule type="cellIs" priority="2" dxfId="0" operator="lessThan" stopIfTrue="1">
      <formula>0</formula>
    </cfRule>
  </conditionalFormatting>
  <conditionalFormatting sqref="G89:R89">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79" r:id="rId1"/>
  <colBreaks count="1" manualBreakCount="1">
    <brk id="18" max="65535" man="1"/>
  </colBreaks>
</worksheet>
</file>

<file path=xl/worksheets/sheet3.xml><?xml version="1.0" encoding="utf-8"?>
<worksheet xmlns="http://schemas.openxmlformats.org/spreadsheetml/2006/main" xmlns:r="http://schemas.openxmlformats.org/officeDocument/2006/relationships">
  <sheetPr>
    <tabColor rgb="FF00B050"/>
    <pageSetUpPr fitToPage="1"/>
  </sheetPr>
  <dimension ref="A1:II27"/>
  <sheetViews>
    <sheetView view="pageBreakPreview" zoomScale="90" zoomScaleSheetLayoutView="90" zoomScalePageLayoutView="0" workbookViewId="0" topLeftCell="A7">
      <selection activeCell="F20" sqref="F20:H20"/>
    </sheetView>
  </sheetViews>
  <sheetFormatPr defaultColWidth="9.140625" defaultRowHeight="12.75"/>
  <cols>
    <col min="1" max="1" width="4.8515625" style="74" customWidth="1"/>
    <col min="2" max="2" width="19.57421875" style="74" customWidth="1"/>
    <col min="3" max="3" width="10.28125" style="74" customWidth="1"/>
    <col min="4" max="4" width="10.00390625" style="74" customWidth="1"/>
    <col min="5" max="5" width="8.57421875" style="74" customWidth="1"/>
    <col min="6" max="6" width="10.140625" style="74" bestFit="1" customWidth="1"/>
    <col min="7" max="7" width="9.421875" style="74" bestFit="1" customWidth="1"/>
    <col min="8" max="8" width="7.00390625" style="74" customWidth="1"/>
    <col min="9" max="9" width="9.28125" style="74" bestFit="1" customWidth="1"/>
    <col min="10" max="10" width="8.28125" style="74" bestFit="1" customWidth="1"/>
    <col min="11" max="11" width="9.140625" style="74" bestFit="1" customWidth="1"/>
    <col min="12" max="13" width="9.28125" style="74" bestFit="1" customWidth="1"/>
    <col min="14" max="14" width="7.140625" style="74" bestFit="1" customWidth="1"/>
    <col min="15" max="15" width="10.57421875" style="74" customWidth="1"/>
    <col min="16" max="16" width="9.8515625" style="74" customWidth="1"/>
    <col min="17" max="17" width="8.7109375" style="74" customWidth="1"/>
    <col min="18" max="18" width="11.00390625" style="74" customWidth="1"/>
    <col min="19" max="16384" width="9.140625" style="74" customWidth="1"/>
  </cols>
  <sheetData>
    <row r="1" spans="6:17" ht="15.75" customHeight="1">
      <c r="F1" s="876"/>
      <c r="G1" s="876"/>
      <c r="H1" s="876"/>
      <c r="I1" s="876"/>
      <c r="J1" s="876"/>
      <c r="K1" s="876"/>
      <c r="L1" s="876"/>
      <c r="M1" s="75"/>
      <c r="N1" s="75"/>
      <c r="Q1" s="354" t="s">
        <v>59</v>
      </c>
    </row>
    <row r="2" spans="1:17" ht="15" customHeight="1">
      <c r="A2" s="877" t="s">
        <v>57</v>
      </c>
      <c r="B2" s="877"/>
      <c r="C2" s="877"/>
      <c r="D2" s="877"/>
      <c r="E2" s="877"/>
      <c r="F2" s="877"/>
      <c r="G2" s="877"/>
      <c r="H2" s="877"/>
      <c r="I2" s="877"/>
      <c r="J2" s="877"/>
      <c r="K2" s="877"/>
      <c r="L2" s="877"/>
      <c r="M2" s="877"/>
      <c r="N2" s="877"/>
      <c r="O2" s="877"/>
      <c r="P2" s="877"/>
      <c r="Q2" s="877"/>
    </row>
    <row r="3" spans="1:243" ht="15.75" customHeight="1">
      <c r="A3" s="878" t="s">
        <v>388</v>
      </c>
      <c r="B3" s="878"/>
      <c r="C3" s="878"/>
      <c r="D3" s="878"/>
      <c r="E3" s="878"/>
      <c r="F3" s="878"/>
      <c r="G3" s="878"/>
      <c r="H3" s="878"/>
      <c r="I3" s="878"/>
      <c r="J3" s="878"/>
      <c r="K3" s="878"/>
      <c r="L3" s="878"/>
      <c r="M3" s="878"/>
      <c r="N3" s="878"/>
      <c r="O3" s="878"/>
      <c r="P3" s="878"/>
      <c r="Q3" s="878"/>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row>
    <row r="4" spans="1:17" ht="15" customHeight="1">
      <c r="A4" s="891" t="s">
        <v>400</v>
      </c>
      <c r="B4" s="891"/>
      <c r="C4" s="891"/>
      <c r="D4" s="891"/>
      <c r="E4" s="891"/>
      <c r="F4" s="891"/>
      <c r="G4" s="891"/>
      <c r="H4" s="891"/>
      <c r="I4" s="891"/>
      <c r="J4" s="891"/>
      <c r="K4" s="891"/>
      <c r="L4" s="891"/>
      <c r="M4" s="891"/>
      <c r="N4" s="891"/>
      <c r="O4" s="891"/>
      <c r="P4" s="891"/>
      <c r="Q4" s="891"/>
    </row>
    <row r="5" spans="1:17" ht="15.75" customHeight="1">
      <c r="A5" s="368" t="s">
        <v>994</v>
      </c>
      <c r="B5" s="368"/>
      <c r="C5" s="368"/>
      <c r="D5" s="280"/>
      <c r="E5" s="280"/>
      <c r="F5" s="77"/>
      <c r="G5" s="77"/>
      <c r="H5" s="77"/>
      <c r="I5" s="77"/>
      <c r="J5" s="77"/>
      <c r="K5" s="77"/>
      <c r="L5" s="77"/>
      <c r="M5" s="77"/>
      <c r="N5" s="77"/>
      <c r="O5" s="794"/>
      <c r="P5" s="77"/>
      <c r="Q5" s="77"/>
    </row>
    <row r="6" spans="17:243" ht="15" customHeight="1">
      <c r="Q6" s="903" t="s">
        <v>377</v>
      </c>
      <c r="R6" s="903"/>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c r="HC6" s="140"/>
      <c r="HD6" s="140"/>
      <c r="HE6" s="140"/>
      <c r="HF6" s="140"/>
      <c r="HG6" s="140"/>
      <c r="HH6" s="140"/>
      <c r="HI6" s="140"/>
      <c r="HJ6" s="140"/>
      <c r="HK6" s="140"/>
      <c r="HL6" s="140"/>
      <c r="HM6" s="140"/>
      <c r="HN6" s="140"/>
      <c r="HO6" s="140"/>
      <c r="HP6" s="140"/>
      <c r="HQ6" s="140"/>
      <c r="HR6" s="140"/>
      <c r="HS6" s="140"/>
      <c r="HT6" s="140"/>
      <c r="HU6" s="140"/>
      <c r="HV6" s="140"/>
      <c r="HW6" s="140"/>
      <c r="HX6" s="140"/>
      <c r="HY6" s="140"/>
      <c r="HZ6" s="140"/>
      <c r="IA6" s="140"/>
      <c r="IB6" s="140"/>
      <c r="IC6" s="140"/>
      <c r="ID6" s="140"/>
      <c r="IE6" s="140"/>
      <c r="IF6" s="140"/>
      <c r="IG6" s="140"/>
      <c r="IH6" s="140"/>
      <c r="II6" s="140"/>
    </row>
    <row r="7" spans="1:243" ht="12.75" customHeight="1">
      <c r="A7" s="882" t="s">
        <v>1</v>
      </c>
      <c r="B7" s="882" t="s">
        <v>127</v>
      </c>
      <c r="C7" s="884" t="s">
        <v>929</v>
      </c>
      <c r="D7" s="885"/>
      <c r="E7" s="885"/>
      <c r="F7" s="888" t="s">
        <v>420</v>
      </c>
      <c r="G7" s="889"/>
      <c r="H7" s="889"/>
      <c r="I7" s="889"/>
      <c r="J7" s="889"/>
      <c r="K7" s="889"/>
      <c r="L7" s="889"/>
      <c r="M7" s="889"/>
      <c r="N7" s="890"/>
      <c r="O7" s="895" t="s">
        <v>378</v>
      </c>
      <c r="P7" s="896"/>
      <c r="Q7" s="897"/>
      <c r="R7" s="895" t="s">
        <v>379</v>
      </c>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row>
    <row r="8" spans="1:243" ht="24.75" customHeight="1">
      <c r="A8" s="883"/>
      <c r="B8" s="883"/>
      <c r="C8" s="886"/>
      <c r="D8" s="887"/>
      <c r="E8" s="887"/>
      <c r="F8" s="894" t="s">
        <v>222</v>
      </c>
      <c r="G8" s="894"/>
      <c r="H8" s="894"/>
      <c r="I8" s="894" t="s">
        <v>223</v>
      </c>
      <c r="J8" s="894"/>
      <c r="K8" s="894"/>
      <c r="L8" s="894" t="s">
        <v>18</v>
      </c>
      <c r="M8" s="894"/>
      <c r="N8" s="894"/>
      <c r="O8" s="898"/>
      <c r="P8" s="899"/>
      <c r="Q8" s="900"/>
      <c r="R8" s="901"/>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row>
    <row r="9" spans="1:243" ht="25.5" customHeight="1">
      <c r="A9" s="382"/>
      <c r="B9" s="382"/>
      <c r="C9" s="318" t="s">
        <v>380</v>
      </c>
      <c r="D9" s="318" t="s">
        <v>381</v>
      </c>
      <c r="E9" s="318" t="s">
        <v>382</v>
      </c>
      <c r="F9" s="318" t="s">
        <v>380</v>
      </c>
      <c r="G9" s="318" t="s">
        <v>381</v>
      </c>
      <c r="H9" s="318" t="s">
        <v>382</v>
      </c>
      <c r="I9" s="318" t="s">
        <v>380</v>
      </c>
      <c r="J9" s="318" t="s">
        <v>381</v>
      </c>
      <c r="K9" s="318" t="s">
        <v>382</v>
      </c>
      <c r="L9" s="318" t="s">
        <v>380</v>
      </c>
      <c r="M9" s="318" t="s">
        <v>381</v>
      </c>
      <c r="N9" s="318" t="s">
        <v>382</v>
      </c>
      <c r="O9" s="80" t="s">
        <v>383</v>
      </c>
      <c r="P9" s="80" t="s">
        <v>384</v>
      </c>
      <c r="Q9" s="80" t="s">
        <v>385</v>
      </c>
      <c r="R9" s="902"/>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row>
    <row r="10" spans="1:243" ht="12.75" customHeight="1">
      <c r="A10" s="383">
        <v>1</v>
      </c>
      <c r="B10" s="142">
        <v>2</v>
      </c>
      <c r="C10" s="383">
        <v>3</v>
      </c>
      <c r="D10" s="383">
        <v>4</v>
      </c>
      <c r="E10" s="142">
        <v>5</v>
      </c>
      <c r="F10" s="383">
        <v>7</v>
      </c>
      <c r="G10" s="142">
        <v>8</v>
      </c>
      <c r="H10" s="383">
        <v>9</v>
      </c>
      <c r="I10" s="383">
        <v>10</v>
      </c>
      <c r="J10" s="142">
        <v>11</v>
      </c>
      <c r="K10" s="383">
        <v>12</v>
      </c>
      <c r="L10" s="383">
        <v>13</v>
      </c>
      <c r="M10" s="142">
        <v>14</v>
      </c>
      <c r="N10" s="383">
        <v>15</v>
      </c>
      <c r="O10" s="383">
        <v>16</v>
      </c>
      <c r="P10" s="142">
        <v>17</v>
      </c>
      <c r="Q10" s="383">
        <v>18</v>
      </c>
      <c r="R10" s="795">
        <v>19</v>
      </c>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4"/>
      <c r="BA10" s="384"/>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4"/>
      <c r="CG10" s="384"/>
      <c r="CH10" s="384"/>
      <c r="CI10" s="384"/>
      <c r="CJ10" s="384"/>
      <c r="CK10" s="384"/>
      <c r="CL10" s="384"/>
      <c r="CM10" s="384"/>
      <c r="CN10" s="384"/>
      <c r="CO10" s="384"/>
      <c r="CP10" s="384"/>
      <c r="CQ10" s="384"/>
      <c r="CR10" s="384"/>
      <c r="CS10" s="384"/>
      <c r="CT10" s="384"/>
      <c r="CU10" s="384"/>
      <c r="CV10" s="384"/>
      <c r="CW10" s="384"/>
      <c r="CX10" s="384"/>
      <c r="CY10" s="384"/>
      <c r="CZ10" s="384"/>
      <c r="DA10" s="384"/>
      <c r="DB10" s="384"/>
      <c r="DC10" s="384"/>
      <c r="DD10" s="384"/>
      <c r="DE10" s="384"/>
      <c r="DF10" s="384"/>
      <c r="DG10" s="384"/>
      <c r="DH10" s="384"/>
      <c r="DI10" s="384"/>
      <c r="DJ10" s="384"/>
      <c r="DK10" s="384"/>
      <c r="DL10" s="384"/>
      <c r="DM10" s="384"/>
      <c r="DN10" s="384"/>
      <c r="DO10" s="384"/>
      <c r="DP10" s="384"/>
      <c r="DQ10" s="384"/>
      <c r="DR10" s="384"/>
      <c r="DS10" s="384"/>
      <c r="DT10" s="384"/>
      <c r="DU10" s="384"/>
      <c r="DV10" s="384"/>
      <c r="DW10" s="384"/>
      <c r="DX10" s="384"/>
      <c r="DY10" s="384"/>
      <c r="DZ10" s="384"/>
      <c r="EA10" s="384"/>
      <c r="EB10" s="384"/>
      <c r="EC10" s="384"/>
      <c r="ED10" s="384"/>
      <c r="EE10" s="384"/>
      <c r="EF10" s="384"/>
      <c r="EG10" s="384"/>
      <c r="EH10" s="384"/>
      <c r="EI10" s="384"/>
      <c r="EJ10" s="384"/>
      <c r="EK10" s="384"/>
      <c r="EL10" s="384"/>
      <c r="EM10" s="384"/>
      <c r="EN10" s="384"/>
      <c r="EO10" s="384"/>
      <c r="EP10" s="384"/>
      <c r="EQ10" s="384"/>
      <c r="ER10" s="384"/>
      <c r="ES10" s="384"/>
      <c r="ET10" s="384"/>
      <c r="EU10" s="384"/>
      <c r="EV10" s="384"/>
      <c r="EW10" s="384"/>
      <c r="EX10" s="384"/>
      <c r="EY10" s="384"/>
      <c r="EZ10" s="384"/>
      <c r="FA10" s="384"/>
      <c r="FB10" s="384"/>
      <c r="FC10" s="384"/>
      <c r="FD10" s="384"/>
      <c r="FE10" s="384"/>
      <c r="FF10" s="384"/>
      <c r="FG10" s="384"/>
      <c r="FH10" s="384"/>
      <c r="FI10" s="384"/>
      <c r="FJ10" s="384"/>
      <c r="FK10" s="384"/>
      <c r="FL10" s="384"/>
      <c r="FM10" s="384"/>
      <c r="FN10" s="384"/>
      <c r="FO10" s="384"/>
      <c r="FP10" s="384"/>
      <c r="FQ10" s="384"/>
      <c r="FR10" s="384"/>
      <c r="FS10" s="384"/>
      <c r="FT10" s="384"/>
      <c r="FU10" s="384"/>
      <c r="FV10" s="384"/>
      <c r="FW10" s="384"/>
      <c r="FX10" s="384"/>
      <c r="FY10" s="384"/>
      <c r="FZ10" s="384"/>
      <c r="GA10" s="384"/>
      <c r="GB10" s="384"/>
      <c r="GC10" s="384"/>
      <c r="GD10" s="384"/>
      <c r="GE10" s="384"/>
      <c r="GF10" s="384"/>
      <c r="GG10" s="384"/>
      <c r="GH10" s="384"/>
      <c r="GI10" s="384"/>
      <c r="GJ10" s="384"/>
      <c r="GK10" s="384"/>
      <c r="GL10" s="384"/>
      <c r="GM10" s="384"/>
      <c r="GN10" s="384"/>
      <c r="GO10" s="384"/>
      <c r="GP10" s="384"/>
      <c r="GQ10" s="384"/>
      <c r="GR10" s="384"/>
      <c r="GS10" s="384"/>
      <c r="GT10" s="384"/>
      <c r="GU10" s="384"/>
      <c r="GV10" s="384"/>
      <c r="GW10" s="384"/>
      <c r="GX10" s="384"/>
      <c r="GY10" s="384"/>
      <c r="GZ10" s="384"/>
      <c r="HA10" s="384"/>
      <c r="HB10" s="384"/>
      <c r="HC10" s="384"/>
      <c r="HD10" s="384"/>
      <c r="HE10" s="384"/>
      <c r="HF10" s="384"/>
      <c r="HG10" s="384"/>
      <c r="HH10" s="384"/>
      <c r="HI10" s="384"/>
      <c r="HJ10" s="384"/>
      <c r="HK10" s="384"/>
      <c r="HL10" s="384"/>
      <c r="HM10" s="384"/>
      <c r="HN10" s="384"/>
      <c r="HO10" s="384"/>
      <c r="HP10" s="384"/>
      <c r="HQ10" s="384"/>
      <c r="HR10" s="384"/>
      <c r="HS10" s="384"/>
      <c r="HT10" s="384"/>
      <c r="HU10" s="384"/>
      <c r="HV10" s="384"/>
      <c r="HW10" s="384"/>
      <c r="HX10" s="384"/>
      <c r="HY10" s="384"/>
      <c r="HZ10" s="384"/>
      <c r="IA10" s="384"/>
      <c r="IB10" s="384"/>
      <c r="IC10" s="384"/>
      <c r="ID10" s="384"/>
      <c r="IE10" s="384"/>
      <c r="IF10" s="384"/>
      <c r="IG10" s="384"/>
      <c r="IH10" s="384"/>
      <c r="II10" s="384"/>
    </row>
    <row r="11" spans="1:243" ht="25.5" customHeight="1">
      <c r="A11" s="359"/>
      <c r="B11" s="143" t="s">
        <v>356</v>
      </c>
      <c r="C11" s="879">
        <v>156056</v>
      </c>
      <c r="D11" s="879">
        <v>42838</v>
      </c>
      <c r="E11" s="879">
        <v>1000</v>
      </c>
      <c r="F11" s="385"/>
      <c r="G11" s="385"/>
      <c r="H11" s="385"/>
      <c r="I11" s="385"/>
      <c r="J11" s="385"/>
      <c r="K11" s="385"/>
      <c r="L11" s="385"/>
      <c r="M11" s="385"/>
      <c r="N11" s="385"/>
      <c r="O11" s="879">
        <v>78684.69200000001</v>
      </c>
      <c r="P11" s="879">
        <v>17397.742499999997</v>
      </c>
      <c r="Q11" s="879">
        <v>412.9973</v>
      </c>
      <c r="R11" s="908">
        <v>96495.4318</v>
      </c>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row>
    <row r="12" spans="1:243" ht="12.75" customHeight="1">
      <c r="A12" s="79">
        <v>1</v>
      </c>
      <c r="B12" s="143" t="s">
        <v>237</v>
      </c>
      <c r="C12" s="892"/>
      <c r="D12" s="892"/>
      <c r="E12" s="892"/>
      <c r="F12" s="796">
        <v>4327.53</v>
      </c>
      <c r="G12" s="797">
        <v>1694.14</v>
      </c>
      <c r="H12" s="797">
        <v>41.84</v>
      </c>
      <c r="I12" s="385"/>
      <c r="J12" s="351"/>
      <c r="K12" s="351"/>
      <c r="L12" s="386">
        <v>4327.53</v>
      </c>
      <c r="M12" s="386">
        <v>1694.14</v>
      </c>
      <c r="N12" s="386">
        <v>41.84</v>
      </c>
      <c r="O12" s="880"/>
      <c r="P12" s="880"/>
      <c r="Q12" s="880"/>
      <c r="R12" s="909"/>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row>
    <row r="13" spans="1:18" ht="12.75" customHeight="1">
      <c r="A13" s="79">
        <v>2</v>
      </c>
      <c r="B13" s="144" t="s">
        <v>159</v>
      </c>
      <c r="C13" s="892"/>
      <c r="D13" s="892"/>
      <c r="E13" s="892"/>
      <c r="F13" s="798">
        <v>31672.54</v>
      </c>
      <c r="G13" s="799">
        <v>12399.2</v>
      </c>
      <c r="H13" s="799">
        <v>306.21</v>
      </c>
      <c r="I13" s="386">
        <v>18451.42</v>
      </c>
      <c r="J13" s="386">
        <v>4962.85</v>
      </c>
      <c r="K13" s="386">
        <v>51.56</v>
      </c>
      <c r="L13" s="386">
        <v>50123.96</v>
      </c>
      <c r="M13" s="386">
        <v>17362.050000000003</v>
      </c>
      <c r="N13" s="386">
        <v>357.77</v>
      </c>
      <c r="O13" s="880"/>
      <c r="P13" s="880"/>
      <c r="Q13" s="880"/>
      <c r="R13" s="909"/>
    </row>
    <row r="14" spans="1:18" ht="25.5" customHeight="1">
      <c r="A14" s="79">
        <v>3</v>
      </c>
      <c r="B14" s="143" t="s">
        <v>160</v>
      </c>
      <c r="C14" s="892"/>
      <c r="D14" s="892"/>
      <c r="E14" s="892"/>
      <c r="F14" s="799">
        <v>808.53</v>
      </c>
      <c r="G14" s="798">
        <v>316.52</v>
      </c>
      <c r="H14" s="798">
        <v>7.82</v>
      </c>
      <c r="I14" s="351"/>
      <c r="J14" s="351"/>
      <c r="K14" s="351"/>
      <c r="L14" s="386">
        <v>808.53</v>
      </c>
      <c r="M14" s="386">
        <v>316.52</v>
      </c>
      <c r="N14" s="386">
        <v>7.82</v>
      </c>
      <c r="O14" s="880"/>
      <c r="P14" s="880"/>
      <c r="Q14" s="880"/>
      <c r="R14" s="909"/>
    </row>
    <row r="15" spans="1:18" ht="12.75" customHeight="1">
      <c r="A15" s="79">
        <v>4</v>
      </c>
      <c r="B15" s="144" t="s">
        <v>161</v>
      </c>
      <c r="C15" s="892"/>
      <c r="D15" s="892"/>
      <c r="E15" s="892"/>
      <c r="F15" s="799">
        <v>996.82</v>
      </c>
      <c r="G15" s="798">
        <v>390.24</v>
      </c>
      <c r="H15" s="798">
        <v>9.64</v>
      </c>
      <c r="I15" s="351"/>
      <c r="J15" s="351"/>
      <c r="K15" s="351"/>
      <c r="L15" s="386">
        <v>996.82</v>
      </c>
      <c r="M15" s="386">
        <v>390.24</v>
      </c>
      <c r="N15" s="386">
        <v>9.64</v>
      </c>
      <c r="O15" s="880"/>
      <c r="P15" s="880"/>
      <c r="Q15" s="880"/>
      <c r="R15" s="909"/>
    </row>
    <row r="16" spans="1:18" ht="25.5" customHeight="1">
      <c r="A16" s="79">
        <v>5</v>
      </c>
      <c r="B16" s="143" t="s">
        <v>162</v>
      </c>
      <c r="C16" s="892"/>
      <c r="D16" s="892"/>
      <c r="E16" s="892"/>
      <c r="F16" s="799">
        <v>10667.15</v>
      </c>
      <c r="G16" s="799">
        <v>4175.99</v>
      </c>
      <c r="H16" s="799">
        <v>103.13</v>
      </c>
      <c r="I16" s="351">
        <v>10447.318</v>
      </c>
      <c r="J16" s="386">
        <v>1501.3175</v>
      </c>
      <c r="K16" s="386">
        <v>66.8027</v>
      </c>
      <c r="L16" s="386">
        <v>21114.468</v>
      </c>
      <c r="M16" s="386">
        <v>5677.3075</v>
      </c>
      <c r="N16" s="386">
        <v>169.9327</v>
      </c>
      <c r="O16" s="880"/>
      <c r="P16" s="880"/>
      <c r="Q16" s="880"/>
      <c r="R16" s="909"/>
    </row>
    <row r="17" spans="1:18" ht="25.5" customHeight="1">
      <c r="A17" s="79"/>
      <c r="B17" s="145" t="s">
        <v>357</v>
      </c>
      <c r="C17" s="892"/>
      <c r="D17" s="892"/>
      <c r="E17" s="892"/>
      <c r="F17" s="351"/>
      <c r="G17" s="351"/>
      <c r="H17" s="351"/>
      <c r="I17" s="351"/>
      <c r="J17" s="351"/>
      <c r="K17" s="351"/>
      <c r="L17" s="386"/>
      <c r="M17" s="386"/>
      <c r="N17" s="386"/>
      <c r="O17" s="880"/>
      <c r="P17" s="880"/>
      <c r="Q17" s="880"/>
      <c r="R17" s="909"/>
    </row>
    <row r="18" spans="1:18" ht="12.75" customHeight="1">
      <c r="A18" s="79">
        <v>6</v>
      </c>
      <c r="B18" s="143" t="s">
        <v>244</v>
      </c>
      <c r="C18" s="892"/>
      <c r="D18" s="892"/>
      <c r="E18" s="892"/>
      <c r="F18" s="351"/>
      <c r="G18" s="351"/>
      <c r="H18" s="351"/>
      <c r="I18" s="351"/>
      <c r="J18" s="351"/>
      <c r="K18" s="351"/>
      <c r="L18" s="351"/>
      <c r="M18" s="351"/>
      <c r="N18" s="351"/>
      <c r="O18" s="880"/>
      <c r="P18" s="880"/>
      <c r="Q18" s="880"/>
      <c r="R18" s="909"/>
    </row>
    <row r="19" spans="1:18" ht="12.75" customHeight="1">
      <c r="A19" s="79">
        <v>7</v>
      </c>
      <c r="B19" s="144" t="s">
        <v>164</v>
      </c>
      <c r="C19" s="893"/>
      <c r="D19" s="893"/>
      <c r="E19" s="893"/>
      <c r="F19" s="351"/>
      <c r="G19" s="351"/>
      <c r="H19" s="351"/>
      <c r="I19" s="351"/>
      <c r="J19" s="351"/>
      <c r="K19" s="351"/>
      <c r="L19" s="351"/>
      <c r="M19" s="351"/>
      <c r="N19" s="351"/>
      <c r="O19" s="881"/>
      <c r="P19" s="881"/>
      <c r="Q19" s="881"/>
      <c r="R19" s="910"/>
    </row>
    <row r="20" spans="1:18" ht="18.75" customHeight="1">
      <c r="A20" s="904" t="s">
        <v>18</v>
      </c>
      <c r="B20" s="905"/>
      <c r="C20" s="800">
        <v>156056</v>
      </c>
      <c r="D20" s="800">
        <v>42838</v>
      </c>
      <c r="E20" s="800">
        <v>1000</v>
      </c>
      <c r="F20" s="800">
        <v>48472.57</v>
      </c>
      <c r="G20" s="800">
        <v>18976.09</v>
      </c>
      <c r="H20" s="800">
        <v>468.63999999999993</v>
      </c>
      <c r="I20" s="800">
        <v>28898.737999999998</v>
      </c>
      <c r="J20" s="800">
        <v>6464.1675000000005</v>
      </c>
      <c r="K20" s="800">
        <v>118.3627</v>
      </c>
      <c r="L20" s="800">
        <v>77371.30799999999</v>
      </c>
      <c r="M20" s="800">
        <v>25440.257500000003</v>
      </c>
      <c r="N20" s="800">
        <v>587.0027</v>
      </c>
      <c r="O20" s="800">
        <v>78684.69200000001</v>
      </c>
      <c r="P20" s="800">
        <v>17397.742499999997</v>
      </c>
      <c r="Q20" s="800">
        <v>412.9973</v>
      </c>
      <c r="R20" s="800">
        <v>96495.4318</v>
      </c>
    </row>
    <row r="21" ht="12.75" customHeight="1"/>
    <row r="22" spans="2:18" ht="30" customHeight="1">
      <c r="B22" s="906" t="s">
        <v>1156</v>
      </c>
      <c r="C22" s="906"/>
      <c r="D22" s="906"/>
      <c r="E22" s="906"/>
      <c r="F22" s="906"/>
      <c r="G22" s="906"/>
      <c r="H22" s="906"/>
      <c r="I22" s="906"/>
      <c r="J22" s="906"/>
      <c r="K22" s="906"/>
      <c r="L22" s="906"/>
      <c r="M22" s="906"/>
      <c r="N22" s="906"/>
      <c r="O22" s="906"/>
      <c r="P22" s="906"/>
      <c r="Q22" s="906"/>
      <c r="R22" s="906"/>
    </row>
    <row r="23" spans="2:18" ht="39.75" customHeight="1">
      <c r="B23" s="906" t="s">
        <v>1157</v>
      </c>
      <c r="C23" s="906"/>
      <c r="D23" s="906"/>
      <c r="E23" s="906"/>
      <c r="F23" s="906"/>
      <c r="G23" s="906"/>
      <c r="H23" s="906"/>
      <c r="I23" s="906"/>
      <c r="J23" s="906"/>
      <c r="K23" s="906"/>
      <c r="L23" s="906"/>
      <c r="M23" s="906"/>
      <c r="N23" s="906"/>
      <c r="O23" s="906"/>
      <c r="P23" s="906"/>
      <c r="Q23" s="906"/>
      <c r="R23" s="906"/>
    </row>
    <row r="24" spans="1:18" ht="35.25" customHeight="1">
      <c r="A24" s="88" t="s">
        <v>11</v>
      </c>
      <c r="B24" s="709"/>
      <c r="C24" s="88"/>
      <c r="D24" s="88"/>
      <c r="E24" s="88"/>
      <c r="F24" s="88"/>
      <c r="G24" s="88"/>
      <c r="H24" s="88"/>
      <c r="I24" s="88"/>
      <c r="J24" s="88"/>
      <c r="K24" s="88"/>
      <c r="L24" s="88"/>
      <c r="M24" s="88"/>
      <c r="N24" s="88"/>
      <c r="O24" s="286"/>
      <c r="P24" s="286"/>
      <c r="Q24" s="286"/>
      <c r="R24" s="88"/>
    </row>
    <row r="25" spans="1:18" ht="12.75" customHeight="1">
      <c r="A25" s="286"/>
      <c r="B25" s="286"/>
      <c r="C25" s="286"/>
      <c r="D25" s="286"/>
      <c r="E25" s="286"/>
      <c r="F25" s="286"/>
      <c r="G25" s="286"/>
      <c r="H25" s="286"/>
      <c r="I25" s="286"/>
      <c r="J25" s="286"/>
      <c r="K25" s="286"/>
      <c r="L25" s="286"/>
      <c r="M25" s="907" t="s">
        <v>995</v>
      </c>
      <c r="N25" s="907"/>
      <c r="O25" s="907"/>
      <c r="P25" s="907"/>
      <c r="Q25" s="907"/>
      <c r="R25" s="907"/>
    </row>
    <row r="26" spans="1:20" ht="12.75" customHeight="1">
      <c r="A26" s="286"/>
      <c r="B26" s="286"/>
      <c r="C26" s="286"/>
      <c r="D26" s="286"/>
      <c r="E26" s="286"/>
      <c r="F26" s="286"/>
      <c r="G26" s="286"/>
      <c r="H26" s="286"/>
      <c r="I26" s="286"/>
      <c r="J26" s="286"/>
      <c r="K26" s="286"/>
      <c r="L26" s="286"/>
      <c r="M26" s="907" t="s">
        <v>996</v>
      </c>
      <c r="N26" s="907"/>
      <c r="O26" s="907"/>
      <c r="P26" s="907"/>
      <c r="Q26" s="907"/>
      <c r="R26" s="907"/>
      <c r="S26" s="287"/>
      <c r="T26" s="287"/>
    </row>
    <row r="27" spans="1:18" ht="12.75" customHeight="1">
      <c r="A27" s="88"/>
      <c r="B27" s="88"/>
      <c r="C27" s="88"/>
      <c r="D27" s="88"/>
      <c r="E27" s="88"/>
      <c r="F27" s="88"/>
      <c r="G27" s="88"/>
      <c r="H27" s="88"/>
      <c r="I27" s="88"/>
      <c r="J27" s="88"/>
      <c r="K27" s="88"/>
      <c r="L27" s="88"/>
      <c r="M27" s="907" t="s">
        <v>997</v>
      </c>
      <c r="N27" s="907"/>
      <c r="O27" s="907"/>
      <c r="P27" s="907"/>
      <c r="Q27" s="907"/>
      <c r="R27" s="907"/>
    </row>
  </sheetData>
  <sheetProtection/>
  <mergeCells count="27">
    <mergeCell ref="Q6:R6"/>
    <mergeCell ref="A20:B20"/>
    <mergeCell ref="B23:R23"/>
    <mergeCell ref="M27:R27"/>
    <mergeCell ref="B22:R22"/>
    <mergeCell ref="M25:R25"/>
    <mergeCell ref="M26:R26"/>
    <mergeCell ref="R11:R19"/>
    <mergeCell ref="C11:C19"/>
    <mergeCell ref="D11:D19"/>
    <mergeCell ref="O11:O19"/>
    <mergeCell ref="L8:N8"/>
    <mergeCell ref="O7:Q8"/>
    <mergeCell ref="R7:R9"/>
    <mergeCell ref="F8:H8"/>
    <mergeCell ref="I8:K8"/>
    <mergeCell ref="P11:P19"/>
    <mergeCell ref="F1:L1"/>
    <mergeCell ref="A2:Q2"/>
    <mergeCell ref="A3:Q3"/>
    <mergeCell ref="Q11:Q19"/>
    <mergeCell ref="A7:A8"/>
    <mergeCell ref="B7:B8"/>
    <mergeCell ref="C7:E8"/>
    <mergeCell ref="F7:N7"/>
    <mergeCell ref="A4:Q4"/>
    <mergeCell ref="E11:E19"/>
  </mergeCells>
  <printOptions horizontalCentered="1"/>
  <pageMargins left="0.31496062992125984" right="0.31496062992125984" top="0.5905511811023623" bottom="0.5905511811023623" header="0.3937007874015748" footer="0.1968503937007874"/>
  <pageSetup fitToHeight="1" fitToWidth="1" horizontalDpi="600" verticalDpi="600" orientation="landscape" paperSize="9" scale="83" r:id="rId1"/>
  <colBreaks count="1" manualBreakCount="1">
    <brk id="19" max="65535" man="1"/>
  </colBreaks>
</worksheet>
</file>

<file path=xl/worksheets/sheet30.xml><?xml version="1.0" encoding="utf-8"?>
<worksheet xmlns="http://schemas.openxmlformats.org/spreadsheetml/2006/main" xmlns:r="http://schemas.openxmlformats.org/officeDocument/2006/relationships">
  <sheetPr>
    <tabColor rgb="FF00B050"/>
  </sheetPr>
  <dimension ref="A1:Z109"/>
  <sheetViews>
    <sheetView view="pageBreakPreview" zoomScaleSheetLayoutView="100" zoomScalePageLayoutView="0" workbookViewId="0" topLeftCell="A1">
      <pane xSplit="2" ySplit="12" topLeftCell="D88" activePane="bottomRight" state="frozen"/>
      <selection pane="topLeft" activeCell="H33" sqref="A33:V43"/>
      <selection pane="topRight" activeCell="H33" sqref="A33:V43"/>
      <selection pane="bottomLeft" activeCell="H33" sqref="A33:V43"/>
      <selection pane="bottomRight" activeCell="A1" sqref="A1:IV16384"/>
    </sheetView>
  </sheetViews>
  <sheetFormatPr defaultColWidth="9.140625" defaultRowHeight="12.75"/>
  <cols>
    <col min="1" max="1" width="4.8515625" style="438" customWidth="1"/>
    <col min="2" max="2" width="21.7109375" style="438" customWidth="1"/>
    <col min="3" max="3" width="10.28125" style="438" customWidth="1"/>
    <col min="4" max="4" width="8.421875" style="438" customWidth="1"/>
    <col min="5" max="7" width="9.8515625" style="438" customWidth="1"/>
    <col min="8" max="8" width="10.8515625" style="443" customWidth="1"/>
    <col min="9" max="9" width="10.140625" style="438" customWidth="1"/>
    <col min="10" max="10" width="10.57421875" style="438" bestFit="1" customWidth="1"/>
    <col min="11" max="12" width="9.57421875" style="438" bestFit="1" customWidth="1"/>
    <col min="13" max="15" width="8.140625" style="438" customWidth="1"/>
    <col min="16" max="16" width="8.421875" style="438" customWidth="1"/>
    <col min="17" max="17" width="9.57421875" style="438" bestFit="1" customWidth="1"/>
    <col min="18" max="18" width="8.57421875" style="438" bestFit="1" customWidth="1"/>
    <col min="19" max="19" width="15.28125" style="438" customWidth="1"/>
    <col min="20" max="16384" width="9.140625" style="438" customWidth="1"/>
  </cols>
  <sheetData>
    <row r="1" spans="8:19" ht="15">
      <c r="H1" s="911"/>
      <c r="I1" s="911"/>
      <c r="J1" s="911"/>
      <c r="R1" s="1055" t="s">
        <v>106</v>
      </c>
      <c r="S1" s="1055"/>
    </row>
    <row r="2" spans="1:19" ht="15">
      <c r="A2" s="1065" t="s">
        <v>0</v>
      </c>
      <c r="B2" s="1065"/>
      <c r="C2" s="1065"/>
      <c r="D2" s="1065"/>
      <c r="E2" s="1065"/>
      <c r="F2" s="1065"/>
      <c r="G2" s="1065"/>
      <c r="H2" s="1065"/>
      <c r="I2" s="1065"/>
      <c r="J2" s="1065"/>
      <c r="K2" s="1065"/>
      <c r="L2" s="1065"/>
      <c r="M2" s="1065"/>
      <c r="N2" s="1065"/>
      <c r="O2" s="1065"/>
      <c r="P2" s="1065"/>
      <c r="Q2" s="1065"/>
      <c r="R2" s="1065"/>
      <c r="S2" s="1065"/>
    </row>
    <row r="3" spans="1:19" ht="20.25">
      <c r="A3" s="1066" t="s">
        <v>388</v>
      </c>
      <c r="B3" s="1066"/>
      <c r="C3" s="1066"/>
      <c r="D3" s="1066"/>
      <c r="E3" s="1066"/>
      <c r="F3" s="1066"/>
      <c r="G3" s="1066"/>
      <c r="H3" s="1066"/>
      <c r="I3" s="1066"/>
      <c r="J3" s="1066"/>
      <c r="K3" s="1066"/>
      <c r="L3" s="1066"/>
      <c r="M3" s="1066"/>
      <c r="N3" s="1066"/>
      <c r="O3" s="1066"/>
      <c r="P3" s="1066"/>
      <c r="Q3" s="1066"/>
      <c r="R3" s="1066"/>
      <c r="S3" s="1066"/>
    </row>
    <row r="4" spans="1:19" ht="20.25">
      <c r="A4" s="591"/>
      <c r="B4" s="591"/>
      <c r="C4" s="591"/>
      <c r="D4" s="591"/>
      <c r="E4" s="591"/>
      <c r="F4" s="591"/>
      <c r="G4" s="591"/>
      <c r="H4" s="591"/>
      <c r="I4" s="591"/>
      <c r="J4" s="591"/>
      <c r="K4" s="591"/>
      <c r="L4" s="591"/>
      <c r="M4" s="591"/>
      <c r="N4" s="591"/>
      <c r="O4" s="591"/>
      <c r="P4" s="591"/>
      <c r="Q4" s="591"/>
      <c r="R4" s="591"/>
      <c r="S4" s="591"/>
    </row>
    <row r="6" spans="1:19" s="583" customFormat="1" ht="18" customHeight="1">
      <c r="A6" s="1067" t="s">
        <v>392</v>
      </c>
      <c r="B6" s="1067"/>
      <c r="C6" s="1067"/>
      <c r="D6" s="1067"/>
      <c r="E6" s="1067"/>
      <c r="F6" s="1067"/>
      <c r="G6" s="1067"/>
      <c r="H6" s="1067"/>
      <c r="I6" s="1067"/>
      <c r="J6" s="1067"/>
      <c r="K6" s="1067"/>
      <c r="L6" s="1067"/>
      <c r="M6" s="1067"/>
      <c r="N6" s="1067"/>
      <c r="O6" s="1067"/>
      <c r="P6" s="1067"/>
      <c r="Q6" s="1067"/>
      <c r="R6" s="1067"/>
      <c r="S6" s="1067"/>
    </row>
    <row r="7" spans="1:19" s="583" customFormat="1" ht="15" customHeight="1">
      <c r="A7" s="592"/>
      <c r="B7" s="592"/>
      <c r="C7" s="592"/>
      <c r="D7" s="592"/>
      <c r="E7" s="592"/>
      <c r="F7" s="592"/>
      <c r="G7" s="592"/>
      <c r="H7" s="592"/>
      <c r="I7" s="592"/>
      <c r="J7" s="592"/>
      <c r="K7" s="592"/>
      <c r="L7" s="592"/>
      <c r="M7" s="592"/>
      <c r="N7" s="592"/>
      <c r="O7" s="592"/>
      <c r="P7" s="592"/>
      <c r="Q7" s="592"/>
      <c r="R7" s="592"/>
      <c r="S7" s="592"/>
    </row>
    <row r="8" spans="1:19" s="583" customFormat="1" ht="15" customHeight="1">
      <c r="A8" s="592"/>
      <c r="B8" s="592"/>
      <c r="C8" s="592"/>
      <c r="D8" s="592"/>
      <c r="E8" s="592"/>
      <c r="F8" s="592"/>
      <c r="G8" s="592"/>
      <c r="H8" s="592"/>
      <c r="I8" s="592"/>
      <c r="J8" s="592"/>
      <c r="K8" s="592"/>
      <c r="L8" s="592"/>
      <c r="M8" s="592"/>
      <c r="N8" s="592"/>
      <c r="O8" s="592"/>
      <c r="P8" s="592"/>
      <c r="Q8" s="592"/>
      <c r="R8" s="592"/>
      <c r="S8" s="592"/>
    </row>
    <row r="9" spans="1:19" ht="12.75">
      <c r="A9" s="1064" t="s">
        <v>994</v>
      </c>
      <c r="B9" s="1064"/>
      <c r="I9" s="533"/>
      <c r="L9" s="1068"/>
      <c r="M9" s="1068"/>
      <c r="N9" s="1068"/>
      <c r="O9" s="1068"/>
      <c r="P9" s="1068"/>
      <c r="Q9" s="1068"/>
      <c r="R9" s="1068"/>
      <c r="S9" s="1068"/>
    </row>
    <row r="10" spans="1:19" s="508" customFormat="1" ht="30.75" customHeight="1">
      <c r="A10" s="973" t="s">
        <v>787</v>
      </c>
      <c r="B10" s="973" t="s">
        <v>2</v>
      </c>
      <c r="C10" s="980" t="s">
        <v>429</v>
      </c>
      <c r="D10" s="981"/>
      <c r="E10" s="981"/>
      <c r="F10" s="981"/>
      <c r="G10" s="981"/>
      <c r="H10" s="1059"/>
      <c r="I10" s="1060" t="s">
        <v>86</v>
      </c>
      <c r="J10" s="980" t="s">
        <v>87</v>
      </c>
      <c r="K10" s="981"/>
      <c r="L10" s="1059"/>
      <c r="M10" s="980" t="s">
        <v>96</v>
      </c>
      <c r="N10" s="981"/>
      <c r="O10" s="1059"/>
      <c r="P10" s="1060" t="s">
        <v>229</v>
      </c>
      <c r="Q10" s="1062"/>
      <c r="R10" s="1063"/>
      <c r="S10" s="973" t="s">
        <v>1020</v>
      </c>
    </row>
    <row r="11" spans="1:19" s="508" customFormat="1" ht="30.75" customHeight="1">
      <c r="A11" s="973"/>
      <c r="B11" s="973"/>
      <c r="C11" s="275" t="s">
        <v>4</v>
      </c>
      <c r="D11" s="275" t="s">
        <v>5</v>
      </c>
      <c r="E11" s="275" t="s">
        <v>166</v>
      </c>
      <c r="F11" s="276" t="s">
        <v>110</v>
      </c>
      <c r="G11" s="276" t="s">
        <v>239</v>
      </c>
      <c r="H11" s="276" t="s">
        <v>1042</v>
      </c>
      <c r="I11" s="1061"/>
      <c r="J11" s="275" t="s">
        <v>93</v>
      </c>
      <c r="K11" s="275" t="s">
        <v>136</v>
      </c>
      <c r="L11" s="275" t="s">
        <v>137</v>
      </c>
      <c r="M11" s="275" t="s">
        <v>175</v>
      </c>
      <c r="N11" s="275" t="s">
        <v>177</v>
      </c>
      <c r="O11" s="275" t="s">
        <v>179</v>
      </c>
      <c r="P11" s="275" t="s">
        <v>230</v>
      </c>
      <c r="Q11" s="276" t="s">
        <v>185</v>
      </c>
      <c r="R11" s="275" t="s">
        <v>18</v>
      </c>
      <c r="S11" s="973"/>
    </row>
    <row r="12" spans="1:19" s="443" customFormat="1" ht="12.75">
      <c r="A12" s="23">
        <v>1</v>
      </c>
      <c r="B12" s="23">
        <v>2</v>
      </c>
      <c r="C12" s="23">
        <v>3</v>
      </c>
      <c r="D12" s="23">
        <v>4</v>
      </c>
      <c r="E12" s="23">
        <v>5</v>
      </c>
      <c r="F12" s="23">
        <v>6</v>
      </c>
      <c r="G12" s="23">
        <v>7</v>
      </c>
      <c r="H12" s="23">
        <v>8</v>
      </c>
      <c r="I12" s="99">
        <v>9</v>
      </c>
      <c r="J12" s="23">
        <v>10</v>
      </c>
      <c r="K12" s="23">
        <v>11</v>
      </c>
      <c r="L12" s="23">
        <v>12</v>
      </c>
      <c r="M12" s="23">
        <v>13</v>
      </c>
      <c r="N12" s="23">
        <v>14</v>
      </c>
      <c r="O12" s="23">
        <v>15</v>
      </c>
      <c r="P12" s="23">
        <v>16</v>
      </c>
      <c r="Q12" s="23">
        <v>17</v>
      </c>
      <c r="R12" s="593">
        <v>18</v>
      </c>
      <c r="S12" s="23">
        <v>19</v>
      </c>
    </row>
    <row r="13" spans="1:26" s="230" customFormat="1" ht="15">
      <c r="A13" s="227">
        <v>1</v>
      </c>
      <c r="B13" s="228" t="s">
        <v>627</v>
      </c>
      <c r="C13" s="695"/>
      <c r="D13" s="695"/>
      <c r="E13" s="695"/>
      <c r="F13" s="695"/>
      <c r="G13" s="695"/>
      <c r="H13" s="594">
        <v>47085</v>
      </c>
      <c r="I13" s="442">
        <v>243</v>
      </c>
      <c r="J13" s="588">
        <v>1716.25</v>
      </c>
      <c r="K13" s="590">
        <v>1144.167</v>
      </c>
      <c r="L13" s="590">
        <v>572.083</v>
      </c>
      <c r="M13" s="534">
        <v>94.13</v>
      </c>
      <c r="N13" s="229">
        <v>68.85</v>
      </c>
      <c r="O13" s="229">
        <v>25.28</v>
      </c>
      <c r="P13" s="229">
        <v>429.06</v>
      </c>
      <c r="Q13" s="229">
        <v>143.02</v>
      </c>
      <c r="R13" s="534">
        <v>572.08</v>
      </c>
      <c r="S13" s="229">
        <v>12.87</v>
      </c>
      <c r="T13" s="586">
        <v>66935</v>
      </c>
      <c r="U13" s="230">
        <v>37555</v>
      </c>
      <c r="V13" s="230">
        <v>47085</v>
      </c>
      <c r="W13" s="230">
        <v>0</v>
      </c>
      <c r="X13" s="230">
        <v>38617</v>
      </c>
      <c r="Y13" s="230">
        <v>0</v>
      </c>
      <c r="Z13" s="230">
        <v>47085</v>
      </c>
    </row>
    <row r="14" spans="1:26" s="230" customFormat="1" ht="15">
      <c r="A14" s="227">
        <v>2</v>
      </c>
      <c r="B14" s="228" t="s">
        <v>628</v>
      </c>
      <c r="C14" s="695"/>
      <c r="D14" s="695"/>
      <c r="E14" s="695"/>
      <c r="F14" s="695"/>
      <c r="G14" s="695"/>
      <c r="H14" s="594">
        <v>58701</v>
      </c>
      <c r="I14" s="442">
        <v>243</v>
      </c>
      <c r="J14" s="588">
        <v>2139.65</v>
      </c>
      <c r="K14" s="590">
        <v>1426.433</v>
      </c>
      <c r="L14" s="590">
        <v>713.217</v>
      </c>
      <c r="M14" s="534">
        <v>117.35</v>
      </c>
      <c r="N14" s="229">
        <v>85.83</v>
      </c>
      <c r="O14" s="229">
        <v>31.52</v>
      </c>
      <c r="P14" s="229">
        <v>534.92</v>
      </c>
      <c r="Q14" s="229">
        <v>178.31</v>
      </c>
      <c r="R14" s="534">
        <v>713.22</v>
      </c>
      <c r="S14" s="229">
        <v>16.05</v>
      </c>
      <c r="T14" s="586">
        <v>59612</v>
      </c>
      <c r="U14" s="230">
        <v>39963</v>
      </c>
      <c r="V14" s="230">
        <v>60677</v>
      </c>
      <c r="W14" s="230">
        <v>953</v>
      </c>
      <c r="X14" s="230">
        <v>29270</v>
      </c>
      <c r="Y14" s="230">
        <v>1976</v>
      </c>
      <c r="Z14" s="230">
        <v>58701</v>
      </c>
    </row>
    <row r="15" spans="1:26" s="230" customFormat="1" ht="15">
      <c r="A15" s="227">
        <v>3</v>
      </c>
      <c r="B15" s="228" t="s">
        <v>629</v>
      </c>
      <c r="C15" s="695"/>
      <c r="D15" s="695"/>
      <c r="E15" s="695"/>
      <c r="F15" s="695"/>
      <c r="G15" s="695"/>
      <c r="H15" s="594">
        <v>124288</v>
      </c>
      <c r="I15" s="442">
        <v>243</v>
      </c>
      <c r="J15" s="588">
        <v>4530.3</v>
      </c>
      <c r="K15" s="590">
        <v>3020.2</v>
      </c>
      <c r="L15" s="590">
        <v>1510.1</v>
      </c>
      <c r="M15" s="534">
        <v>248.46999999999997</v>
      </c>
      <c r="N15" s="229">
        <v>181.73</v>
      </c>
      <c r="O15" s="229">
        <v>66.74</v>
      </c>
      <c r="P15" s="229">
        <v>1132.58</v>
      </c>
      <c r="Q15" s="229">
        <v>377.53</v>
      </c>
      <c r="R15" s="534">
        <v>1510.1</v>
      </c>
      <c r="S15" s="229">
        <v>33.98</v>
      </c>
      <c r="T15" s="586">
        <v>113342</v>
      </c>
      <c r="U15" s="230">
        <v>82233</v>
      </c>
      <c r="V15" s="230">
        <v>125554</v>
      </c>
      <c r="W15" s="230">
        <v>637</v>
      </c>
      <c r="X15" s="230">
        <v>63151</v>
      </c>
      <c r="Y15" s="230">
        <v>1266</v>
      </c>
      <c r="Z15" s="230">
        <v>124288</v>
      </c>
    </row>
    <row r="16" spans="1:26" s="230" customFormat="1" ht="15">
      <c r="A16" s="227">
        <v>4</v>
      </c>
      <c r="B16" s="228" t="s">
        <v>630</v>
      </c>
      <c r="C16" s="695"/>
      <c r="D16" s="695"/>
      <c r="E16" s="695"/>
      <c r="F16" s="695"/>
      <c r="G16" s="695"/>
      <c r="H16" s="594">
        <v>36095</v>
      </c>
      <c r="I16" s="442">
        <v>243</v>
      </c>
      <c r="J16" s="588">
        <v>1315.66</v>
      </c>
      <c r="K16" s="590">
        <v>877.107</v>
      </c>
      <c r="L16" s="590">
        <v>438.553</v>
      </c>
      <c r="M16" s="534">
        <v>72.16</v>
      </c>
      <c r="N16" s="229">
        <v>52.78</v>
      </c>
      <c r="O16" s="229">
        <v>19.38</v>
      </c>
      <c r="P16" s="229">
        <v>328.91</v>
      </c>
      <c r="Q16" s="229">
        <v>109.64</v>
      </c>
      <c r="R16" s="534">
        <v>438.55</v>
      </c>
      <c r="S16" s="229">
        <v>9.87</v>
      </c>
      <c r="T16" s="586">
        <v>76596</v>
      </c>
      <c r="U16" s="230">
        <v>34951</v>
      </c>
      <c r="V16" s="230">
        <v>36095</v>
      </c>
      <c r="W16" s="230">
        <v>0</v>
      </c>
      <c r="X16" s="230">
        <v>28470</v>
      </c>
      <c r="Y16" s="230">
        <v>0</v>
      </c>
      <c r="Z16" s="230">
        <v>36095</v>
      </c>
    </row>
    <row r="17" spans="1:26" s="230" customFormat="1" ht="15">
      <c r="A17" s="227">
        <v>5</v>
      </c>
      <c r="B17" s="228" t="s">
        <v>631</v>
      </c>
      <c r="C17" s="695"/>
      <c r="D17" s="695"/>
      <c r="E17" s="695"/>
      <c r="F17" s="695"/>
      <c r="G17" s="695"/>
      <c r="H17" s="594">
        <v>32106</v>
      </c>
      <c r="I17" s="442">
        <v>243</v>
      </c>
      <c r="J17" s="588">
        <v>1170.26</v>
      </c>
      <c r="K17" s="590">
        <v>780.173</v>
      </c>
      <c r="L17" s="590">
        <v>390.087</v>
      </c>
      <c r="M17" s="534">
        <v>64.17999999999999</v>
      </c>
      <c r="N17" s="229">
        <v>46.94</v>
      </c>
      <c r="O17" s="229">
        <v>17.24</v>
      </c>
      <c r="P17" s="229">
        <v>292.57</v>
      </c>
      <c r="Q17" s="229">
        <v>97.52</v>
      </c>
      <c r="R17" s="534">
        <v>390.09</v>
      </c>
      <c r="S17" s="229">
        <v>8.78</v>
      </c>
      <c r="T17" s="586">
        <v>50280</v>
      </c>
      <c r="U17" s="230">
        <v>33044</v>
      </c>
      <c r="V17" s="230">
        <v>32106</v>
      </c>
      <c r="W17" s="230">
        <v>0</v>
      </c>
      <c r="X17" s="230">
        <v>28219</v>
      </c>
      <c r="Y17" s="230">
        <v>0</v>
      </c>
      <c r="Z17" s="230">
        <v>32106</v>
      </c>
    </row>
    <row r="18" spans="1:26" s="230" customFormat="1" ht="15">
      <c r="A18" s="227">
        <v>6</v>
      </c>
      <c r="B18" s="228" t="s">
        <v>632</v>
      </c>
      <c r="C18" s="695"/>
      <c r="D18" s="695"/>
      <c r="E18" s="695"/>
      <c r="F18" s="695"/>
      <c r="G18" s="695"/>
      <c r="H18" s="594">
        <v>80896</v>
      </c>
      <c r="I18" s="442">
        <v>243</v>
      </c>
      <c r="J18" s="588">
        <v>2948.66</v>
      </c>
      <c r="K18" s="590">
        <v>1965.773</v>
      </c>
      <c r="L18" s="590">
        <v>982.887</v>
      </c>
      <c r="M18" s="534">
        <v>161.73000000000002</v>
      </c>
      <c r="N18" s="229">
        <v>118.29</v>
      </c>
      <c r="O18" s="229">
        <v>43.44</v>
      </c>
      <c r="P18" s="229">
        <v>737.17</v>
      </c>
      <c r="Q18" s="229">
        <v>245.72</v>
      </c>
      <c r="R18" s="534">
        <v>982.89</v>
      </c>
      <c r="S18" s="229">
        <v>22.11</v>
      </c>
      <c r="T18" s="586">
        <v>139206</v>
      </c>
      <c r="U18" s="230">
        <v>74673</v>
      </c>
      <c r="V18" s="230">
        <v>81106</v>
      </c>
      <c r="W18" s="230">
        <v>189</v>
      </c>
      <c r="X18" s="230">
        <v>72827</v>
      </c>
      <c r="Y18" s="230">
        <v>210</v>
      </c>
      <c r="Z18" s="230">
        <v>80896</v>
      </c>
    </row>
    <row r="19" spans="1:26" s="230" customFormat="1" ht="15">
      <c r="A19" s="227">
        <v>7</v>
      </c>
      <c r="B19" s="228" t="s">
        <v>633</v>
      </c>
      <c r="C19" s="695"/>
      <c r="D19" s="695"/>
      <c r="E19" s="695"/>
      <c r="F19" s="695"/>
      <c r="G19" s="695"/>
      <c r="H19" s="594">
        <v>45101</v>
      </c>
      <c r="I19" s="442">
        <v>243</v>
      </c>
      <c r="J19" s="588">
        <v>1643.93</v>
      </c>
      <c r="K19" s="590">
        <v>1095.953</v>
      </c>
      <c r="L19" s="590">
        <v>547.977</v>
      </c>
      <c r="M19" s="534">
        <v>90.17</v>
      </c>
      <c r="N19" s="229">
        <v>65.95</v>
      </c>
      <c r="O19" s="229">
        <v>24.22</v>
      </c>
      <c r="P19" s="229">
        <v>410.99</v>
      </c>
      <c r="Q19" s="229">
        <v>137</v>
      </c>
      <c r="R19" s="534">
        <v>547.98</v>
      </c>
      <c r="S19" s="229">
        <v>12.33</v>
      </c>
      <c r="T19" s="586">
        <v>75266</v>
      </c>
      <c r="U19" s="230">
        <v>37773</v>
      </c>
      <c r="V19" s="230">
        <v>46137</v>
      </c>
      <c r="W19" s="230">
        <v>889</v>
      </c>
      <c r="X19" s="230">
        <v>39588</v>
      </c>
      <c r="Y19" s="230">
        <v>1036</v>
      </c>
      <c r="Z19" s="230">
        <v>45101</v>
      </c>
    </row>
    <row r="20" spans="1:26" s="230" customFormat="1" ht="15">
      <c r="A20" s="227">
        <v>8</v>
      </c>
      <c r="B20" s="228" t="s">
        <v>634</v>
      </c>
      <c r="C20" s="695"/>
      <c r="D20" s="695"/>
      <c r="E20" s="695"/>
      <c r="F20" s="695"/>
      <c r="G20" s="695"/>
      <c r="H20" s="594">
        <v>16682</v>
      </c>
      <c r="I20" s="442">
        <v>243</v>
      </c>
      <c r="J20" s="588">
        <v>608.06</v>
      </c>
      <c r="K20" s="590">
        <v>405.373</v>
      </c>
      <c r="L20" s="590">
        <v>202.687</v>
      </c>
      <c r="M20" s="534">
        <v>33.35</v>
      </c>
      <c r="N20" s="229">
        <v>24.39</v>
      </c>
      <c r="O20" s="229">
        <v>8.96</v>
      </c>
      <c r="P20" s="229">
        <v>152.02</v>
      </c>
      <c r="Q20" s="229">
        <v>50.67</v>
      </c>
      <c r="R20" s="534">
        <v>202.69</v>
      </c>
      <c r="S20" s="229">
        <v>4.56</v>
      </c>
      <c r="T20" s="586">
        <v>30669</v>
      </c>
      <c r="U20" s="230">
        <v>13454</v>
      </c>
      <c r="V20" s="230">
        <v>16682</v>
      </c>
      <c r="W20" s="230">
        <v>0</v>
      </c>
      <c r="X20" s="230">
        <v>21907</v>
      </c>
      <c r="Y20" s="230">
        <v>0</v>
      </c>
      <c r="Z20" s="230">
        <v>16682</v>
      </c>
    </row>
    <row r="21" spans="1:26" s="230" customFormat="1" ht="15">
      <c r="A21" s="227">
        <v>9</v>
      </c>
      <c r="B21" s="228" t="s">
        <v>635</v>
      </c>
      <c r="C21" s="695"/>
      <c r="D21" s="695"/>
      <c r="E21" s="695"/>
      <c r="F21" s="695"/>
      <c r="G21" s="695"/>
      <c r="H21" s="594">
        <v>47758</v>
      </c>
      <c r="I21" s="442">
        <v>243</v>
      </c>
      <c r="J21" s="588">
        <v>1740.78</v>
      </c>
      <c r="K21" s="590">
        <v>1160.52</v>
      </c>
      <c r="L21" s="590">
        <v>580.26</v>
      </c>
      <c r="M21" s="534">
        <v>95.47999999999999</v>
      </c>
      <c r="N21" s="229">
        <v>69.83</v>
      </c>
      <c r="O21" s="229">
        <v>25.65</v>
      </c>
      <c r="P21" s="229">
        <v>435.2</v>
      </c>
      <c r="Q21" s="229">
        <v>145.07</v>
      </c>
      <c r="R21" s="534">
        <v>580.26</v>
      </c>
      <c r="S21" s="229">
        <v>13.06</v>
      </c>
      <c r="T21" s="586">
        <v>103529</v>
      </c>
      <c r="U21" s="230">
        <v>47338</v>
      </c>
      <c r="V21" s="230">
        <v>47758</v>
      </c>
      <c r="W21" s="230">
        <v>0</v>
      </c>
      <c r="X21" s="230">
        <v>46477</v>
      </c>
      <c r="Y21" s="230">
        <v>0</v>
      </c>
      <c r="Z21" s="230">
        <v>47758</v>
      </c>
    </row>
    <row r="22" spans="1:26" s="230" customFormat="1" ht="15">
      <c r="A22" s="227">
        <v>10</v>
      </c>
      <c r="B22" s="228" t="s">
        <v>636</v>
      </c>
      <c r="C22" s="695"/>
      <c r="D22" s="695"/>
      <c r="E22" s="695"/>
      <c r="F22" s="695"/>
      <c r="G22" s="695"/>
      <c r="H22" s="594">
        <v>68540</v>
      </c>
      <c r="I22" s="442">
        <v>243</v>
      </c>
      <c r="J22" s="588">
        <v>2498.28</v>
      </c>
      <c r="K22" s="590">
        <v>1665.52</v>
      </c>
      <c r="L22" s="590">
        <v>832.76</v>
      </c>
      <c r="M22" s="534">
        <v>137.03</v>
      </c>
      <c r="N22" s="229">
        <v>100.22</v>
      </c>
      <c r="O22" s="229">
        <v>36.81</v>
      </c>
      <c r="P22" s="229">
        <v>624.57</v>
      </c>
      <c r="Q22" s="229">
        <v>208.19</v>
      </c>
      <c r="R22" s="534">
        <v>832.76</v>
      </c>
      <c r="S22" s="229">
        <v>18.74</v>
      </c>
      <c r="T22" s="586">
        <v>89906</v>
      </c>
      <c r="U22" s="230">
        <v>55779</v>
      </c>
      <c r="V22" s="230">
        <v>68540</v>
      </c>
      <c r="W22" s="230">
        <v>0</v>
      </c>
      <c r="X22" s="230">
        <v>57760</v>
      </c>
      <c r="Y22" s="230">
        <v>0</v>
      </c>
      <c r="Z22" s="230">
        <v>68540</v>
      </c>
    </row>
    <row r="23" spans="1:26" s="230" customFormat="1" ht="15">
      <c r="A23" s="227">
        <v>11</v>
      </c>
      <c r="B23" s="228" t="s">
        <v>637</v>
      </c>
      <c r="C23" s="695"/>
      <c r="D23" s="695"/>
      <c r="E23" s="695"/>
      <c r="F23" s="695"/>
      <c r="G23" s="695"/>
      <c r="H23" s="594">
        <v>32149</v>
      </c>
      <c r="I23" s="442">
        <v>243</v>
      </c>
      <c r="J23" s="588">
        <v>1171.83</v>
      </c>
      <c r="K23" s="590">
        <v>781.22</v>
      </c>
      <c r="L23" s="590">
        <v>390.61</v>
      </c>
      <c r="M23" s="534">
        <v>64.27</v>
      </c>
      <c r="N23" s="229">
        <v>47.01</v>
      </c>
      <c r="O23" s="229">
        <v>17.26</v>
      </c>
      <c r="P23" s="229">
        <v>292.96</v>
      </c>
      <c r="Q23" s="229">
        <v>97.65</v>
      </c>
      <c r="R23" s="534">
        <v>390.61</v>
      </c>
      <c r="S23" s="229">
        <v>8.79</v>
      </c>
      <c r="T23" s="586">
        <v>39146</v>
      </c>
      <c r="U23" s="230">
        <v>21772</v>
      </c>
      <c r="V23" s="230">
        <v>32913</v>
      </c>
      <c r="W23" s="230">
        <v>647</v>
      </c>
      <c r="X23" s="230">
        <v>27867</v>
      </c>
      <c r="Y23" s="230">
        <v>764</v>
      </c>
      <c r="Z23" s="230">
        <v>32149</v>
      </c>
    </row>
    <row r="24" spans="1:26" s="230" customFormat="1" ht="15">
      <c r="A24" s="227">
        <v>12</v>
      </c>
      <c r="B24" s="228" t="s">
        <v>638</v>
      </c>
      <c r="C24" s="695"/>
      <c r="D24" s="695"/>
      <c r="E24" s="695"/>
      <c r="F24" s="695"/>
      <c r="G24" s="695"/>
      <c r="H24" s="594">
        <v>43985</v>
      </c>
      <c r="I24" s="442">
        <v>243</v>
      </c>
      <c r="J24" s="588">
        <v>1603.25</v>
      </c>
      <c r="K24" s="590">
        <v>1068.833</v>
      </c>
      <c r="L24" s="590">
        <v>534.417</v>
      </c>
      <c r="M24" s="534">
        <v>87.93</v>
      </c>
      <c r="N24" s="229">
        <v>64.31</v>
      </c>
      <c r="O24" s="229">
        <v>23.62</v>
      </c>
      <c r="P24" s="229">
        <v>400.82</v>
      </c>
      <c r="Q24" s="229">
        <v>133.61</v>
      </c>
      <c r="R24" s="534">
        <v>534.42</v>
      </c>
      <c r="S24" s="229">
        <v>12.02</v>
      </c>
      <c r="T24" s="586">
        <v>88802</v>
      </c>
      <c r="U24" s="230">
        <v>46797</v>
      </c>
      <c r="V24" s="230">
        <v>43985</v>
      </c>
      <c r="W24" s="230">
        <v>0</v>
      </c>
      <c r="X24" s="230">
        <v>38118</v>
      </c>
      <c r="Y24" s="230">
        <v>0</v>
      </c>
      <c r="Z24" s="230">
        <v>43985</v>
      </c>
    </row>
    <row r="25" spans="1:26" s="230" customFormat="1" ht="15">
      <c r="A25" s="227">
        <v>13</v>
      </c>
      <c r="B25" s="228" t="s">
        <v>639</v>
      </c>
      <c r="C25" s="695"/>
      <c r="D25" s="695"/>
      <c r="E25" s="695"/>
      <c r="F25" s="695"/>
      <c r="G25" s="695"/>
      <c r="H25" s="594">
        <v>73195</v>
      </c>
      <c r="I25" s="442">
        <v>243</v>
      </c>
      <c r="J25" s="588">
        <v>2667.96</v>
      </c>
      <c r="K25" s="590">
        <v>1778.64</v>
      </c>
      <c r="L25" s="590">
        <v>889.32</v>
      </c>
      <c r="M25" s="534">
        <v>146.34</v>
      </c>
      <c r="N25" s="229">
        <v>107.03</v>
      </c>
      <c r="O25" s="229">
        <v>39.31</v>
      </c>
      <c r="P25" s="229">
        <v>666.99</v>
      </c>
      <c r="Q25" s="229">
        <v>222.33</v>
      </c>
      <c r="R25" s="534">
        <v>889.32</v>
      </c>
      <c r="S25" s="229">
        <v>20.01</v>
      </c>
      <c r="T25" s="586">
        <v>87050</v>
      </c>
      <c r="U25" s="230">
        <v>64123</v>
      </c>
      <c r="V25" s="230">
        <v>73195</v>
      </c>
      <c r="W25" s="230">
        <v>0</v>
      </c>
      <c r="X25" s="230">
        <v>42896</v>
      </c>
      <c r="Y25" s="230">
        <v>0</v>
      </c>
      <c r="Z25" s="230">
        <v>73195</v>
      </c>
    </row>
    <row r="26" spans="1:26" s="230" customFormat="1" ht="15">
      <c r="A26" s="227">
        <v>14</v>
      </c>
      <c r="B26" s="228" t="s">
        <v>640</v>
      </c>
      <c r="C26" s="695"/>
      <c r="D26" s="695"/>
      <c r="E26" s="695"/>
      <c r="F26" s="695"/>
      <c r="G26" s="695"/>
      <c r="H26" s="594">
        <v>58536</v>
      </c>
      <c r="I26" s="442">
        <v>243</v>
      </c>
      <c r="J26" s="588">
        <v>2133.64</v>
      </c>
      <c r="K26" s="590">
        <v>1422.427</v>
      </c>
      <c r="L26" s="590">
        <v>711.213</v>
      </c>
      <c r="M26" s="534">
        <v>117.02000000000001</v>
      </c>
      <c r="N26" s="229">
        <v>85.59</v>
      </c>
      <c r="O26" s="229">
        <v>31.43</v>
      </c>
      <c r="P26" s="229">
        <v>533.41</v>
      </c>
      <c r="Q26" s="229">
        <v>177.8</v>
      </c>
      <c r="R26" s="534">
        <v>711.21</v>
      </c>
      <c r="S26" s="229">
        <v>16</v>
      </c>
      <c r="T26" s="586">
        <v>61017</v>
      </c>
      <c r="U26" s="230">
        <v>35893</v>
      </c>
      <c r="V26" s="230">
        <v>58536</v>
      </c>
      <c r="W26" s="230">
        <v>0</v>
      </c>
      <c r="X26" s="230">
        <v>48981</v>
      </c>
      <c r="Y26" s="230">
        <v>0</v>
      </c>
      <c r="Z26" s="230">
        <v>58536</v>
      </c>
    </row>
    <row r="27" spans="1:26" s="230" customFormat="1" ht="15">
      <c r="A27" s="227">
        <v>15</v>
      </c>
      <c r="B27" s="228" t="s">
        <v>641</v>
      </c>
      <c r="C27" s="695"/>
      <c r="D27" s="695"/>
      <c r="E27" s="695"/>
      <c r="F27" s="695"/>
      <c r="G27" s="695"/>
      <c r="H27" s="594">
        <v>54756</v>
      </c>
      <c r="I27" s="442">
        <v>243</v>
      </c>
      <c r="J27" s="588">
        <v>1995.86</v>
      </c>
      <c r="K27" s="590">
        <v>1330.573</v>
      </c>
      <c r="L27" s="590">
        <v>665.287</v>
      </c>
      <c r="M27" s="534">
        <v>109.46000000000001</v>
      </c>
      <c r="N27" s="229">
        <v>80.06</v>
      </c>
      <c r="O27" s="229">
        <v>29.4</v>
      </c>
      <c r="P27" s="229">
        <v>498.97</v>
      </c>
      <c r="Q27" s="229">
        <v>166.32</v>
      </c>
      <c r="R27" s="534">
        <v>665.29</v>
      </c>
      <c r="S27" s="229">
        <v>14.97</v>
      </c>
      <c r="T27" s="586">
        <v>83345</v>
      </c>
      <c r="U27" s="230">
        <v>51787</v>
      </c>
      <c r="V27" s="230">
        <v>54756</v>
      </c>
      <c r="W27" s="230">
        <v>0</v>
      </c>
      <c r="X27" s="230">
        <v>46140</v>
      </c>
      <c r="Y27" s="230">
        <v>0</v>
      </c>
      <c r="Z27" s="230">
        <v>54756</v>
      </c>
    </row>
    <row r="28" spans="1:26" s="230" customFormat="1" ht="15">
      <c r="A28" s="227">
        <v>16</v>
      </c>
      <c r="B28" s="228" t="s">
        <v>642</v>
      </c>
      <c r="C28" s="695"/>
      <c r="D28" s="695"/>
      <c r="E28" s="695"/>
      <c r="F28" s="695"/>
      <c r="G28" s="695"/>
      <c r="H28" s="594">
        <v>37381</v>
      </c>
      <c r="I28" s="442">
        <v>243</v>
      </c>
      <c r="J28" s="588">
        <v>1362.54</v>
      </c>
      <c r="K28" s="590">
        <v>908.36</v>
      </c>
      <c r="L28" s="590">
        <v>454.18</v>
      </c>
      <c r="M28" s="534">
        <v>74.72999999999999</v>
      </c>
      <c r="N28" s="229">
        <v>54.66</v>
      </c>
      <c r="O28" s="229">
        <v>20.07</v>
      </c>
      <c r="P28" s="229">
        <v>340.64</v>
      </c>
      <c r="Q28" s="229">
        <v>113.55</v>
      </c>
      <c r="R28" s="534">
        <v>454.18</v>
      </c>
      <c r="S28" s="229">
        <v>10.22</v>
      </c>
      <c r="T28" s="586">
        <v>53720</v>
      </c>
      <c r="U28" s="230">
        <v>38065</v>
      </c>
      <c r="V28" s="230">
        <v>38750</v>
      </c>
      <c r="W28" s="230">
        <v>930</v>
      </c>
      <c r="X28" s="230">
        <v>26324</v>
      </c>
      <c r="Y28" s="230">
        <v>1369</v>
      </c>
      <c r="Z28" s="230">
        <v>37381</v>
      </c>
    </row>
    <row r="29" spans="1:26" s="230" customFormat="1" ht="15">
      <c r="A29" s="227">
        <v>17</v>
      </c>
      <c r="B29" s="228" t="s">
        <v>643</v>
      </c>
      <c r="C29" s="695"/>
      <c r="D29" s="695"/>
      <c r="E29" s="695"/>
      <c r="F29" s="695"/>
      <c r="G29" s="695"/>
      <c r="H29" s="594">
        <v>58261</v>
      </c>
      <c r="I29" s="442">
        <v>243</v>
      </c>
      <c r="J29" s="588">
        <v>2123.61</v>
      </c>
      <c r="K29" s="590">
        <v>1415.74</v>
      </c>
      <c r="L29" s="590">
        <v>707.87</v>
      </c>
      <c r="M29" s="534">
        <v>116.47999999999999</v>
      </c>
      <c r="N29" s="229">
        <v>85.19</v>
      </c>
      <c r="O29" s="229">
        <v>31.29</v>
      </c>
      <c r="P29" s="229">
        <v>530.9</v>
      </c>
      <c r="Q29" s="229">
        <v>176.97</v>
      </c>
      <c r="R29" s="534">
        <v>707.87</v>
      </c>
      <c r="S29" s="229">
        <v>15.93</v>
      </c>
      <c r="T29" s="586">
        <v>57348</v>
      </c>
      <c r="U29" s="230">
        <v>32097</v>
      </c>
      <c r="V29" s="230">
        <v>58575</v>
      </c>
      <c r="W29" s="230">
        <v>342</v>
      </c>
      <c r="X29" s="230">
        <v>63881</v>
      </c>
      <c r="Y29" s="230">
        <v>314</v>
      </c>
      <c r="Z29" s="230">
        <v>58261</v>
      </c>
    </row>
    <row r="30" spans="1:26" s="230" customFormat="1" ht="15">
      <c r="A30" s="227">
        <v>18</v>
      </c>
      <c r="B30" s="228" t="s">
        <v>644</v>
      </c>
      <c r="C30" s="695"/>
      <c r="D30" s="695"/>
      <c r="E30" s="695"/>
      <c r="F30" s="695"/>
      <c r="G30" s="695"/>
      <c r="H30" s="594">
        <v>63884</v>
      </c>
      <c r="I30" s="442">
        <v>243</v>
      </c>
      <c r="J30" s="588">
        <v>2328.57</v>
      </c>
      <c r="K30" s="590">
        <v>1552.38</v>
      </c>
      <c r="L30" s="590">
        <v>776.19</v>
      </c>
      <c r="M30" s="534">
        <v>127.72</v>
      </c>
      <c r="N30" s="229">
        <v>93.41</v>
      </c>
      <c r="O30" s="229">
        <v>34.31</v>
      </c>
      <c r="P30" s="229">
        <v>582.14</v>
      </c>
      <c r="Q30" s="229">
        <v>194.05</v>
      </c>
      <c r="R30" s="534">
        <v>776.19</v>
      </c>
      <c r="S30" s="229">
        <v>17.46</v>
      </c>
      <c r="T30" s="586">
        <v>49080</v>
      </c>
      <c r="U30" s="230">
        <v>32188</v>
      </c>
      <c r="V30" s="230">
        <v>66323</v>
      </c>
      <c r="W30" s="230">
        <v>1474</v>
      </c>
      <c r="X30" s="230">
        <v>40078</v>
      </c>
      <c r="Y30" s="230">
        <v>2439</v>
      </c>
      <c r="Z30" s="230">
        <v>63884</v>
      </c>
    </row>
    <row r="31" spans="1:26" s="230" customFormat="1" ht="15">
      <c r="A31" s="227">
        <v>19</v>
      </c>
      <c r="B31" s="228" t="s">
        <v>645</v>
      </c>
      <c r="C31" s="695"/>
      <c r="D31" s="695"/>
      <c r="E31" s="695"/>
      <c r="F31" s="695"/>
      <c r="G31" s="695"/>
      <c r="H31" s="594">
        <v>54886</v>
      </c>
      <c r="I31" s="442">
        <v>243</v>
      </c>
      <c r="J31" s="588">
        <v>2000.59</v>
      </c>
      <c r="K31" s="590">
        <v>1333.727</v>
      </c>
      <c r="L31" s="590">
        <v>666.863</v>
      </c>
      <c r="M31" s="534">
        <v>109.72</v>
      </c>
      <c r="N31" s="229">
        <v>80.25</v>
      </c>
      <c r="O31" s="229">
        <v>29.47</v>
      </c>
      <c r="P31" s="229">
        <v>500.15</v>
      </c>
      <c r="Q31" s="229">
        <v>166.72</v>
      </c>
      <c r="R31" s="534">
        <v>666.86</v>
      </c>
      <c r="S31" s="229">
        <v>15</v>
      </c>
      <c r="T31" s="586">
        <v>74532</v>
      </c>
      <c r="U31" s="230">
        <v>53089</v>
      </c>
      <c r="V31" s="230">
        <v>54886</v>
      </c>
      <c r="W31" s="230">
        <v>0</v>
      </c>
      <c r="X31" s="230">
        <v>42991</v>
      </c>
      <c r="Y31" s="230">
        <v>0</v>
      </c>
      <c r="Z31" s="230">
        <v>54886</v>
      </c>
    </row>
    <row r="32" spans="1:26" s="230" customFormat="1" ht="15">
      <c r="A32" s="227">
        <v>20</v>
      </c>
      <c r="B32" s="228" t="s">
        <v>646</v>
      </c>
      <c r="C32" s="695"/>
      <c r="D32" s="695"/>
      <c r="E32" s="695"/>
      <c r="F32" s="695"/>
      <c r="G32" s="695"/>
      <c r="H32" s="594">
        <v>32839</v>
      </c>
      <c r="I32" s="442">
        <v>243</v>
      </c>
      <c r="J32" s="588">
        <v>1196.98</v>
      </c>
      <c r="K32" s="590">
        <v>797.987</v>
      </c>
      <c r="L32" s="590">
        <v>398.993</v>
      </c>
      <c r="M32" s="534">
        <v>65.65</v>
      </c>
      <c r="N32" s="229">
        <v>48.02</v>
      </c>
      <c r="O32" s="229">
        <v>17.63</v>
      </c>
      <c r="P32" s="229">
        <v>299.24</v>
      </c>
      <c r="Q32" s="229">
        <v>99.75</v>
      </c>
      <c r="R32" s="534">
        <v>398.99</v>
      </c>
      <c r="S32" s="229">
        <v>8.98</v>
      </c>
      <c r="T32" s="586">
        <v>50399</v>
      </c>
      <c r="U32" s="230">
        <v>33233</v>
      </c>
      <c r="V32" s="230">
        <v>32839</v>
      </c>
      <c r="W32" s="230">
        <v>0</v>
      </c>
      <c r="X32" s="230">
        <v>27581</v>
      </c>
      <c r="Y32" s="230">
        <v>0</v>
      </c>
      <c r="Z32" s="230">
        <v>32839</v>
      </c>
    </row>
    <row r="33" spans="1:26" s="230" customFormat="1" ht="15">
      <c r="A33" s="227">
        <v>21</v>
      </c>
      <c r="B33" s="228" t="s">
        <v>647</v>
      </c>
      <c r="C33" s="695"/>
      <c r="D33" s="695"/>
      <c r="E33" s="695"/>
      <c r="F33" s="695"/>
      <c r="G33" s="695"/>
      <c r="H33" s="594">
        <v>37169</v>
      </c>
      <c r="I33" s="442">
        <v>243</v>
      </c>
      <c r="J33" s="588">
        <v>1354.81</v>
      </c>
      <c r="K33" s="590">
        <v>903.207</v>
      </c>
      <c r="L33" s="590">
        <v>451.603</v>
      </c>
      <c r="M33" s="534">
        <v>74.31</v>
      </c>
      <c r="N33" s="229">
        <v>54.35</v>
      </c>
      <c r="O33" s="229">
        <v>19.96</v>
      </c>
      <c r="P33" s="229">
        <v>338.7</v>
      </c>
      <c r="Q33" s="229">
        <v>112.9</v>
      </c>
      <c r="R33" s="534">
        <v>451.6</v>
      </c>
      <c r="S33" s="229">
        <v>10.16</v>
      </c>
      <c r="T33" s="586">
        <v>66472</v>
      </c>
      <c r="U33" s="230">
        <v>35728</v>
      </c>
      <c r="V33" s="230">
        <v>37169</v>
      </c>
      <c r="W33" s="230">
        <v>0</v>
      </c>
      <c r="X33" s="230">
        <v>36169</v>
      </c>
      <c r="Y33" s="230">
        <v>0</v>
      </c>
      <c r="Z33" s="230">
        <v>37169</v>
      </c>
    </row>
    <row r="34" spans="1:26" s="230" customFormat="1" ht="15">
      <c r="A34" s="227">
        <v>22</v>
      </c>
      <c r="B34" s="228" t="s">
        <v>648</v>
      </c>
      <c r="C34" s="695"/>
      <c r="D34" s="695"/>
      <c r="E34" s="695"/>
      <c r="F34" s="695"/>
      <c r="G34" s="695"/>
      <c r="H34" s="594">
        <v>59174</v>
      </c>
      <c r="I34" s="442">
        <v>243</v>
      </c>
      <c r="J34" s="588">
        <v>2156.89</v>
      </c>
      <c r="K34" s="590">
        <v>1437.927</v>
      </c>
      <c r="L34" s="590">
        <v>718.963</v>
      </c>
      <c r="M34" s="534">
        <v>118.3</v>
      </c>
      <c r="N34" s="229">
        <v>86.52</v>
      </c>
      <c r="O34" s="229">
        <v>31.78</v>
      </c>
      <c r="P34" s="229">
        <v>539.22</v>
      </c>
      <c r="Q34" s="229">
        <v>179.74</v>
      </c>
      <c r="R34" s="534">
        <v>718.96</v>
      </c>
      <c r="S34" s="229">
        <v>16.18</v>
      </c>
      <c r="T34" s="586">
        <v>104939</v>
      </c>
      <c r="U34" s="230">
        <v>59902</v>
      </c>
      <c r="V34" s="230">
        <v>59174</v>
      </c>
      <c r="W34" s="230">
        <v>0</v>
      </c>
      <c r="X34" s="230">
        <v>50156</v>
      </c>
      <c r="Y34" s="230">
        <v>0</v>
      </c>
      <c r="Z34" s="230">
        <v>59174</v>
      </c>
    </row>
    <row r="35" spans="1:26" s="230" customFormat="1" ht="15">
      <c r="A35" s="227">
        <v>23</v>
      </c>
      <c r="B35" s="228" t="s">
        <v>649</v>
      </c>
      <c r="C35" s="695"/>
      <c r="D35" s="695"/>
      <c r="E35" s="695"/>
      <c r="F35" s="695"/>
      <c r="G35" s="695"/>
      <c r="H35" s="594">
        <v>27092</v>
      </c>
      <c r="I35" s="442">
        <v>243</v>
      </c>
      <c r="J35" s="588">
        <v>987.5</v>
      </c>
      <c r="K35" s="590">
        <v>658.333</v>
      </c>
      <c r="L35" s="590">
        <v>329.167</v>
      </c>
      <c r="M35" s="534">
        <v>54.16</v>
      </c>
      <c r="N35" s="229">
        <v>39.61</v>
      </c>
      <c r="O35" s="229">
        <v>14.55</v>
      </c>
      <c r="P35" s="229">
        <v>246.88</v>
      </c>
      <c r="Q35" s="229">
        <v>82.29</v>
      </c>
      <c r="R35" s="534">
        <v>329.17</v>
      </c>
      <c r="S35" s="229">
        <v>7.41</v>
      </c>
      <c r="T35" s="586">
        <v>48845</v>
      </c>
      <c r="U35" s="230">
        <v>24321</v>
      </c>
      <c r="V35" s="230">
        <v>29513</v>
      </c>
      <c r="W35" s="230">
        <v>2461</v>
      </c>
      <c r="X35" s="230">
        <v>30003</v>
      </c>
      <c r="Y35" s="230">
        <v>2421</v>
      </c>
      <c r="Z35" s="230">
        <v>27092</v>
      </c>
    </row>
    <row r="36" spans="1:26" s="230" customFormat="1" ht="15">
      <c r="A36" s="227">
        <v>24</v>
      </c>
      <c r="B36" s="228" t="s">
        <v>650</v>
      </c>
      <c r="C36" s="695"/>
      <c r="D36" s="695"/>
      <c r="E36" s="695"/>
      <c r="F36" s="695"/>
      <c r="G36" s="695"/>
      <c r="H36" s="594">
        <v>48322</v>
      </c>
      <c r="I36" s="442">
        <v>243</v>
      </c>
      <c r="J36" s="588">
        <v>1761.34</v>
      </c>
      <c r="K36" s="590">
        <v>1174.227</v>
      </c>
      <c r="L36" s="590">
        <v>587.113</v>
      </c>
      <c r="M36" s="534">
        <v>96.61</v>
      </c>
      <c r="N36" s="229">
        <v>70.66</v>
      </c>
      <c r="O36" s="229">
        <v>25.95</v>
      </c>
      <c r="P36" s="229">
        <v>440.33</v>
      </c>
      <c r="Q36" s="229">
        <v>146.78</v>
      </c>
      <c r="R36" s="534">
        <v>587.11</v>
      </c>
      <c r="S36" s="229">
        <v>13.21</v>
      </c>
      <c r="T36" s="586">
        <v>73367</v>
      </c>
      <c r="U36" s="230">
        <v>43679</v>
      </c>
      <c r="V36" s="230">
        <v>48322</v>
      </c>
      <c r="W36" s="230">
        <v>0</v>
      </c>
      <c r="X36" s="230">
        <v>44075</v>
      </c>
      <c r="Y36" s="230">
        <v>0</v>
      </c>
      <c r="Z36" s="230">
        <v>48322</v>
      </c>
    </row>
    <row r="37" spans="1:26" s="230" customFormat="1" ht="15">
      <c r="A37" s="227">
        <v>25</v>
      </c>
      <c r="B37" s="228" t="s">
        <v>651</v>
      </c>
      <c r="C37" s="695"/>
      <c r="D37" s="695"/>
      <c r="E37" s="695"/>
      <c r="F37" s="695"/>
      <c r="G37" s="695"/>
      <c r="H37" s="594">
        <v>41658</v>
      </c>
      <c r="I37" s="442">
        <v>243</v>
      </c>
      <c r="J37" s="588">
        <v>1518.43</v>
      </c>
      <c r="K37" s="590">
        <v>1012.287</v>
      </c>
      <c r="L37" s="590">
        <v>506.143</v>
      </c>
      <c r="M37" s="534">
        <v>83.28</v>
      </c>
      <c r="N37" s="229">
        <v>60.91</v>
      </c>
      <c r="O37" s="229">
        <v>22.37</v>
      </c>
      <c r="P37" s="229">
        <v>379.61</v>
      </c>
      <c r="Q37" s="229">
        <v>126.54</v>
      </c>
      <c r="R37" s="534">
        <v>506.14</v>
      </c>
      <c r="S37" s="229">
        <v>11.39</v>
      </c>
      <c r="T37" s="586">
        <v>67201</v>
      </c>
      <c r="U37" s="230">
        <v>41141</v>
      </c>
      <c r="V37" s="230">
        <v>41658</v>
      </c>
      <c r="W37" s="230">
        <v>0</v>
      </c>
      <c r="X37" s="230">
        <v>39563</v>
      </c>
      <c r="Y37" s="230">
        <v>0</v>
      </c>
      <c r="Z37" s="230">
        <v>41658</v>
      </c>
    </row>
    <row r="38" spans="1:26" s="230" customFormat="1" ht="15">
      <c r="A38" s="227">
        <v>26</v>
      </c>
      <c r="B38" s="228" t="s">
        <v>652</v>
      </c>
      <c r="C38" s="695"/>
      <c r="D38" s="695"/>
      <c r="E38" s="695"/>
      <c r="F38" s="695"/>
      <c r="G38" s="695"/>
      <c r="H38" s="594">
        <v>45000</v>
      </c>
      <c r="I38" s="442">
        <v>243</v>
      </c>
      <c r="J38" s="588">
        <v>1640.25</v>
      </c>
      <c r="K38" s="590">
        <v>1093.5</v>
      </c>
      <c r="L38" s="590">
        <v>546.75</v>
      </c>
      <c r="M38" s="534">
        <v>89.96</v>
      </c>
      <c r="N38" s="229">
        <v>65.8</v>
      </c>
      <c r="O38" s="229">
        <v>24.16</v>
      </c>
      <c r="P38" s="229">
        <v>410.06</v>
      </c>
      <c r="Q38" s="229">
        <v>136.69</v>
      </c>
      <c r="R38" s="534">
        <v>546.75</v>
      </c>
      <c r="S38" s="229">
        <v>12.3</v>
      </c>
      <c r="T38" s="586">
        <v>79524</v>
      </c>
      <c r="U38" s="230">
        <v>35525</v>
      </c>
      <c r="V38" s="230">
        <v>45281</v>
      </c>
      <c r="W38" s="230">
        <v>274</v>
      </c>
      <c r="X38" s="230">
        <v>44181</v>
      </c>
      <c r="Y38" s="230">
        <v>281</v>
      </c>
      <c r="Z38" s="230">
        <v>45000</v>
      </c>
    </row>
    <row r="39" spans="1:26" s="230" customFormat="1" ht="15">
      <c r="A39" s="227">
        <v>27</v>
      </c>
      <c r="B39" s="228" t="s">
        <v>653</v>
      </c>
      <c r="C39" s="695"/>
      <c r="D39" s="695"/>
      <c r="E39" s="695"/>
      <c r="F39" s="695"/>
      <c r="G39" s="695"/>
      <c r="H39" s="594">
        <v>12393</v>
      </c>
      <c r="I39" s="442">
        <v>243</v>
      </c>
      <c r="J39" s="588">
        <v>451.72</v>
      </c>
      <c r="K39" s="590">
        <v>301.147</v>
      </c>
      <c r="L39" s="590">
        <v>150.573</v>
      </c>
      <c r="M39" s="534">
        <v>24.770000000000003</v>
      </c>
      <c r="N39" s="229">
        <v>18.12</v>
      </c>
      <c r="O39" s="229">
        <v>6.65</v>
      </c>
      <c r="P39" s="229">
        <v>112.93</v>
      </c>
      <c r="Q39" s="229">
        <v>37.64</v>
      </c>
      <c r="R39" s="534">
        <v>150.57</v>
      </c>
      <c r="S39" s="229">
        <v>3.39</v>
      </c>
      <c r="T39" s="586">
        <v>138754</v>
      </c>
      <c r="U39" s="230">
        <v>29349</v>
      </c>
      <c r="V39" s="230">
        <v>12393</v>
      </c>
      <c r="W39" s="230">
        <v>0</v>
      </c>
      <c r="X39" s="230">
        <v>24002</v>
      </c>
      <c r="Y39" s="230">
        <v>0</v>
      </c>
      <c r="Z39" s="230">
        <v>12393</v>
      </c>
    </row>
    <row r="40" spans="1:26" s="230" customFormat="1" ht="15">
      <c r="A40" s="227">
        <v>28</v>
      </c>
      <c r="B40" s="228" t="s">
        <v>654</v>
      </c>
      <c r="C40" s="695"/>
      <c r="D40" s="695"/>
      <c r="E40" s="695"/>
      <c r="F40" s="695"/>
      <c r="G40" s="695"/>
      <c r="H40" s="594">
        <v>10335</v>
      </c>
      <c r="I40" s="442">
        <v>243</v>
      </c>
      <c r="J40" s="588">
        <v>376.71</v>
      </c>
      <c r="K40" s="590">
        <v>251.14</v>
      </c>
      <c r="L40" s="590">
        <v>125.57</v>
      </c>
      <c r="M40" s="534">
        <v>20.66</v>
      </c>
      <c r="N40" s="229">
        <v>15.11</v>
      </c>
      <c r="O40" s="229">
        <v>5.55</v>
      </c>
      <c r="P40" s="229">
        <v>94.18</v>
      </c>
      <c r="Q40" s="229">
        <v>31.39</v>
      </c>
      <c r="R40" s="534">
        <v>125.57</v>
      </c>
      <c r="S40" s="229">
        <v>2.83</v>
      </c>
      <c r="T40" s="586">
        <v>26393</v>
      </c>
      <c r="U40" s="230">
        <v>11057</v>
      </c>
      <c r="V40" s="230">
        <v>10335</v>
      </c>
      <c r="W40" s="230">
        <v>0</v>
      </c>
      <c r="X40" s="230">
        <v>12091</v>
      </c>
      <c r="Y40" s="230">
        <v>0</v>
      </c>
      <c r="Z40" s="230">
        <v>10335</v>
      </c>
    </row>
    <row r="41" spans="1:26" s="230" customFormat="1" ht="15">
      <c r="A41" s="227">
        <v>29</v>
      </c>
      <c r="B41" s="228" t="s">
        <v>655</v>
      </c>
      <c r="C41" s="695"/>
      <c r="D41" s="695"/>
      <c r="E41" s="695"/>
      <c r="F41" s="695"/>
      <c r="G41" s="695"/>
      <c r="H41" s="594">
        <v>58403</v>
      </c>
      <c r="I41" s="442">
        <v>243</v>
      </c>
      <c r="J41" s="588">
        <v>2128.79</v>
      </c>
      <c r="K41" s="590">
        <v>1419.193</v>
      </c>
      <c r="L41" s="590">
        <v>709.597</v>
      </c>
      <c r="M41" s="534">
        <v>116.76</v>
      </c>
      <c r="N41" s="229">
        <v>85.4</v>
      </c>
      <c r="O41" s="229">
        <v>31.36</v>
      </c>
      <c r="P41" s="229">
        <v>532.2</v>
      </c>
      <c r="Q41" s="229">
        <v>177.4</v>
      </c>
      <c r="R41" s="534">
        <v>709.6</v>
      </c>
      <c r="S41" s="229">
        <v>15.97</v>
      </c>
      <c r="T41" s="586">
        <v>80415</v>
      </c>
      <c r="U41" s="230">
        <v>46965</v>
      </c>
      <c r="V41" s="230">
        <v>58403</v>
      </c>
      <c r="W41" s="230">
        <v>0</v>
      </c>
      <c r="X41" s="230">
        <v>49836</v>
      </c>
      <c r="Y41" s="230">
        <v>0</v>
      </c>
      <c r="Z41" s="230">
        <v>58403</v>
      </c>
    </row>
    <row r="42" spans="1:26" s="230" customFormat="1" ht="15">
      <c r="A42" s="227">
        <v>30</v>
      </c>
      <c r="B42" s="228" t="s">
        <v>656</v>
      </c>
      <c r="C42" s="695"/>
      <c r="D42" s="695"/>
      <c r="E42" s="695"/>
      <c r="F42" s="695"/>
      <c r="G42" s="695"/>
      <c r="H42" s="594">
        <v>22088</v>
      </c>
      <c r="I42" s="442">
        <v>243</v>
      </c>
      <c r="J42" s="588">
        <v>805.11</v>
      </c>
      <c r="K42" s="590">
        <v>536.74</v>
      </c>
      <c r="L42" s="590">
        <v>268.37</v>
      </c>
      <c r="M42" s="534">
        <v>44.16</v>
      </c>
      <c r="N42" s="229">
        <v>32.3</v>
      </c>
      <c r="O42" s="229">
        <v>11.86</v>
      </c>
      <c r="P42" s="229">
        <v>201.28</v>
      </c>
      <c r="Q42" s="229">
        <v>67.09</v>
      </c>
      <c r="R42" s="534">
        <v>268.37</v>
      </c>
      <c r="S42" s="229">
        <v>6.04</v>
      </c>
      <c r="T42" s="586">
        <v>17747</v>
      </c>
      <c r="U42" s="230">
        <v>9744</v>
      </c>
      <c r="V42" s="230">
        <v>22498</v>
      </c>
      <c r="W42" s="230">
        <v>408</v>
      </c>
      <c r="X42" s="230">
        <v>22408</v>
      </c>
      <c r="Y42" s="230">
        <v>410</v>
      </c>
      <c r="Z42" s="230">
        <v>22088</v>
      </c>
    </row>
    <row r="43" spans="1:26" s="230" customFormat="1" ht="15">
      <c r="A43" s="227">
        <v>31</v>
      </c>
      <c r="B43" s="228" t="s">
        <v>657</v>
      </c>
      <c r="C43" s="695"/>
      <c r="D43" s="695"/>
      <c r="E43" s="695"/>
      <c r="F43" s="695"/>
      <c r="G43" s="695"/>
      <c r="H43" s="594">
        <v>57479</v>
      </c>
      <c r="I43" s="442">
        <v>243</v>
      </c>
      <c r="J43" s="588">
        <v>2095.11</v>
      </c>
      <c r="K43" s="590">
        <v>1396.74</v>
      </c>
      <c r="L43" s="590">
        <v>698.37</v>
      </c>
      <c r="M43" s="534">
        <v>114.92</v>
      </c>
      <c r="N43" s="229">
        <v>84.05</v>
      </c>
      <c r="O43" s="229">
        <v>30.87</v>
      </c>
      <c r="P43" s="229">
        <v>523.78</v>
      </c>
      <c r="Q43" s="229">
        <v>174.59</v>
      </c>
      <c r="R43" s="534">
        <v>698.37</v>
      </c>
      <c r="S43" s="229">
        <v>15.71</v>
      </c>
      <c r="T43" s="586">
        <v>92109</v>
      </c>
      <c r="U43" s="230">
        <v>54673</v>
      </c>
      <c r="V43" s="230">
        <v>57479</v>
      </c>
      <c r="W43" s="230">
        <v>0</v>
      </c>
      <c r="X43" s="230">
        <v>49207</v>
      </c>
      <c r="Y43" s="230">
        <v>0</v>
      </c>
      <c r="Z43" s="230">
        <v>57479</v>
      </c>
    </row>
    <row r="44" spans="1:26" s="230" customFormat="1" ht="15">
      <c r="A44" s="227">
        <v>32</v>
      </c>
      <c r="B44" s="228" t="s">
        <v>658</v>
      </c>
      <c r="C44" s="695"/>
      <c r="D44" s="695"/>
      <c r="E44" s="695"/>
      <c r="F44" s="695"/>
      <c r="G44" s="695"/>
      <c r="H44" s="594">
        <v>63785</v>
      </c>
      <c r="I44" s="442">
        <v>243</v>
      </c>
      <c r="J44" s="588">
        <v>2324.96</v>
      </c>
      <c r="K44" s="590">
        <v>1549.973</v>
      </c>
      <c r="L44" s="590">
        <v>774.987</v>
      </c>
      <c r="M44" s="534">
        <v>127.52</v>
      </c>
      <c r="N44" s="229">
        <v>93.27</v>
      </c>
      <c r="O44" s="229">
        <v>34.25</v>
      </c>
      <c r="P44" s="229">
        <v>581.24</v>
      </c>
      <c r="Q44" s="229">
        <v>193.75</v>
      </c>
      <c r="R44" s="534">
        <v>774.99</v>
      </c>
      <c r="S44" s="229">
        <v>17.44</v>
      </c>
      <c r="T44" s="586">
        <v>91748</v>
      </c>
      <c r="U44" s="230">
        <v>49968</v>
      </c>
      <c r="V44" s="230">
        <v>63785</v>
      </c>
      <c r="W44" s="230">
        <v>0</v>
      </c>
      <c r="X44" s="230">
        <v>53032</v>
      </c>
      <c r="Y44" s="230">
        <v>0</v>
      </c>
      <c r="Z44" s="230">
        <v>63785</v>
      </c>
    </row>
    <row r="45" spans="1:26" s="230" customFormat="1" ht="15">
      <c r="A45" s="227">
        <v>33</v>
      </c>
      <c r="B45" s="228" t="s">
        <v>659</v>
      </c>
      <c r="C45" s="695"/>
      <c r="D45" s="695"/>
      <c r="E45" s="695"/>
      <c r="F45" s="695"/>
      <c r="G45" s="695"/>
      <c r="H45" s="594">
        <v>27975</v>
      </c>
      <c r="I45" s="442">
        <v>243</v>
      </c>
      <c r="J45" s="588">
        <v>1019.69</v>
      </c>
      <c r="K45" s="590">
        <v>679.793</v>
      </c>
      <c r="L45" s="590">
        <v>339.897</v>
      </c>
      <c r="M45" s="534">
        <v>55.92</v>
      </c>
      <c r="N45" s="229">
        <v>40.9</v>
      </c>
      <c r="O45" s="229">
        <v>15.02</v>
      </c>
      <c r="P45" s="229">
        <v>254.93</v>
      </c>
      <c r="Q45" s="229">
        <v>84.98</v>
      </c>
      <c r="R45" s="534">
        <v>339.9</v>
      </c>
      <c r="S45" s="229">
        <v>7.65</v>
      </c>
      <c r="T45" s="586">
        <v>43608</v>
      </c>
      <c r="U45" s="230">
        <v>28819</v>
      </c>
      <c r="V45" s="230">
        <v>27975</v>
      </c>
      <c r="W45" s="230">
        <v>0</v>
      </c>
      <c r="X45" s="230">
        <v>21986</v>
      </c>
      <c r="Y45" s="230">
        <v>0</v>
      </c>
      <c r="Z45" s="230">
        <v>27975</v>
      </c>
    </row>
    <row r="46" spans="1:26" s="230" customFormat="1" ht="15">
      <c r="A46" s="227">
        <v>34</v>
      </c>
      <c r="B46" s="228" t="s">
        <v>660</v>
      </c>
      <c r="C46" s="695"/>
      <c r="D46" s="695"/>
      <c r="E46" s="695"/>
      <c r="F46" s="695"/>
      <c r="G46" s="695"/>
      <c r="H46" s="594">
        <v>107971</v>
      </c>
      <c r="I46" s="442">
        <v>243</v>
      </c>
      <c r="J46" s="588">
        <v>3935.54</v>
      </c>
      <c r="K46" s="590">
        <v>2623.693</v>
      </c>
      <c r="L46" s="590">
        <v>1311.847</v>
      </c>
      <c r="M46" s="534">
        <v>215.85</v>
      </c>
      <c r="N46" s="229">
        <v>157.87</v>
      </c>
      <c r="O46" s="229">
        <v>57.98</v>
      </c>
      <c r="P46" s="229">
        <v>983.89</v>
      </c>
      <c r="Q46" s="229">
        <v>327.96</v>
      </c>
      <c r="R46" s="534">
        <v>1311.85</v>
      </c>
      <c r="S46" s="229">
        <v>29.52</v>
      </c>
      <c r="T46" s="586">
        <v>173192</v>
      </c>
      <c r="U46" s="230">
        <v>106264</v>
      </c>
      <c r="V46" s="230">
        <v>108705</v>
      </c>
      <c r="W46" s="230">
        <v>656</v>
      </c>
      <c r="X46" s="230">
        <v>97184</v>
      </c>
      <c r="Y46" s="230">
        <v>734</v>
      </c>
      <c r="Z46" s="230">
        <v>107971</v>
      </c>
    </row>
    <row r="47" spans="1:26" s="230" customFormat="1" ht="15">
      <c r="A47" s="227">
        <v>35</v>
      </c>
      <c r="B47" s="228" t="s">
        <v>661</v>
      </c>
      <c r="C47" s="695"/>
      <c r="D47" s="695"/>
      <c r="E47" s="695"/>
      <c r="F47" s="695"/>
      <c r="G47" s="695"/>
      <c r="H47" s="594">
        <v>19662</v>
      </c>
      <c r="I47" s="442">
        <v>243</v>
      </c>
      <c r="J47" s="588">
        <v>716.68</v>
      </c>
      <c r="K47" s="590">
        <v>477.787</v>
      </c>
      <c r="L47" s="590">
        <v>238.893</v>
      </c>
      <c r="M47" s="534">
        <v>39.31</v>
      </c>
      <c r="N47" s="229">
        <v>28.75</v>
      </c>
      <c r="O47" s="229">
        <v>10.56</v>
      </c>
      <c r="P47" s="229">
        <v>179.17</v>
      </c>
      <c r="Q47" s="229">
        <v>59.72</v>
      </c>
      <c r="R47" s="534">
        <v>238.89</v>
      </c>
      <c r="S47" s="229">
        <v>5.38</v>
      </c>
      <c r="T47" s="586">
        <v>51352</v>
      </c>
      <c r="U47" s="230">
        <v>19487</v>
      </c>
      <c r="V47" s="230">
        <v>19662</v>
      </c>
      <c r="W47" s="230">
        <v>0</v>
      </c>
      <c r="X47" s="230">
        <v>25690</v>
      </c>
      <c r="Y47" s="230">
        <v>0</v>
      </c>
      <c r="Z47" s="230">
        <v>19662</v>
      </c>
    </row>
    <row r="48" spans="1:26" s="230" customFormat="1" ht="15">
      <c r="A48" s="227">
        <v>36</v>
      </c>
      <c r="B48" s="228" t="s">
        <v>662</v>
      </c>
      <c r="C48" s="695"/>
      <c r="D48" s="695"/>
      <c r="E48" s="695"/>
      <c r="F48" s="695"/>
      <c r="G48" s="695"/>
      <c r="H48" s="594">
        <v>36087</v>
      </c>
      <c r="I48" s="442">
        <v>243</v>
      </c>
      <c r="J48" s="588">
        <v>1315.37</v>
      </c>
      <c r="K48" s="590">
        <v>876.913</v>
      </c>
      <c r="L48" s="590">
        <v>438.457</v>
      </c>
      <c r="M48" s="534">
        <v>72.15</v>
      </c>
      <c r="N48" s="229">
        <v>52.77</v>
      </c>
      <c r="O48" s="229">
        <v>19.38</v>
      </c>
      <c r="P48" s="229">
        <v>328.85</v>
      </c>
      <c r="Q48" s="229">
        <v>109.62</v>
      </c>
      <c r="R48" s="534">
        <v>438.46</v>
      </c>
      <c r="S48" s="229">
        <v>9.87</v>
      </c>
      <c r="T48" s="586">
        <v>47971</v>
      </c>
      <c r="U48" s="230">
        <v>36242</v>
      </c>
      <c r="V48" s="230">
        <v>36087</v>
      </c>
      <c r="W48" s="230">
        <v>0</v>
      </c>
      <c r="X48" s="230">
        <v>33222</v>
      </c>
      <c r="Y48" s="230">
        <v>0</v>
      </c>
      <c r="Z48" s="230">
        <v>36087</v>
      </c>
    </row>
    <row r="49" spans="1:26" s="230" customFormat="1" ht="15">
      <c r="A49" s="227">
        <v>37</v>
      </c>
      <c r="B49" s="228" t="s">
        <v>663</v>
      </c>
      <c r="C49" s="695"/>
      <c r="D49" s="695"/>
      <c r="E49" s="695"/>
      <c r="F49" s="695"/>
      <c r="G49" s="695"/>
      <c r="H49" s="594">
        <v>21976</v>
      </c>
      <c r="I49" s="442">
        <v>243</v>
      </c>
      <c r="J49" s="588">
        <v>801.03</v>
      </c>
      <c r="K49" s="590">
        <v>534.02</v>
      </c>
      <c r="L49" s="590">
        <v>267.01</v>
      </c>
      <c r="M49" s="534">
        <v>43.93000000000001</v>
      </c>
      <c r="N49" s="229">
        <v>32.13</v>
      </c>
      <c r="O49" s="229">
        <v>11.8</v>
      </c>
      <c r="P49" s="229">
        <v>200.26</v>
      </c>
      <c r="Q49" s="229">
        <v>66.75</v>
      </c>
      <c r="R49" s="534">
        <v>267.01</v>
      </c>
      <c r="S49" s="229">
        <v>6.01</v>
      </c>
      <c r="T49" s="586">
        <v>38815</v>
      </c>
      <c r="U49" s="230">
        <v>19953</v>
      </c>
      <c r="V49" s="230">
        <v>21976</v>
      </c>
      <c r="W49" s="230">
        <v>0</v>
      </c>
      <c r="X49" s="230">
        <v>23364</v>
      </c>
      <c r="Y49" s="230">
        <v>0</v>
      </c>
      <c r="Z49" s="230">
        <v>21976</v>
      </c>
    </row>
    <row r="50" spans="1:26" s="230" customFormat="1" ht="15">
      <c r="A50" s="227">
        <v>38</v>
      </c>
      <c r="B50" s="228" t="s">
        <v>664</v>
      </c>
      <c r="C50" s="695"/>
      <c r="D50" s="695"/>
      <c r="E50" s="695"/>
      <c r="F50" s="695"/>
      <c r="G50" s="695"/>
      <c r="H50" s="594">
        <v>37095</v>
      </c>
      <c r="I50" s="442">
        <v>243</v>
      </c>
      <c r="J50" s="588">
        <v>1352.11</v>
      </c>
      <c r="K50" s="590">
        <v>901.407</v>
      </c>
      <c r="L50" s="590">
        <v>450.703</v>
      </c>
      <c r="M50" s="534">
        <v>74.16</v>
      </c>
      <c r="N50" s="229">
        <v>54.24</v>
      </c>
      <c r="O50" s="229">
        <v>19.92</v>
      </c>
      <c r="P50" s="229">
        <v>338.03</v>
      </c>
      <c r="Q50" s="229">
        <v>112.68</v>
      </c>
      <c r="R50" s="534">
        <v>450.7</v>
      </c>
      <c r="S50" s="229">
        <v>10.14</v>
      </c>
      <c r="T50" s="586">
        <v>55945</v>
      </c>
      <c r="U50" s="230">
        <v>37482</v>
      </c>
      <c r="V50" s="230">
        <v>37095</v>
      </c>
      <c r="W50" s="230">
        <v>0</v>
      </c>
      <c r="X50" s="230">
        <v>31895</v>
      </c>
      <c r="Y50" s="230">
        <v>0</v>
      </c>
      <c r="Z50" s="230">
        <v>37095</v>
      </c>
    </row>
    <row r="51" spans="1:26" s="230" customFormat="1" ht="15">
      <c r="A51" s="227">
        <v>39</v>
      </c>
      <c r="B51" s="228" t="s">
        <v>665</v>
      </c>
      <c r="C51" s="695"/>
      <c r="D51" s="695"/>
      <c r="E51" s="695"/>
      <c r="F51" s="695"/>
      <c r="G51" s="695"/>
      <c r="H51" s="594">
        <v>108411</v>
      </c>
      <c r="I51" s="442">
        <v>243</v>
      </c>
      <c r="J51" s="588">
        <v>3951.58</v>
      </c>
      <c r="K51" s="590">
        <v>2634.387</v>
      </c>
      <c r="L51" s="590">
        <v>1317.193</v>
      </c>
      <c r="M51" s="534">
        <v>216.74</v>
      </c>
      <c r="N51" s="229">
        <v>158.52</v>
      </c>
      <c r="O51" s="229">
        <v>58.22</v>
      </c>
      <c r="P51" s="229">
        <v>987.89</v>
      </c>
      <c r="Q51" s="229">
        <v>329.3</v>
      </c>
      <c r="R51" s="534">
        <v>1317.19</v>
      </c>
      <c r="S51" s="229">
        <v>29.64</v>
      </c>
      <c r="T51" s="586">
        <v>120149</v>
      </c>
      <c r="U51" s="230">
        <v>68991</v>
      </c>
      <c r="V51" s="230">
        <v>108853</v>
      </c>
      <c r="W51" s="230">
        <v>244</v>
      </c>
      <c r="X51" s="230">
        <v>60049</v>
      </c>
      <c r="Y51" s="230">
        <v>442</v>
      </c>
      <c r="Z51" s="230">
        <v>108411</v>
      </c>
    </row>
    <row r="52" spans="1:26" s="230" customFormat="1" ht="15">
      <c r="A52" s="227">
        <v>40</v>
      </c>
      <c r="B52" s="228" t="s">
        <v>666</v>
      </c>
      <c r="C52" s="695"/>
      <c r="D52" s="695"/>
      <c r="E52" s="695"/>
      <c r="F52" s="695"/>
      <c r="G52" s="695"/>
      <c r="H52" s="594">
        <v>39716</v>
      </c>
      <c r="I52" s="442">
        <v>243</v>
      </c>
      <c r="J52" s="588">
        <v>1447.65</v>
      </c>
      <c r="K52" s="590">
        <v>965.1</v>
      </c>
      <c r="L52" s="590">
        <v>482.55</v>
      </c>
      <c r="M52" s="534">
        <v>79.4</v>
      </c>
      <c r="N52" s="229">
        <v>58.07</v>
      </c>
      <c r="O52" s="229">
        <v>21.33</v>
      </c>
      <c r="P52" s="229">
        <v>361.91</v>
      </c>
      <c r="Q52" s="229">
        <v>120.64</v>
      </c>
      <c r="R52" s="534">
        <v>482.55</v>
      </c>
      <c r="S52" s="229">
        <v>10.86</v>
      </c>
      <c r="T52" s="586">
        <v>68684</v>
      </c>
      <c r="U52" s="230">
        <v>39820</v>
      </c>
      <c r="V52" s="230">
        <v>39716</v>
      </c>
      <c r="W52" s="230">
        <v>0</v>
      </c>
      <c r="X52" s="230">
        <v>32611</v>
      </c>
      <c r="Y52" s="230">
        <v>0</v>
      </c>
      <c r="Z52" s="230">
        <v>39716</v>
      </c>
    </row>
    <row r="53" spans="1:26" s="230" customFormat="1" ht="15">
      <c r="A53" s="227">
        <v>41</v>
      </c>
      <c r="B53" s="228" t="s">
        <v>667</v>
      </c>
      <c r="C53" s="695"/>
      <c r="D53" s="695"/>
      <c r="E53" s="695"/>
      <c r="F53" s="695"/>
      <c r="G53" s="695"/>
      <c r="H53" s="594">
        <v>35612</v>
      </c>
      <c r="I53" s="442">
        <v>243</v>
      </c>
      <c r="J53" s="588">
        <v>1298.06</v>
      </c>
      <c r="K53" s="590">
        <v>865.373</v>
      </c>
      <c r="L53" s="590">
        <v>432.687</v>
      </c>
      <c r="M53" s="534">
        <v>71.19</v>
      </c>
      <c r="N53" s="229">
        <v>52.07</v>
      </c>
      <c r="O53" s="229">
        <v>19.12</v>
      </c>
      <c r="P53" s="229">
        <v>324.52</v>
      </c>
      <c r="Q53" s="229">
        <v>108.17</v>
      </c>
      <c r="R53" s="534">
        <v>432.69</v>
      </c>
      <c r="S53" s="229">
        <v>9.74</v>
      </c>
      <c r="T53" s="586">
        <v>48015</v>
      </c>
      <c r="U53" s="230">
        <v>31757</v>
      </c>
      <c r="V53" s="230">
        <v>35612</v>
      </c>
      <c r="W53" s="230">
        <v>0</v>
      </c>
      <c r="X53" s="230">
        <v>30885</v>
      </c>
      <c r="Y53" s="230">
        <v>0</v>
      </c>
      <c r="Z53" s="230">
        <v>35612</v>
      </c>
    </row>
    <row r="54" spans="1:26" s="230" customFormat="1" ht="15">
      <c r="A54" s="227">
        <v>42</v>
      </c>
      <c r="B54" s="228" t="s">
        <v>668</v>
      </c>
      <c r="C54" s="695"/>
      <c r="D54" s="695"/>
      <c r="E54" s="695"/>
      <c r="F54" s="695"/>
      <c r="G54" s="695"/>
      <c r="H54" s="594">
        <v>30606</v>
      </c>
      <c r="I54" s="442">
        <v>243</v>
      </c>
      <c r="J54" s="588">
        <v>1115.59</v>
      </c>
      <c r="K54" s="590">
        <v>743.727</v>
      </c>
      <c r="L54" s="590">
        <v>371.863</v>
      </c>
      <c r="M54" s="534">
        <v>61.19</v>
      </c>
      <c r="N54" s="229">
        <v>44.75</v>
      </c>
      <c r="O54" s="229">
        <v>16.44</v>
      </c>
      <c r="P54" s="229">
        <v>278.9</v>
      </c>
      <c r="Q54" s="229">
        <v>92.97</v>
      </c>
      <c r="R54" s="534">
        <v>371.86</v>
      </c>
      <c r="S54" s="229">
        <v>8.37</v>
      </c>
      <c r="T54" s="586">
        <v>51653</v>
      </c>
      <c r="U54" s="230">
        <v>28318</v>
      </c>
      <c r="V54" s="230">
        <v>30606</v>
      </c>
      <c r="W54" s="230">
        <v>0</v>
      </c>
      <c r="X54" s="230">
        <v>29636</v>
      </c>
      <c r="Y54" s="230">
        <v>0</v>
      </c>
      <c r="Z54" s="230">
        <v>30606</v>
      </c>
    </row>
    <row r="55" spans="1:26" s="230" customFormat="1" ht="15">
      <c r="A55" s="227">
        <v>43</v>
      </c>
      <c r="B55" s="228" t="s">
        <v>669</v>
      </c>
      <c r="C55" s="695"/>
      <c r="D55" s="695"/>
      <c r="E55" s="695"/>
      <c r="F55" s="695"/>
      <c r="G55" s="695"/>
      <c r="H55" s="594">
        <v>44336</v>
      </c>
      <c r="I55" s="442">
        <v>243</v>
      </c>
      <c r="J55" s="588">
        <v>1616.05</v>
      </c>
      <c r="K55" s="590">
        <v>1077.367</v>
      </c>
      <c r="L55" s="590">
        <v>538.683</v>
      </c>
      <c r="M55" s="534">
        <v>88.64</v>
      </c>
      <c r="N55" s="229">
        <v>64.83</v>
      </c>
      <c r="O55" s="229">
        <v>23.81</v>
      </c>
      <c r="P55" s="229">
        <v>404.01</v>
      </c>
      <c r="Q55" s="229">
        <v>134.67</v>
      </c>
      <c r="R55" s="534">
        <v>538.68</v>
      </c>
      <c r="S55" s="229">
        <v>12.12</v>
      </c>
      <c r="T55" s="586">
        <v>75990</v>
      </c>
      <c r="U55" s="230">
        <v>44581</v>
      </c>
      <c r="V55" s="230">
        <v>45653</v>
      </c>
      <c r="W55" s="230">
        <v>1146</v>
      </c>
      <c r="X55" s="230">
        <v>39720</v>
      </c>
      <c r="Y55" s="230">
        <v>1317</v>
      </c>
      <c r="Z55" s="230">
        <v>44336</v>
      </c>
    </row>
    <row r="56" spans="1:26" s="230" customFormat="1" ht="15">
      <c r="A56" s="227">
        <v>44</v>
      </c>
      <c r="B56" s="228" t="s">
        <v>670</v>
      </c>
      <c r="C56" s="695"/>
      <c r="D56" s="695"/>
      <c r="E56" s="695"/>
      <c r="F56" s="695"/>
      <c r="G56" s="695"/>
      <c r="H56" s="594">
        <v>23335</v>
      </c>
      <c r="I56" s="442">
        <v>243</v>
      </c>
      <c r="J56" s="588">
        <v>850.56</v>
      </c>
      <c r="K56" s="590">
        <v>567.04</v>
      </c>
      <c r="L56" s="590">
        <v>283.52</v>
      </c>
      <c r="M56" s="534">
        <v>46.65</v>
      </c>
      <c r="N56" s="229">
        <v>34.12</v>
      </c>
      <c r="O56" s="229">
        <v>12.53</v>
      </c>
      <c r="P56" s="229">
        <v>212.64</v>
      </c>
      <c r="Q56" s="229">
        <v>70.88</v>
      </c>
      <c r="R56" s="534">
        <v>283.52</v>
      </c>
      <c r="S56" s="229">
        <v>6.38</v>
      </c>
      <c r="T56" s="586">
        <v>42922</v>
      </c>
      <c r="U56" s="230">
        <v>24030</v>
      </c>
      <c r="V56" s="230">
        <v>23335</v>
      </c>
      <c r="W56" s="230">
        <v>0</v>
      </c>
      <c r="X56" s="230">
        <v>25313</v>
      </c>
      <c r="Y56" s="230">
        <v>0</v>
      </c>
      <c r="Z56" s="230">
        <v>23335</v>
      </c>
    </row>
    <row r="57" spans="1:26" s="230" customFormat="1" ht="15">
      <c r="A57" s="227">
        <v>45</v>
      </c>
      <c r="B57" s="228" t="s">
        <v>671</v>
      </c>
      <c r="C57" s="695"/>
      <c r="D57" s="695"/>
      <c r="E57" s="695"/>
      <c r="F57" s="695"/>
      <c r="G57" s="695"/>
      <c r="H57" s="594">
        <v>25033</v>
      </c>
      <c r="I57" s="442">
        <v>243</v>
      </c>
      <c r="J57" s="588">
        <v>912.45</v>
      </c>
      <c r="K57" s="590">
        <v>608.3</v>
      </c>
      <c r="L57" s="590">
        <v>304.15</v>
      </c>
      <c r="M57" s="534">
        <v>50.04</v>
      </c>
      <c r="N57" s="229">
        <v>36.6</v>
      </c>
      <c r="O57" s="229">
        <v>13.44</v>
      </c>
      <c r="P57" s="229">
        <v>228.11</v>
      </c>
      <c r="Q57" s="229">
        <v>76.04</v>
      </c>
      <c r="R57" s="534">
        <v>304.15</v>
      </c>
      <c r="S57" s="229">
        <v>6.84</v>
      </c>
      <c r="T57" s="586">
        <v>35190</v>
      </c>
      <c r="U57" s="230">
        <v>20800</v>
      </c>
      <c r="V57" s="230">
        <v>25293</v>
      </c>
      <c r="W57" s="230">
        <v>181</v>
      </c>
      <c r="X57" s="230">
        <v>17575</v>
      </c>
      <c r="Y57" s="230">
        <v>260</v>
      </c>
      <c r="Z57" s="230">
        <v>25033</v>
      </c>
    </row>
    <row r="58" spans="1:26" s="230" customFormat="1" ht="15">
      <c r="A58" s="227">
        <v>46</v>
      </c>
      <c r="B58" s="228" t="s">
        <v>672</v>
      </c>
      <c r="C58" s="695"/>
      <c r="D58" s="695"/>
      <c r="E58" s="695"/>
      <c r="F58" s="695"/>
      <c r="G58" s="695"/>
      <c r="H58" s="594">
        <v>57873</v>
      </c>
      <c r="I58" s="442">
        <v>243</v>
      </c>
      <c r="J58" s="588">
        <v>2109.47</v>
      </c>
      <c r="K58" s="590">
        <v>1406.313</v>
      </c>
      <c r="L58" s="590">
        <v>703.157</v>
      </c>
      <c r="M58" s="534">
        <v>115.7</v>
      </c>
      <c r="N58" s="229">
        <v>84.62</v>
      </c>
      <c r="O58" s="229">
        <v>31.08</v>
      </c>
      <c r="P58" s="229">
        <v>527.37</v>
      </c>
      <c r="Q58" s="229">
        <v>175.79</v>
      </c>
      <c r="R58" s="534">
        <v>703.16</v>
      </c>
      <c r="S58" s="229">
        <v>15.82</v>
      </c>
      <c r="T58" s="586">
        <v>83221</v>
      </c>
      <c r="U58" s="230">
        <v>46924</v>
      </c>
      <c r="V58" s="230">
        <v>58261</v>
      </c>
      <c r="W58" s="230">
        <v>323</v>
      </c>
      <c r="X58" s="230">
        <v>48482</v>
      </c>
      <c r="Y58" s="230">
        <v>388</v>
      </c>
      <c r="Z58" s="230">
        <v>57873</v>
      </c>
    </row>
    <row r="59" spans="1:26" s="230" customFormat="1" ht="13.5" customHeight="1">
      <c r="A59" s="227">
        <v>47</v>
      </c>
      <c r="B59" s="228" t="s">
        <v>673</v>
      </c>
      <c r="C59" s="695"/>
      <c r="D59" s="695"/>
      <c r="E59" s="695"/>
      <c r="F59" s="695"/>
      <c r="G59" s="695"/>
      <c r="H59" s="594">
        <v>105054</v>
      </c>
      <c r="I59" s="442">
        <v>243</v>
      </c>
      <c r="J59" s="588">
        <v>3829.22</v>
      </c>
      <c r="K59" s="590">
        <v>2552.813</v>
      </c>
      <c r="L59" s="590">
        <v>1276.407</v>
      </c>
      <c r="M59" s="534">
        <v>210.02</v>
      </c>
      <c r="N59" s="229">
        <v>153.61</v>
      </c>
      <c r="O59" s="229">
        <v>56.41</v>
      </c>
      <c r="P59" s="229">
        <v>957.31</v>
      </c>
      <c r="Q59" s="229">
        <v>319.1</v>
      </c>
      <c r="R59" s="534">
        <v>1276.41</v>
      </c>
      <c r="S59" s="229">
        <v>28.72</v>
      </c>
      <c r="T59" s="586">
        <v>159975</v>
      </c>
      <c r="U59" s="230">
        <v>103429</v>
      </c>
      <c r="V59" s="230">
        <v>105054</v>
      </c>
      <c r="X59" s="230">
        <v>79973</v>
      </c>
      <c r="Y59" s="230">
        <v>0</v>
      </c>
      <c r="Z59" s="230">
        <v>105054</v>
      </c>
    </row>
    <row r="60" spans="1:26" s="230" customFormat="1" ht="15">
      <c r="A60" s="227">
        <v>48</v>
      </c>
      <c r="B60" s="228" t="s">
        <v>674</v>
      </c>
      <c r="C60" s="695"/>
      <c r="D60" s="695"/>
      <c r="E60" s="695"/>
      <c r="F60" s="695"/>
      <c r="G60" s="695"/>
      <c r="H60" s="594">
        <v>48324</v>
      </c>
      <c r="I60" s="442">
        <v>243</v>
      </c>
      <c r="J60" s="588">
        <v>1761.41</v>
      </c>
      <c r="K60" s="590">
        <v>1174.273</v>
      </c>
      <c r="L60" s="590">
        <v>587.137</v>
      </c>
      <c r="M60" s="534">
        <v>96.61</v>
      </c>
      <c r="N60" s="229">
        <v>70.66</v>
      </c>
      <c r="O60" s="229">
        <v>25.95</v>
      </c>
      <c r="P60" s="229">
        <v>440.36</v>
      </c>
      <c r="Q60" s="229">
        <v>146.79</v>
      </c>
      <c r="R60" s="534">
        <v>587.14</v>
      </c>
      <c r="S60" s="229">
        <v>13.21</v>
      </c>
      <c r="T60" s="586">
        <v>69291</v>
      </c>
      <c r="U60" s="230">
        <v>48001</v>
      </c>
      <c r="V60" s="230">
        <v>48324</v>
      </c>
      <c r="W60" s="230">
        <v>0</v>
      </c>
      <c r="X60" s="230">
        <v>34215</v>
      </c>
      <c r="Y60" s="230">
        <v>0</v>
      </c>
      <c r="Z60" s="230">
        <v>48324</v>
      </c>
    </row>
    <row r="61" spans="1:26" s="230" customFormat="1" ht="15">
      <c r="A61" s="227">
        <v>49</v>
      </c>
      <c r="B61" s="228" t="s">
        <v>675</v>
      </c>
      <c r="C61" s="695"/>
      <c r="D61" s="695"/>
      <c r="E61" s="695"/>
      <c r="F61" s="695"/>
      <c r="G61" s="695"/>
      <c r="H61" s="594">
        <v>48003</v>
      </c>
      <c r="I61" s="442">
        <v>243</v>
      </c>
      <c r="J61" s="588">
        <v>1749.71</v>
      </c>
      <c r="K61" s="590">
        <v>1166.473</v>
      </c>
      <c r="L61" s="590">
        <v>583.237</v>
      </c>
      <c r="M61" s="534">
        <v>95.97</v>
      </c>
      <c r="N61" s="229">
        <v>70.19</v>
      </c>
      <c r="O61" s="229">
        <v>25.78</v>
      </c>
      <c r="P61" s="229">
        <v>437.43</v>
      </c>
      <c r="Q61" s="229">
        <v>145.81</v>
      </c>
      <c r="R61" s="534">
        <v>583.24</v>
      </c>
      <c r="S61" s="229">
        <v>13.12</v>
      </c>
      <c r="T61" s="586">
        <v>53738</v>
      </c>
      <c r="U61" s="230">
        <v>34483</v>
      </c>
      <c r="V61" s="230">
        <v>48003</v>
      </c>
      <c r="W61" s="230">
        <v>0</v>
      </c>
      <c r="X61" s="230">
        <v>33633</v>
      </c>
      <c r="Y61" s="230">
        <v>0</v>
      </c>
      <c r="Z61" s="230">
        <v>48003</v>
      </c>
    </row>
    <row r="62" spans="1:26" s="230" customFormat="1" ht="15">
      <c r="A62" s="227">
        <v>50</v>
      </c>
      <c r="B62" s="228" t="s">
        <v>676</v>
      </c>
      <c r="C62" s="695"/>
      <c r="D62" s="695"/>
      <c r="E62" s="695"/>
      <c r="F62" s="695"/>
      <c r="G62" s="695"/>
      <c r="H62" s="594">
        <v>27280</v>
      </c>
      <c r="I62" s="442">
        <v>243</v>
      </c>
      <c r="J62" s="588">
        <v>994.36</v>
      </c>
      <c r="K62" s="590">
        <v>662.907</v>
      </c>
      <c r="L62" s="590">
        <v>331.453</v>
      </c>
      <c r="M62" s="534">
        <v>54.54</v>
      </c>
      <c r="N62" s="229">
        <v>39.89</v>
      </c>
      <c r="O62" s="229">
        <v>14.65</v>
      </c>
      <c r="P62" s="229">
        <v>248.59</v>
      </c>
      <c r="Q62" s="229">
        <v>82.86</v>
      </c>
      <c r="R62" s="534">
        <v>331.45</v>
      </c>
      <c r="S62" s="229">
        <v>7.46</v>
      </c>
      <c r="T62" s="586">
        <v>35616</v>
      </c>
      <c r="U62" s="230">
        <v>24087</v>
      </c>
      <c r="V62" s="230">
        <v>27280</v>
      </c>
      <c r="W62" s="230">
        <v>0</v>
      </c>
      <c r="X62" s="230">
        <v>18903</v>
      </c>
      <c r="Y62" s="230">
        <v>0</v>
      </c>
      <c r="Z62" s="230">
        <v>27280</v>
      </c>
    </row>
    <row r="63" spans="1:26" s="230" customFormat="1" ht="15">
      <c r="A63" s="227">
        <v>51</v>
      </c>
      <c r="B63" s="228" t="s">
        <v>677</v>
      </c>
      <c r="C63" s="695"/>
      <c r="D63" s="695"/>
      <c r="E63" s="695"/>
      <c r="F63" s="695"/>
      <c r="G63" s="695"/>
      <c r="H63" s="594">
        <v>41684</v>
      </c>
      <c r="I63" s="442">
        <v>243</v>
      </c>
      <c r="J63" s="588">
        <v>1519.38</v>
      </c>
      <c r="K63" s="590">
        <v>1012.92</v>
      </c>
      <c r="L63" s="590">
        <v>506.46</v>
      </c>
      <c r="M63" s="534">
        <v>83.33</v>
      </c>
      <c r="N63" s="229">
        <v>60.95</v>
      </c>
      <c r="O63" s="229">
        <v>22.38</v>
      </c>
      <c r="P63" s="229">
        <v>379.85</v>
      </c>
      <c r="Q63" s="229">
        <v>126.62</v>
      </c>
      <c r="R63" s="534">
        <v>506.46</v>
      </c>
      <c r="S63" s="229">
        <v>11.4</v>
      </c>
      <c r="T63" s="586">
        <v>69342</v>
      </c>
      <c r="U63" s="230">
        <v>35468</v>
      </c>
      <c r="V63" s="230">
        <v>41684</v>
      </c>
      <c r="W63" s="230">
        <v>0</v>
      </c>
      <c r="X63" s="230">
        <v>41331</v>
      </c>
      <c r="Y63" s="230">
        <v>0</v>
      </c>
      <c r="Z63" s="230">
        <v>41684</v>
      </c>
    </row>
    <row r="64" spans="1:26" s="230" customFormat="1" ht="15">
      <c r="A64" s="227">
        <v>52</v>
      </c>
      <c r="B64" s="228" t="s">
        <v>678</v>
      </c>
      <c r="C64" s="695"/>
      <c r="D64" s="695"/>
      <c r="E64" s="695"/>
      <c r="F64" s="695"/>
      <c r="G64" s="695"/>
      <c r="H64" s="594">
        <v>28580</v>
      </c>
      <c r="I64" s="442">
        <v>243</v>
      </c>
      <c r="J64" s="588">
        <v>1041.74</v>
      </c>
      <c r="K64" s="590">
        <v>694.493</v>
      </c>
      <c r="L64" s="590">
        <v>347.247</v>
      </c>
      <c r="M64" s="534">
        <v>57.14</v>
      </c>
      <c r="N64" s="229">
        <v>41.79</v>
      </c>
      <c r="O64" s="229">
        <v>15.35</v>
      </c>
      <c r="P64" s="229">
        <v>260.44</v>
      </c>
      <c r="Q64" s="229">
        <v>86.81</v>
      </c>
      <c r="R64" s="534">
        <v>347.25</v>
      </c>
      <c r="S64" s="229">
        <v>7.81</v>
      </c>
      <c r="T64" s="586">
        <v>46555</v>
      </c>
      <c r="U64" s="230">
        <v>24558</v>
      </c>
      <c r="V64" s="230">
        <v>28580</v>
      </c>
      <c r="W64" s="230">
        <v>0</v>
      </c>
      <c r="X64" s="230">
        <v>22582</v>
      </c>
      <c r="Y64" s="230">
        <v>0</v>
      </c>
      <c r="Z64" s="230">
        <v>28580</v>
      </c>
    </row>
    <row r="65" spans="1:26" s="230" customFormat="1" ht="15">
      <c r="A65" s="227">
        <v>53</v>
      </c>
      <c r="B65" s="228" t="s">
        <v>679</v>
      </c>
      <c r="C65" s="695"/>
      <c r="D65" s="695"/>
      <c r="E65" s="695"/>
      <c r="F65" s="695"/>
      <c r="G65" s="695"/>
      <c r="H65" s="594">
        <v>17868</v>
      </c>
      <c r="I65" s="442">
        <v>243</v>
      </c>
      <c r="J65" s="588">
        <v>651.29</v>
      </c>
      <c r="K65" s="590">
        <v>434.193</v>
      </c>
      <c r="L65" s="590">
        <v>217.097</v>
      </c>
      <c r="M65" s="534">
        <v>35.73</v>
      </c>
      <c r="N65" s="229">
        <v>26.13</v>
      </c>
      <c r="O65" s="229">
        <v>9.6</v>
      </c>
      <c r="P65" s="229">
        <v>162.83</v>
      </c>
      <c r="Q65" s="229">
        <v>54.28</v>
      </c>
      <c r="R65" s="534">
        <v>217.1</v>
      </c>
      <c r="S65" s="229">
        <v>4.88</v>
      </c>
      <c r="T65" s="586">
        <v>50536</v>
      </c>
      <c r="U65" s="230">
        <v>20571</v>
      </c>
      <c r="V65" s="230">
        <v>17868</v>
      </c>
      <c r="W65" s="230">
        <v>0</v>
      </c>
      <c r="X65" s="230">
        <v>29318</v>
      </c>
      <c r="Y65" s="230">
        <v>0</v>
      </c>
      <c r="Z65" s="230">
        <v>17868</v>
      </c>
    </row>
    <row r="66" spans="1:26" s="230" customFormat="1" ht="15">
      <c r="A66" s="227">
        <v>54</v>
      </c>
      <c r="B66" s="228" t="s">
        <v>680</v>
      </c>
      <c r="C66" s="695"/>
      <c r="D66" s="695"/>
      <c r="E66" s="695"/>
      <c r="F66" s="695"/>
      <c r="G66" s="695"/>
      <c r="H66" s="594">
        <v>56671</v>
      </c>
      <c r="I66" s="442">
        <v>243</v>
      </c>
      <c r="J66" s="588">
        <v>2065.66</v>
      </c>
      <c r="K66" s="590">
        <v>1377.107</v>
      </c>
      <c r="L66" s="590">
        <v>688.553</v>
      </c>
      <c r="M66" s="534">
        <v>113.28999999999999</v>
      </c>
      <c r="N66" s="229">
        <v>82.86</v>
      </c>
      <c r="O66" s="229">
        <v>30.43</v>
      </c>
      <c r="P66" s="229">
        <v>516.41</v>
      </c>
      <c r="Q66" s="229">
        <v>172.14</v>
      </c>
      <c r="R66" s="534">
        <v>688.55</v>
      </c>
      <c r="S66" s="229">
        <v>15.49</v>
      </c>
      <c r="T66" s="586">
        <v>66094</v>
      </c>
      <c r="U66" s="230">
        <v>38916</v>
      </c>
      <c r="V66" s="230">
        <v>56671</v>
      </c>
      <c r="W66" s="230">
        <v>0</v>
      </c>
      <c r="X66" s="230">
        <v>37554</v>
      </c>
      <c r="Y66" s="230">
        <v>0</v>
      </c>
      <c r="Z66" s="230">
        <v>56671</v>
      </c>
    </row>
    <row r="67" spans="1:26" s="230" customFormat="1" ht="15">
      <c r="A67" s="227">
        <v>55</v>
      </c>
      <c r="B67" s="228" t="s">
        <v>681</v>
      </c>
      <c r="C67" s="695"/>
      <c r="D67" s="695"/>
      <c r="E67" s="695"/>
      <c r="F67" s="695"/>
      <c r="G67" s="695"/>
      <c r="H67" s="594">
        <v>28004</v>
      </c>
      <c r="I67" s="442">
        <v>243</v>
      </c>
      <c r="J67" s="588">
        <v>1020.75</v>
      </c>
      <c r="K67" s="590">
        <v>680.5</v>
      </c>
      <c r="L67" s="590">
        <v>340.25</v>
      </c>
      <c r="M67" s="534">
        <v>55.99</v>
      </c>
      <c r="N67" s="229">
        <v>40.95</v>
      </c>
      <c r="O67" s="229">
        <v>15.04</v>
      </c>
      <c r="P67" s="229">
        <v>255.19</v>
      </c>
      <c r="Q67" s="229">
        <v>85.06</v>
      </c>
      <c r="R67" s="534">
        <v>340.25</v>
      </c>
      <c r="S67" s="229">
        <v>7.66</v>
      </c>
      <c r="T67" s="586">
        <v>70827</v>
      </c>
      <c r="U67" s="230">
        <v>24154</v>
      </c>
      <c r="V67" s="230">
        <v>28004</v>
      </c>
      <c r="W67" s="230">
        <v>0</v>
      </c>
      <c r="X67" s="230">
        <v>44196</v>
      </c>
      <c r="Y67" s="230">
        <v>0</v>
      </c>
      <c r="Z67" s="230">
        <v>28004</v>
      </c>
    </row>
    <row r="68" spans="1:26" s="230" customFormat="1" ht="15">
      <c r="A68" s="227">
        <v>56</v>
      </c>
      <c r="B68" s="228" t="s">
        <v>682</v>
      </c>
      <c r="C68" s="695"/>
      <c r="D68" s="695"/>
      <c r="E68" s="695"/>
      <c r="F68" s="695"/>
      <c r="G68" s="695"/>
      <c r="H68" s="594">
        <v>66864</v>
      </c>
      <c r="I68" s="442">
        <v>243</v>
      </c>
      <c r="J68" s="588">
        <v>2437.19</v>
      </c>
      <c r="K68" s="590">
        <v>1624.793</v>
      </c>
      <c r="L68" s="590">
        <v>812.397</v>
      </c>
      <c r="M68" s="534">
        <v>133.68</v>
      </c>
      <c r="N68" s="229">
        <v>97.77</v>
      </c>
      <c r="O68" s="229">
        <v>35.91</v>
      </c>
      <c r="P68" s="229">
        <v>609.3</v>
      </c>
      <c r="Q68" s="229">
        <v>203.1</v>
      </c>
      <c r="R68" s="534">
        <v>812.4</v>
      </c>
      <c r="S68" s="229">
        <v>18.28</v>
      </c>
      <c r="T68" s="586">
        <v>86839</v>
      </c>
      <c r="U68" s="230">
        <v>55495</v>
      </c>
      <c r="V68" s="230">
        <v>66864</v>
      </c>
      <c r="W68" s="230">
        <v>0</v>
      </c>
      <c r="X68" s="230">
        <v>50872</v>
      </c>
      <c r="Y68" s="230">
        <v>0</v>
      </c>
      <c r="Z68" s="230">
        <v>66864</v>
      </c>
    </row>
    <row r="69" spans="1:26" s="230" customFormat="1" ht="15">
      <c r="A69" s="227">
        <v>57</v>
      </c>
      <c r="B69" s="228" t="s">
        <v>683</v>
      </c>
      <c r="C69" s="695"/>
      <c r="D69" s="695"/>
      <c r="E69" s="695"/>
      <c r="F69" s="695"/>
      <c r="G69" s="695"/>
      <c r="H69" s="594">
        <v>31708</v>
      </c>
      <c r="I69" s="442">
        <v>243</v>
      </c>
      <c r="J69" s="588">
        <v>1155.76</v>
      </c>
      <c r="K69" s="590">
        <v>770.507</v>
      </c>
      <c r="L69" s="590">
        <v>385.253</v>
      </c>
      <c r="M69" s="534">
        <v>63.39</v>
      </c>
      <c r="N69" s="229">
        <v>46.36</v>
      </c>
      <c r="O69" s="229">
        <v>17.03</v>
      </c>
      <c r="P69" s="229">
        <v>288.94</v>
      </c>
      <c r="Q69" s="229">
        <v>96.31</v>
      </c>
      <c r="R69" s="534">
        <v>385.25</v>
      </c>
      <c r="S69" s="229">
        <v>8.67</v>
      </c>
      <c r="T69" s="586">
        <v>59759</v>
      </c>
      <c r="U69" s="230">
        <v>26711</v>
      </c>
      <c r="V69" s="230">
        <v>33466</v>
      </c>
      <c r="W69" s="230">
        <v>2192</v>
      </c>
      <c r="X69" s="230">
        <v>41739</v>
      </c>
      <c r="Y69" s="230">
        <v>1758</v>
      </c>
      <c r="Z69" s="230">
        <v>31708</v>
      </c>
    </row>
    <row r="70" spans="1:26" s="230" customFormat="1" ht="15">
      <c r="A70" s="227">
        <v>58</v>
      </c>
      <c r="B70" s="228" t="s">
        <v>684</v>
      </c>
      <c r="C70" s="695"/>
      <c r="D70" s="695"/>
      <c r="E70" s="695"/>
      <c r="F70" s="695"/>
      <c r="G70" s="695"/>
      <c r="H70" s="594">
        <v>36029</v>
      </c>
      <c r="I70" s="442">
        <v>243</v>
      </c>
      <c r="J70" s="588">
        <v>1313.26</v>
      </c>
      <c r="K70" s="590">
        <v>875.507</v>
      </c>
      <c r="L70" s="590">
        <v>437.753</v>
      </c>
      <c r="M70" s="534">
        <v>72.03</v>
      </c>
      <c r="N70" s="229">
        <v>52.68</v>
      </c>
      <c r="O70" s="229">
        <v>19.35</v>
      </c>
      <c r="P70" s="229">
        <v>328.31</v>
      </c>
      <c r="Q70" s="229">
        <v>109.44</v>
      </c>
      <c r="R70" s="534">
        <v>437.75</v>
      </c>
      <c r="S70" s="229">
        <v>9.85</v>
      </c>
      <c r="T70" s="586">
        <v>35375</v>
      </c>
      <c r="U70" s="230">
        <v>24736</v>
      </c>
      <c r="V70" s="230">
        <v>36029</v>
      </c>
      <c r="W70" s="230">
        <v>0</v>
      </c>
      <c r="X70" s="230">
        <v>19522</v>
      </c>
      <c r="Y70" s="230">
        <v>0</v>
      </c>
      <c r="Z70" s="230">
        <v>36029</v>
      </c>
    </row>
    <row r="71" spans="1:26" s="230" customFormat="1" ht="15">
      <c r="A71" s="227">
        <v>59</v>
      </c>
      <c r="B71" s="228" t="s">
        <v>685</v>
      </c>
      <c r="C71" s="695"/>
      <c r="D71" s="695"/>
      <c r="E71" s="695"/>
      <c r="F71" s="695"/>
      <c r="G71" s="695"/>
      <c r="H71" s="594">
        <v>31247</v>
      </c>
      <c r="I71" s="442">
        <v>243</v>
      </c>
      <c r="J71" s="588">
        <v>1138.95</v>
      </c>
      <c r="K71" s="590">
        <v>759.3</v>
      </c>
      <c r="L71" s="590">
        <v>379.65</v>
      </c>
      <c r="M71" s="534">
        <v>62.47</v>
      </c>
      <c r="N71" s="229">
        <v>45.69</v>
      </c>
      <c r="O71" s="229">
        <v>16.78</v>
      </c>
      <c r="P71" s="229">
        <v>284.74</v>
      </c>
      <c r="Q71" s="229">
        <v>94.91</v>
      </c>
      <c r="R71" s="534">
        <v>379.65</v>
      </c>
      <c r="S71" s="229">
        <v>8.54</v>
      </c>
      <c r="T71" s="586">
        <v>70884</v>
      </c>
      <c r="U71" s="230">
        <v>28161</v>
      </c>
      <c r="V71" s="230">
        <v>31247</v>
      </c>
      <c r="W71" s="230">
        <v>0</v>
      </c>
      <c r="X71" s="230">
        <v>31147</v>
      </c>
      <c r="Y71" s="230">
        <v>0</v>
      </c>
      <c r="Z71" s="230">
        <v>31247</v>
      </c>
    </row>
    <row r="72" spans="1:26" s="230" customFormat="1" ht="15">
      <c r="A72" s="227">
        <v>60</v>
      </c>
      <c r="B72" s="228" t="s">
        <v>686</v>
      </c>
      <c r="C72" s="695"/>
      <c r="D72" s="695"/>
      <c r="E72" s="695"/>
      <c r="F72" s="695"/>
      <c r="G72" s="695"/>
      <c r="H72" s="594">
        <v>67427</v>
      </c>
      <c r="I72" s="442">
        <v>243</v>
      </c>
      <c r="J72" s="588">
        <v>2457.71</v>
      </c>
      <c r="K72" s="590">
        <v>1638.473</v>
      </c>
      <c r="L72" s="590">
        <v>819.237</v>
      </c>
      <c r="M72" s="534">
        <v>134.8</v>
      </c>
      <c r="N72" s="229">
        <v>98.59</v>
      </c>
      <c r="O72" s="229">
        <v>36.21</v>
      </c>
      <c r="P72" s="229">
        <v>614.43</v>
      </c>
      <c r="Q72" s="229">
        <v>204.81</v>
      </c>
      <c r="R72" s="534">
        <v>819.24</v>
      </c>
      <c r="S72" s="229">
        <v>18.43</v>
      </c>
      <c r="T72" s="586">
        <v>77364</v>
      </c>
      <c r="U72" s="230">
        <v>47793</v>
      </c>
      <c r="V72" s="230">
        <v>67427</v>
      </c>
      <c r="W72" s="230">
        <v>0</v>
      </c>
      <c r="X72" s="230">
        <v>50391</v>
      </c>
      <c r="Y72" s="230">
        <v>0</v>
      </c>
      <c r="Z72" s="230">
        <v>67427</v>
      </c>
    </row>
    <row r="73" spans="1:26" s="230" customFormat="1" ht="15">
      <c r="A73" s="227">
        <v>61</v>
      </c>
      <c r="B73" s="228" t="s">
        <v>687</v>
      </c>
      <c r="C73" s="695"/>
      <c r="D73" s="695"/>
      <c r="E73" s="695"/>
      <c r="F73" s="695"/>
      <c r="G73" s="695"/>
      <c r="H73" s="594">
        <v>49346</v>
      </c>
      <c r="I73" s="442">
        <v>243</v>
      </c>
      <c r="J73" s="588">
        <v>1798.66</v>
      </c>
      <c r="K73" s="590">
        <v>1199.107</v>
      </c>
      <c r="L73" s="590">
        <v>599.553</v>
      </c>
      <c r="M73" s="534">
        <v>98.65</v>
      </c>
      <c r="N73" s="229">
        <v>72.15</v>
      </c>
      <c r="O73" s="229">
        <v>26.5</v>
      </c>
      <c r="P73" s="229">
        <v>449.66</v>
      </c>
      <c r="Q73" s="229">
        <v>149.89</v>
      </c>
      <c r="R73" s="534">
        <v>599.55</v>
      </c>
      <c r="S73" s="229">
        <v>13.49</v>
      </c>
      <c r="T73" s="586">
        <v>71948</v>
      </c>
      <c r="U73" s="230">
        <v>45069</v>
      </c>
      <c r="V73" s="230">
        <v>49346</v>
      </c>
      <c r="W73" s="230">
        <v>0</v>
      </c>
      <c r="X73" s="230">
        <v>35345</v>
      </c>
      <c r="Y73" s="230">
        <v>0</v>
      </c>
      <c r="Z73" s="230">
        <v>49346</v>
      </c>
    </row>
    <row r="74" spans="1:26" s="230" customFormat="1" ht="15">
      <c r="A74" s="227">
        <v>62</v>
      </c>
      <c r="B74" s="228" t="s">
        <v>688</v>
      </c>
      <c r="C74" s="695"/>
      <c r="D74" s="695"/>
      <c r="E74" s="695"/>
      <c r="F74" s="695"/>
      <c r="G74" s="695"/>
      <c r="H74" s="594">
        <v>21632</v>
      </c>
      <c r="I74" s="442">
        <v>243</v>
      </c>
      <c r="J74" s="588">
        <v>788.49</v>
      </c>
      <c r="K74" s="590">
        <v>525.66</v>
      </c>
      <c r="L74" s="590">
        <v>262.83</v>
      </c>
      <c r="M74" s="534">
        <v>43.25</v>
      </c>
      <c r="N74" s="229">
        <v>31.63</v>
      </c>
      <c r="O74" s="229">
        <v>11.62</v>
      </c>
      <c r="P74" s="229">
        <v>197.12</v>
      </c>
      <c r="Q74" s="229">
        <v>65.71</v>
      </c>
      <c r="R74" s="534">
        <v>262.83</v>
      </c>
      <c r="S74" s="229">
        <v>5.91</v>
      </c>
      <c r="T74" s="586">
        <v>47890</v>
      </c>
      <c r="U74" s="230">
        <v>22839</v>
      </c>
      <c r="V74" s="230">
        <v>23777</v>
      </c>
      <c r="W74" s="230">
        <v>2467</v>
      </c>
      <c r="X74" s="230">
        <v>27352</v>
      </c>
      <c r="Y74" s="230">
        <v>2145</v>
      </c>
      <c r="Z74" s="230">
        <v>21632</v>
      </c>
    </row>
    <row r="75" spans="1:26" s="230" customFormat="1" ht="15">
      <c r="A75" s="227">
        <v>63</v>
      </c>
      <c r="B75" s="228" t="s">
        <v>689</v>
      </c>
      <c r="C75" s="695"/>
      <c r="D75" s="695"/>
      <c r="E75" s="695"/>
      <c r="F75" s="695"/>
      <c r="G75" s="695"/>
      <c r="H75" s="594">
        <v>39966</v>
      </c>
      <c r="I75" s="442">
        <v>243</v>
      </c>
      <c r="J75" s="588">
        <v>1456.76</v>
      </c>
      <c r="K75" s="590">
        <v>971.173</v>
      </c>
      <c r="L75" s="590">
        <v>485.587</v>
      </c>
      <c r="M75" s="534">
        <v>79.9</v>
      </c>
      <c r="N75" s="229">
        <v>58.44</v>
      </c>
      <c r="O75" s="229">
        <v>21.46</v>
      </c>
      <c r="P75" s="229">
        <v>364.19</v>
      </c>
      <c r="Q75" s="229">
        <v>121.4</v>
      </c>
      <c r="R75" s="534">
        <v>485.59</v>
      </c>
      <c r="S75" s="229">
        <v>10.93</v>
      </c>
      <c r="T75" s="586">
        <v>73133</v>
      </c>
      <c r="U75" s="230">
        <v>39443</v>
      </c>
      <c r="V75" s="230">
        <v>41081</v>
      </c>
      <c r="W75" s="230">
        <v>1260</v>
      </c>
      <c r="X75" s="230">
        <v>46438</v>
      </c>
      <c r="Y75" s="230">
        <v>1115</v>
      </c>
      <c r="Z75" s="230">
        <v>39966</v>
      </c>
    </row>
    <row r="76" spans="1:26" s="230" customFormat="1" ht="15">
      <c r="A76" s="227">
        <v>64</v>
      </c>
      <c r="B76" s="228" t="s">
        <v>690</v>
      </c>
      <c r="C76" s="695"/>
      <c r="D76" s="695"/>
      <c r="E76" s="695"/>
      <c r="F76" s="695"/>
      <c r="G76" s="695"/>
      <c r="H76" s="594">
        <v>41686</v>
      </c>
      <c r="I76" s="442">
        <v>243</v>
      </c>
      <c r="J76" s="588">
        <v>1519.45</v>
      </c>
      <c r="K76" s="590">
        <v>1012.967</v>
      </c>
      <c r="L76" s="590">
        <v>506.483</v>
      </c>
      <c r="M76" s="534">
        <v>83.34</v>
      </c>
      <c r="N76" s="229">
        <v>60.95</v>
      </c>
      <c r="O76" s="229">
        <v>22.39</v>
      </c>
      <c r="P76" s="229">
        <v>379.86</v>
      </c>
      <c r="Q76" s="229">
        <v>126.62</v>
      </c>
      <c r="R76" s="534">
        <v>506.48</v>
      </c>
      <c r="S76" s="229">
        <v>11.4</v>
      </c>
      <c r="T76" s="586">
        <v>52566</v>
      </c>
      <c r="U76" s="230">
        <v>34373</v>
      </c>
      <c r="V76" s="230">
        <v>41686</v>
      </c>
      <c r="W76" s="230">
        <v>0</v>
      </c>
      <c r="X76" s="230">
        <v>28424</v>
      </c>
      <c r="Y76" s="230">
        <v>0</v>
      </c>
      <c r="Z76" s="230">
        <v>41686</v>
      </c>
    </row>
    <row r="77" spans="1:26" s="230" customFormat="1" ht="15">
      <c r="A77" s="227">
        <v>65</v>
      </c>
      <c r="B77" s="228" t="s">
        <v>691</v>
      </c>
      <c r="C77" s="695"/>
      <c r="D77" s="695"/>
      <c r="E77" s="695"/>
      <c r="F77" s="695"/>
      <c r="G77" s="695"/>
      <c r="H77" s="594">
        <v>64778</v>
      </c>
      <c r="I77" s="442">
        <v>243</v>
      </c>
      <c r="J77" s="588">
        <v>2361.16</v>
      </c>
      <c r="K77" s="590">
        <v>1574.107</v>
      </c>
      <c r="L77" s="590">
        <v>787.053</v>
      </c>
      <c r="M77" s="534">
        <v>129.51</v>
      </c>
      <c r="N77" s="229">
        <v>94.72</v>
      </c>
      <c r="O77" s="229">
        <v>34.79</v>
      </c>
      <c r="P77" s="229">
        <v>590.29</v>
      </c>
      <c r="Q77" s="229">
        <v>196.76</v>
      </c>
      <c r="R77" s="534">
        <v>787.05</v>
      </c>
      <c r="S77" s="229">
        <v>17.71</v>
      </c>
      <c r="T77" s="586">
        <v>119064</v>
      </c>
      <c r="U77" s="230">
        <v>59574</v>
      </c>
      <c r="V77" s="230">
        <v>64778</v>
      </c>
      <c r="W77" s="230">
        <v>0</v>
      </c>
      <c r="X77" s="230">
        <v>55122</v>
      </c>
      <c r="Y77" s="230">
        <v>0</v>
      </c>
      <c r="Z77" s="230">
        <v>64778</v>
      </c>
    </row>
    <row r="78" spans="1:26" s="230" customFormat="1" ht="15">
      <c r="A78" s="227">
        <v>66</v>
      </c>
      <c r="B78" s="228" t="s">
        <v>692</v>
      </c>
      <c r="C78" s="695"/>
      <c r="D78" s="695"/>
      <c r="E78" s="695"/>
      <c r="F78" s="695"/>
      <c r="G78" s="695"/>
      <c r="H78" s="594">
        <v>14966</v>
      </c>
      <c r="I78" s="442">
        <v>243</v>
      </c>
      <c r="J78" s="588">
        <v>545.51</v>
      </c>
      <c r="K78" s="590">
        <v>363.673</v>
      </c>
      <c r="L78" s="590">
        <v>181.837</v>
      </c>
      <c r="M78" s="534">
        <v>29.919999999999998</v>
      </c>
      <c r="N78" s="229">
        <v>21.88</v>
      </c>
      <c r="O78" s="229">
        <v>8.04</v>
      </c>
      <c r="P78" s="229">
        <v>136.38</v>
      </c>
      <c r="Q78" s="229">
        <v>45.46</v>
      </c>
      <c r="R78" s="534">
        <v>181.84</v>
      </c>
      <c r="S78" s="229">
        <v>4.09</v>
      </c>
      <c r="T78" s="586">
        <v>31789</v>
      </c>
      <c r="U78" s="230">
        <v>13686</v>
      </c>
      <c r="V78" s="230">
        <v>14966</v>
      </c>
      <c r="W78" s="230">
        <v>0</v>
      </c>
      <c r="X78" s="230">
        <v>11464</v>
      </c>
      <c r="Y78" s="230">
        <v>0</v>
      </c>
      <c r="Z78" s="230">
        <v>14966</v>
      </c>
    </row>
    <row r="79" spans="1:26" s="230" customFormat="1" ht="15">
      <c r="A79" s="227">
        <v>67</v>
      </c>
      <c r="B79" s="228" t="s">
        <v>693</v>
      </c>
      <c r="C79" s="695"/>
      <c r="D79" s="695"/>
      <c r="E79" s="695"/>
      <c r="F79" s="695"/>
      <c r="G79" s="695"/>
      <c r="H79" s="594">
        <v>46950</v>
      </c>
      <c r="I79" s="442">
        <v>243</v>
      </c>
      <c r="J79" s="588">
        <v>1711.33</v>
      </c>
      <c r="K79" s="590">
        <v>1140.887</v>
      </c>
      <c r="L79" s="590">
        <v>570.443</v>
      </c>
      <c r="M79" s="534">
        <v>93.86000000000001</v>
      </c>
      <c r="N79" s="229">
        <v>68.65</v>
      </c>
      <c r="O79" s="229">
        <v>25.21</v>
      </c>
      <c r="P79" s="229">
        <v>427.83</v>
      </c>
      <c r="Q79" s="229">
        <v>142.61</v>
      </c>
      <c r="R79" s="534">
        <v>570.44</v>
      </c>
      <c r="S79" s="229">
        <v>12.83</v>
      </c>
      <c r="T79" s="586">
        <v>78589</v>
      </c>
      <c r="U79" s="230">
        <v>42982</v>
      </c>
      <c r="V79" s="230">
        <v>46950</v>
      </c>
      <c r="W79" s="230">
        <v>0</v>
      </c>
      <c r="X79" s="230">
        <v>44958</v>
      </c>
      <c r="Y79" s="230">
        <v>0</v>
      </c>
      <c r="Z79" s="230">
        <v>46950</v>
      </c>
    </row>
    <row r="80" spans="1:26" s="230" customFormat="1" ht="15">
      <c r="A80" s="227">
        <v>68</v>
      </c>
      <c r="B80" s="228" t="s">
        <v>694</v>
      </c>
      <c r="C80" s="695"/>
      <c r="D80" s="695"/>
      <c r="E80" s="695"/>
      <c r="F80" s="695"/>
      <c r="G80" s="695"/>
      <c r="H80" s="594">
        <v>113867</v>
      </c>
      <c r="I80" s="442">
        <v>243</v>
      </c>
      <c r="J80" s="588">
        <v>4150.45</v>
      </c>
      <c r="K80" s="590">
        <v>2766.967</v>
      </c>
      <c r="L80" s="590">
        <v>1383.483</v>
      </c>
      <c r="M80" s="534">
        <v>227.65</v>
      </c>
      <c r="N80" s="229">
        <v>166.5</v>
      </c>
      <c r="O80" s="229">
        <v>61.15</v>
      </c>
      <c r="P80" s="229">
        <v>1037.61</v>
      </c>
      <c r="Q80" s="229">
        <v>345.87</v>
      </c>
      <c r="R80" s="534">
        <v>1383.48</v>
      </c>
      <c r="S80" s="229">
        <v>31.13</v>
      </c>
      <c r="T80" s="586">
        <v>136094</v>
      </c>
      <c r="U80" s="230">
        <v>94775</v>
      </c>
      <c r="V80" s="230">
        <v>113867</v>
      </c>
      <c r="W80" s="230">
        <v>0</v>
      </c>
      <c r="X80" s="230">
        <v>94395</v>
      </c>
      <c r="Y80" s="230">
        <v>0</v>
      </c>
      <c r="Z80" s="230">
        <v>113867</v>
      </c>
    </row>
    <row r="81" spans="1:26" s="230" customFormat="1" ht="15.75" customHeight="1">
      <c r="A81" s="227">
        <v>69</v>
      </c>
      <c r="B81" s="228" t="s">
        <v>695</v>
      </c>
      <c r="C81" s="695"/>
      <c r="D81" s="695"/>
      <c r="E81" s="695"/>
      <c r="F81" s="695"/>
      <c r="G81" s="695"/>
      <c r="H81" s="594">
        <v>45528</v>
      </c>
      <c r="I81" s="442">
        <v>243</v>
      </c>
      <c r="J81" s="588">
        <v>1659.5</v>
      </c>
      <c r="K81" s="590">
        <v>1106.333</v>
      </c>
      <c r="L81" s="590">
        <v>553.167</v>
      </c>
      <c r="M81" s="534">
        <v>91.02</v>
      </c>
      <c r="N81" s="229">
        <v>66.57</v>
      </c>
      <c r="O81" s="229">
        <v>24.45</v>
      </c>
      <c r="P81" s="229">
        <v>414.88</v>
      </c>
      <c r="Q81" s="229">
        <v>138.29</v>
      </c>
      <c r="R81" s="534">
        <v>553.17</v>
      </c>
      <c r="S81" s="229">
        <v>12.45</v>
      </c>
      <c r="T81" s="586">
        <v>62240</v>
      </c>
      <c r="U81" s="230">
        <v>43573</v>
      </c>
      <c r="V81" s="230">
        <v>45528</v>
      </c>
      <c r="W81" s="230">
        <v>0</v>
      </c>
      <c r="X81" s="230">
        <v>32293</v>
      </c>
      <c r="Y81" s="230">
        <v>0</v>
      </c>
      <c r="Z81" s="230">
        <v>45528</v>
      </c>
    </row>
    <row r="82" spans="1:26" s="230" customFormat="1" ht="15.75" customHeight="1">
      <c r="A82" s="227">
        <v>70</v>
      </c>
      <c r="B82" s="228" t="s">
        <v>696</v>
      </c>
      <c r="C82" s="695"/>
      <c r="D82" s="695"/>
      <c r="E82" s="695"/>
      <c r="F82" s="695"/>
      <c r="G82" s="695"/>
      <c r="H82" s="594">
        <v>28872</v>
      </c>
      <c r="I82" s="442">
        <v>243</v>
      </c>
      <c r="J82" s="588">
        <v>1052.38</v>
      </c>
      <c r="K82" s="590">
        <v>701.587</v>
      </c>
      <c r="L82" s="590">
        <v>350.793</v>
      </c>
      <c r="M82" s="534">
        <v>57.72</v>
      </c>
      <c r="N82" s="229">
        <v>42.22</v>
      </c>
      <c r="O82" s="229">
        <v>15.5</v>
      </c>
      <c r="P82" s="229">
        <v>263.09</v>
      </c>
      <c r="Q82" s="229">
        <v>87.7</v>
      </c>
      <c r="R82" s="534">
        <v>350.79</v>
      </c>
      <c r="S82" s="229">
        <v>7.89</v>
      </c>
      <c r="T82" s="586">
        <v>86824</v>
      </c>
      <c r="U82" s="230">
        <v>30335</v>
      </c>
      <c r="V82" s="230">
        <v>29527</v>
      </c>
      <c r="W82" s="230">
        <v>740</v>
      </c>
      <c r="X82" s="230">
        <v>33384</v>
      </c>
      <c r="Y82" s="230">
        <v>655</v>
      </c>
      <c r="Z82" s="230">
        <v>28872</v>
      </c>
    </row>
    <row r="83" spans="1:26" s="230" customFormat="1" ht="15.75" customHeight="1">
      <c r="A83" s="227">
        <v>71</v>
      </c>
      <c r="B83" s="228" t="s">
        <v>697</v>
      </c>
      <c r="C83" s="695"/>
      <c r="D83" s="695"/>
      <c r="E83" s="695"/>
      <c r="F83" s="695"/>
      <c r="G83" s="695"/>
      <c r="H83" s="594">
        <v>58052</v>
      </c>
      <c r="I83" s="442">
        <v>243</v>
      </c>
      <c r="J83" s="588">
        <v>2116</v>
      </c>
      <c r="K83" s="590">
        <v>1410.667</v>
      </c>
      <c r="L83" s="590">
        <v>705.333</v>
      </c>
      <c r="M83" s="534">
        <v>116.05</v>
      </c>
      <c r="N83" s="229">
        <v>84.88</v>
      </c>
      <c r="O83" s="229">
        <v>31.17</v>
      </c>
      <c r="P83" s="229">
        <v>529</v>
      </c>
      <c r="Q83" s="229">
        <v>176.33</v>
      </c>
      <c r="R83" s="534">
        <v>705.33</v>
      </c>
      <c r="S83" s="229">
        <v>15.87</v>
      </c>
      <c r="T83" s="586">
        <v>71671</v>
      </c>
      <c r="U83" s="230">
        <v>51822</v>
      </c>
      <c r="V83" s="230">
        <v>59059</v>
      </c>
      <c r="W83" s="230">
        <v>740</v>
      </c>
      <c r="X83" s="230">
        <v>43410</v>
      </c>
      <c r="Y83" s="230">
        <v>1007</v>
      </c>
      <c r="Z83" s="230">
        <v>58052</v>
      </c>
    </row>
    <row r="84" spans="1:26" s="230" customFormat="1" ht="15.75" customHeight="1">
      <c r="A84" s="227">
        <v>72</v>
      </c>
      <c r="B84" s="228" t="s">
        <v>698</v>
      </c>
      <c r="C84" s="695"/>
      <c r="D84" s="695"/>
      <c r="E84" s="695"/>
      <c r="F84" s="695"/>
      <c r="G84" s="695"/>
      <c r="H84" s="594">
        <v>44981</v>
      </c>
      <c r="I84" s="442">
        <v>243</v>
      </c>
      <c r="J84" s="588">
        <v>1639.56</v>
      </c>
      <c r="K84" s="590">
        <v>1093.04</v>
      </c>
      <c r="L84" s="590">
        <v>546.52</v>
      </c>
      <c r="M84" s="534">
        <v>89.91999999999999</v>
      </c>
      <c r="N84" s="229">
        <v>65.77</v>
      </c>
      <c r="O84" s="229">
        <v>24.15</v>
      </c>
      <c r="P84" s="229">
        <v>409.89</v>
      </c>
      <c r="Q84" s="229">
        <v>136.63</v>
      </c>
      <c r="R84" s="534">
        <v>546.52</v>
      </c>
      <c r="S84" s="229">
        <v>12.3</v>
      </c>
      <c r="T84" s="586">
        <v>81115</v>
      </c>
      <c r="U84" s="230">
        <v>34105</v>
      </c>
      <c r="V84" s="230">
        <v>45506</v>
      </c>
      <c r="W84" s="230">
        <v>662</v>
      </c>
      <c r="X84" s="230">
        <v>57365</v>
      </c>
      <c r="Y84" s="230">
        <v>525</v>
      </c>
      <c r="Z84" s="230">
        <v>44981</v>
      </c>
    </row>
    <row r="85" spans="1:26" s="230" customFormat="1" ht="16.5" customHeight="1">
      <c r="A85" s="227">
        <v>73</v>
      </c>
      <c r="B85" s="228" t="s">
        <v>699</v>
      </c>
      <c r="C85" s="695"/>
      <c r="D85" s="695"/>
      <c r="E85" s="695"/>
      <c r="F85" s="695"/>
      <c r="G85" s="695"/>
      <c r="H85" s="594">
        <v>36991</v>
      </c>
      <c r="I85" s="442">
        <v>243</v>
      </c>
      <c r="J85" s="588">
        <v>1348.32</v>
      </c>
      <c r="K85" s="590">
        <v>898.88</v>
      </c>
      <c r="L85" s="590">
        <v>449.44</v>
      </c>
      <c r="M85" s="534">
        <v>73.95</v>
      </c>
      <c r="N85" s="229">
        <v>54.09</v>
      </c>
      <c r="O85" s="229">
        <v>19.86</v>
      </c>
      <c r="P85" s="229">
        <v>337.08</v>
      </c>
      <c r="Q85" s="229">
        <v>112.36</v>
      </c>
      <c r="R85" s="534">
        <v>449.44</v>
      </c>
      <c r="S85" s="229">
        <v>10.11</v>
      </c>
      <c r="T85" s="586">
        <v>43419</v>
      </c>
      <c r="U85" s="230">
        <v>26086</v>
      </c>
      <c r="V85" s="230">
        <v>37069</v>
      </c>
      <c r="W85" s="230">
        <v>65</v>
      </c>
      <c r="X85" s="230">
        <v>30702</v>
      </c>
      <c r="Y85" s="230">
        <v>78</v>
      </c>
      <c r="Z85" s="230">
        <v>36991</v>
      </c>
    </row>
    <row r="86" spans="1:26" s="230" customFormat="1" ht="15.75" customHeight="1">
      <c r="A86" s="227">
        <v>74</v>
      </c>
      <c r="B86" s="228" t="s">
        <v>700</v>
      </c>
      <c r="C86" s="695"/>
      <c r="D86" s="695"/>
      <c r="E86" s="695"/>
      <c r="F86" s="695"/>
      <c r="G86" s="695"/>
      <c r="H86" s="594">
        <v>12285</v>
      </c>
      <c r="I86" s="442">
        <v>243</v>
      </c>
      <c r="J86" s="588">
        <v>447.79</v>
      </c>
      <c r="K86" s="590">
        <v>298.527</v>
      </c>
      <c r="L86" s="590">
        <v>149.263</v>
      </c>
      <c r="M86" s="534">
        <v>24.560000000000002</v>
      </c>
      <c r="N86" s="229">
        <v>17.96</v>
      </c>
      <c r="O86" s="229">
        <v>6.6</v>
      </c>
      <c r="P86" s="229">
        <v>111.95</v>
      </c>
      <c r="Q86" s="229">
        <v>37.32</v>
      </c>
      <c r="R86" s="534">
        <v>149.26</v>
      </c>
      <c r="S86" s="229">
        <v>3.36</v>
      </c>
      <c r="T86" s="586">
        <v>16845</v>
      </c>
      <c r="U86" s="230">
        <v>7166</v>
      </c>
      <c r="V86" s="230">
        <v>12285</v>
      </c>
      <c r="W86" s="230">
        <v>0</v>
      </c>
      <c r="X86" s="230">
        <v>11286</v>
      </c>
      <c r="Y86" s="230">
        <v>0</v>
      </c>
      <c r="Z86" s="230">
        <v>12285</v>
      </c>
    </row>
    <row r="87" spans="1:26" s="230" customFormat="1" ht="15.75" customHeight="1">
      <c r="A87" s="227">
        <v>75</v>
      </c>
      <c r="B87" s="228" t="s">
        <v>701</v>
      </c>
      <c r="C87" s="695"/>
      <c r="D87" s="695"/>
      <c r="E87" s="695"/>
      <c r="F87" s="695"/>
      <c r="G87" s="695"/>
      <c r="H87" s="594">
        <v>17054</v>
      </c>
      <c r="I87" s="442">
        <v>243</v>
      </c>
      <c r="J87" s="588">
        <v>621.62</v>
      </c>
      <c r="K87" s="590">
        <v>414.413</v>
      </c>
      <c r="L87" s="590">
        <v>207.207</v>
      </c>
      <c r="M87" s="534">
        <v>34.1</v>
      </c>
      <c r="N87" s="229">
        <v>24.94</v>
      </c>
      <c r="O87" s="229">
        <v>9.16</v>
      </c>
      <c r="P87" s="229">
        <v>155.41</v>
      </c>
      <c r="Q87" s="229">
        <v>51.8</v>
      </c>
      <c r="R87" s="534">
        <v>207.21</v>
      </c>
      <c r="S87" s="229">
        <v>4.66</v>
      </c>
      <c r="T87" s="586">
        <v>17230</v>
      </c>
      <c r="U87" s="230">
        <v>11681</v>
      </c>
      <c r="V87" s="230">
        <v>17054</v>
      </c>
      <c r="W87" s="230">
        <v>0</v>
      </c>
      <c r="X87" s="230">
        <v>9823</v>
      </c>
      <c r="Y87" s="230">
        <v>0</v>
      </c>
      <c r="Z87" s="230">
        <v>17054</v>
      </c>
    </row>
    <row r="88" spans="1:26" s="537" customFormat="1" ht="17.25" customHeight="1">
      <c r="A88" s="974" t="s">
        <v>18</v>
      </c>
      <c r="B88" s="976"/>
      <c r="C88" s="697"/>
      <c r="D88" s="697"/>
      <c r="E88" s="697"/>
      <c r="F88" s="697"/>
      <c r="G88" s="697"/>
      <c r="H88" s="594">
        <v>3437407</v>
      </c>
      <c r="I88" s="594">
        <v>243</v>
      </c>
      <c r="J88" s="595">
        <v>125293.48</v>
      </c>
      <c r="K88" s="595">
        <v>83528.98700000001</v>
      </c>
      <c r="L88" s="595">
        <v>41764.493</v>
      </c>
      <c r="M88" s="540">
        <v>6872.040000000001</v>
      </c>
      <c r="N88" s="540">
        <v>5026.15</v>
      </c>
      <c r="O88" s="540">
        <v>1845.8899999999999</v>
      </c>
      <c r="P88" s="540">
        <v>31323.37</v>
      </c>
      <c r="Q88" s="540">
        <v>10441.12</v>
      </c>
      <c r="R88" s="540">
        <v>41764.490000000005</v>
      </c>
      <c r="S88" s="540">
        <v>939.75</v>
      </c>
      <c r="T88" s="586">
        <v>5216613</v>
      </c>
      <c r="U88" s="586">
        <v>2955399</v>
      </c>
      <c r="V88" s="586">
        <v>3460317</v>
      </c>
      <c r="W88" s="586">
        <v>19880</v>
      </c>
      <c r="X88" s="586">
        <v>2900615</v>
      </c>
      <c r="Y88" s="586">
        <v>22910</v>
      </c>
      <c r="Z88" s="586">
        <v>3437407</v>
      </c>
    </row>
    <row r="89" spans="1:9" ht="12.75">
      <c r="A89" s="516" t="s">
        <v>1136</v>
      </c>
      <c r="B89" s="517"/>
      <c r="C89" s="517"/>
      <c r="D89" s="517"/>
      <c r="E89" s="517"/>
      <c r="F89" s="517"/>
      <c r="G89" s="517"/>
      <c r="H89" s="516"/>
      <c r="I89" s="517"/>
    </row>
    <row r="90" spans="1:9" ht="12.75">
      <c r="A90" s="517"/>
      <c r="B90" s="517"/>
      <c r="C90" s="517"/>
      <c r="D90" s="517"/>
      <c r="E90" s="517"/>
      <c r="F90" s="517"/>
      <c r="G90" s="517"/>
      <c r="H90" s="516"/>
      <c r="I90" s="517"/>
    </row>
    <row r="91" spans="1:19" ht="12.75">
      <c r="A91" s="28" t="s">
        <v>7</v>
      </c>
      <c r="B91" s="516"/>
      <c r="C91" s="516"/>
      <c r="D91" s="517"/>
      <c r="E91" s="517"/>
      <c r="F91" s="517"/>
      <c r="G91" s="517"/>
      <c r="H91" s="512"/>
      <c r="I91" s="512"/>
      <c r="J91" s="512"/>
      <c r="K91" s="512"/>
      <c r="L91" s="512"/>
      <c r="M91" s="512"/>
      <c r="N91" s="512"/>
      <c r="O91" s="512"/>
      <c r="P91" s="512"/>
      <c r="Q91" s="512"/>
      <c r="R91" s="512"/>
      <c r="S91" s="512"/>
    </row>
    <row r="92" spans="1:19" ht="12.75">
      <c r="A92" s="443" t="s">
        <v>8</v>
      </c>
      <c r="B92" s="443"/>
      <c r="C92" s="443"/>
      <c r="I92" s="443"/>
      <c r="J92" s="443"/>
      <c r="K92" s="443"/>
      <c r="L92" s="443"/>
      <c r="M92" s="443"/>
      <c r="N92" s="443"/>
      <c r="O92" s="443"/>
      <c r="P92" s="443"/>
      <c r="Q92" s="443"/>
      <c r="R92" s="443"/>
      <c r="S92" s="443"/>
    </row>
    <row r="93" spans="1:3" ht="12.75">
      <c r="A93" s="443" t="s">
        <v>9</v>
      </c>
      <c r="B93" s="443"/>
      <c r="C93" s="443"/>
    </row>
    <row r="94" spans="1:4" ht="12.75">
      <c r="A94" s="1064" t="s">
        <v>306</v>
      </c>
      <c r="B94" s="1064"/>
      <c r="C94" s="1064"/>
      <c r="D94" s="1064"/>
    </row>
    <row r="95" spans="1:3" ht="12.75">
      <c r="A95" s="28" t="s">
        <v>134</v>
      </c>
      <c r="B95" s="443" t="s">
        <v>118</v>
      </c>
      <c r="C95" s="443"/>
    </row>
    <row r="96" spans="1:7" ht="12.75">
      <c r="A96" s="28" t="s">
        <v>176</v>
      </c>
      <c r="B96" s="1064" t="s">
        <v>331</v>
      </c>
      <c r="C96" s="1064"/>
      <c r="D96" s="1064"/>
      <c r="E96" s="1064"/>
      <c r="F96" s="507"/>
      <c r="G96" s="507"/>
    </row>
    <row r="97" spans="1:7" ht="12.75">
      <c r="A97" s="443" t="s">
        <v>178</v>
      </c>
      <c r="B97" s="1064" t="s">
        <v>332</v>
      </c>
      <c r="C97" s="1064"/>
      <c r="D97" s="1064"/>
      <c r="E97" s="1064"/>
      <c r="F97" s="507"/>
      <c r="G97" s="507"/>
    </row>
    <row r="98" spans="1:12" ht="12.75">
      <c r="A98" s="443" t="s">
        <v>201</v>
      </c>
      <c r="B98" s="1064" t="s">
        <v>350</v>
      </c>
      <c r="C98" s="1064"/>
      <c r="D98" s="1064"/>
      <c r="E98" s="1064"/>
      <c r="F98" s="1064"/>
      <c r="G98" s="1064"/>
      <c r="H98" s="1064"/>
      <c r="I98" s="1064"/>
      <c r="J98" s="1064"/>
      <c r="K98" s="1064"/>
      <c r="L98" s="1064"/>
    </row>
    <row r="99" spans="1:3" ht="12.75">
      <c r="A99" s="443" t="s">
        <v>138</v>
      </c>
      <c r="B99" s="443" t="s">
        <v>337</v>
      </c>
      <c r="C99" s="443"/>
    </row>
    <row r="100" spans="1:8" ht="12.75">
      <c r="A100" s="443" t="s">
        <v>139</v>
      </c>
      <c r="B100" s="1064" t="s">
        <v>335</v>
      </c>
      <c r="C100" s="1064"/>
      <c r="D100" s="1064"/>
      <c r="E100" s="1064"/>
      <c r="F100" s="1064"/>
      <c r="G100" s="1064"/>
      <c r="H100" s="1064"/>
    </row>
    <row r="101" spans="1:7" ht="12.75">
      <c r="A101" s="443"/>
      <c r="B101" s="1064" t="s">
        <v>336</v>
      </c>
      <c r="C101" s="1064"/>
      <c r="D101" s="1064"/>
      <c r="E101" s="1064"/>
      <c r="F101" s="507"/>
      <c r="G101" s="507"/>
    </row>
    <row r="102" spans="1:7" ht="12.75">
      <c r="A102" s="443"/>
      <c r="B102" s="507"/>
      <c r="C102" s="507"/>
      <c r="D102" s="507"/>
      <c r="E102" s="507"/>
      <c r="F102" s="507"/>
      <c r="G102" s="507"/>
    </row>
    <row r="103" spans="1:19" ht="12.75">
      <c r="A103" s="443" t="s">
        <v>999</v>
      </c>
      <c r="B103" s="507"/>
      <c r="C103" s="507"/>
      <c r="D103" s="507"/>
      <c r="E103" s="507"/>
      <c r="F103" s="507"/>
      <c r="G103" s="507"/>
      <c r="Q103" s="911" t="s">
        <v>995</v>
      </c>
      <c r="R103" s="911"/>
      <c r="S103" s="911"/>
    </row>
    <row r="104" spans="1:19" ht="12.75">
      <c r="A104" s="443"/>
      <c r="I104" s="443"/>
      <c r="K104" s="443"/>
      <c r="L104" s="443"/>
      <c r="M104" s="443"/>
      <c r="N104" s="443"/>
      <c r="O104" s="443"/>
      <c r="P104" s="443"/>
      <c r="Q104" s="911" t="s">
        <v>998</v>
      </c>
      <c r="R104" s="911"/>
      <c r="S104" s="911"/>
    </row>
    <row r="105" spans="10:19" ht="12.75" customHeight="1">
      <c r="J105" s="443"/>
      <c r="K105" s="496"/>
      <c r="L105" s="496"/>
      <c r="M105" s="496"/>
      <c r="N105" s="496"/>
      <c r="O105" s="496"/>
      <c r="P105" s="496"/>
      <c r="Q105" s="911" t="s">
        <v>997</v>
      </c>
      <c r="R105" s="911"/>
      <c r="S105" s="911"/>
    </row>
    <row r="106" spans="10:19" ht="12.75" customHeight="1">
      <c r="J106" s="496"/>
      <c r="K106" s="496"/>
      <c r="L106" s="496"/>
      <c r="M106" s="496"/>
      <c r="N106" s="496"/>
      <c r="O106" s="496"/>
      <c r="P106" s="496"/>
      <c r="Q106" s="496"/>
      <c r="R106" s="496"/>
      <c r="S106" s="496"/>
    </row>
    <row r="107" spans="1:19" ht="12.75">
      <c r="A107" s="443"/>
      <c r="B107" s="443"/>
      <c r="K107" s="443"/>
      <c r="L107" s="443"/>
      <c r="M107" s="443"/>
      <c r="N107" s="443"/>
      <c r="O107" s="443"/>
      <c r="P107" s="443"/>
      <c r="Q107" s="443"/>
      <c r="R107" s="443"/>
      <c r="S107" s="443"/>
    </row>
    <row r="109" spans="1:19" ht="12.75">
      <c r="A109" s="1058"/>
      <c r="B109" s="1058"/>
      <c r="C109" s="1058"/>
      <c r="D109" s="1058"/>
      <c r="E109" s="1058"/>
      <c r="F109" s="1058"/>
      <c r="G109" s="1058"/>
      <c r="H109" s="1058"/>
      <c r="I109" s="1058"/>
      <c r="J109" s="1058"/>
      <c r="K109" s="1058"/>
      <c r="L109" s="1058"/>
      <c r="M109" s="1058"/>
      <c r="N109" s="1058"/>
      <c r="O109" s="1058"/>
      <c r="P109" s="1058"/>
      <c r="Q109" s="1058"/>
      <c r="R109" s="1058"/>
      <c r="S109" s="1058"/>
    </row>
  </sheetData>
  <sheetProtection/>
  <mergeCells count="26">
    <mergeCell ref="Q103:S103"/>
    <mergeCell ref="Q104:S104"/>
    <mergeCell ref="Q105:S105"/>
    <mergeCell ref="B101:E101"/>
    <mergeCell ref="A109:S109"/>
    <mergeCell ref="A88:B88"/>
    <mergeCell ref="A94:D94"/>
    <mergeCell ref="B96:E96"/>
    <mergeCell ref="B97:E97"/>
    <mergeCell ref="B98:L98"/>
    <mergeCell ref="B100:H100"/>
    <mergeCell ref="A9:B9"/>
    <mergeCell ref="L9:S9"/>
    <mergeCell ref="A10:A11"/>
    <mergeCell ref="B10:B11"/>
    <mergeCell ref="C10:H10"/>
    <mergeCell ref="I10:I11"/>
    <mergeCell ref="J10:L10"/>
    <mergeCell ref="M10:O10"/>
    <mergeCell ref="P10:R10"/>
    <mergeCell ref="S10:S11"/>
    <mergeCell ref="H1:J1"/>
    <mergeCell ref="R1:S1"/>
    <mergeCell ref="A2:S2"/>
    <mergeCell ref="A3:S3"/>
    <mergeCell ref="A6:S6"/>
  </mergeCells>
  <conditionalFormatting sqref="Q103:R105">
    <cfRule type="cellIs" priority="3" dxfId="0" operator="lessThan" stopIfTrue="1">
      <formula>0</formula>
    </cfRule>
  </conditionalFormatting>
  <conditionalFormatting sqref="H91:S91">
    <cfRule type="cellIs" priority="2" dxfId="0" operator="lessThan" stopIfTrue="1">
      <formula>0</formula>
    </cfRule>
  </conditionalFormatting>
  <conditionalFormatting sqref="H92:S92">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75" r:id="rId1"/>
  <colBreaks count="1" manualBreakCount="1">
    <brk id="19" max="65535" man="1"/>
  </colBreaks>
</worksheet>
</file>

<file path=xl/worksheets/sheet31.xml><?xml version="1.0" encoding="utf-8"?>
<worksheet xmlns="http://schemas.openxmlformats.org/spreadsheetml/2006/main" xmlns:r="http://schemas.openxmlformats.org/officeDocument/2006/relationships">
  <sheetPr>
    <tabColor rgb="FF00B050"/>
  </sheetPr>
  <dimension ref="A1:N105"/>
  <sheetViews>
    <sheetView view="pageBreakPreview" zoomScaleSheetLayoutView="100" zoomScalePageLayoutView="0" workbookViewId="0" topLeftCell="A1">
      <pane xSplit="2" ySplit="10" topLeftCell="C85" activePane="bottomRight" state="frozen"/>
      <selection pane="topLeft" activeCell="H33" sqref="A33:V43"/>
      <selection pane="topRight" activeCell="H33" sqref="A33:V43"/>
      <selection pane="bottomLeft" activeCell="H33" sqref="A33:V43"/>
      <selection pane="bottomRight" activeCell="A1" sqref="A1:IV16384"/>
    </sheetView>
  </sheetViews>
  <sheetFormatPr defaultColWidth="9.140625" defaultRowHeight="12.75"/>
  <cols>
    <col min="1" max="1" width="4.8515625" style="16" customWidth="1"/>
    <col min="2" max="2" width="22.28125" style="16" customWidth="1"/>
    <col min="3" max="3" width="27.8515625" style="16" customWidth="1"/>
    <col min="4" max="4" width="10.140625" style="16" customWidth="1"/>
    <col min="5" max="5" width="8.7109375" style="16" customWidth="1"/>
    <col min="6" max="6" width="8.00390625" style="16" customWidth="1"/>
    <col min="7" max="10" width="8.140625" style="16" customWidth="1"/>
    <col min="11" max="11" width="8.421875" style="16" customWidth="1"/>
    <col min="12" max="12" width="8.140625" style="16" customWidth="1"/>
    <col min="13" max="13" width="11.00390625" style="16" customWidth="1"/>
    <col min="14" max="14" width="15.28125" style="16" customWidth="1"/>
    <col min="15" max="16384" width="9.140625" style="16" customWidth="1"/>
  </cols>
  <sheetData>
    <row r="1" spans="4:14" ht="15">
      <c r="D1" s="863"/>
      <c r="E1" s="863"/>
      <c r="M1" s="1076" t="s">
        <v>1043</v>
      </c>
      <c r="N1" s="1076"/>
    </row>
    <row r="2" spans="1:14" ht="15">
      <c r="A2" s="928" t="s">
        <v>0</v>
      </c>
      <c r="B2" s="928"/>
      <c r="C2" s="928"/>
      <c r="D2" s="928"/>
      <c r="E2" s="928"/>
      <c r="F2" s="928"/>
      <c r="G2" s="928"/>
      <c r="H2" s="928"/>
      <c r="I2" s="928"/>
      <c r="J2" s="928"/>
      <c r="K2" s="928"/>
      <c r="L2" s="928"/>
      <c r="M2" s="928"/>
      <c r="N2" s="928"/>
    </row>
    <row r="3" spans="1:14" ht="20.25">
      <c r="A3" s="860" t="s">
        <v>388</v>
      </c>
      <c r="B3" s="860"/>
      <c r="C3" s="860"/>
      <c r="D3" s="860"/>
      <c r="E3" s="860"/>
      <c r="F3" s="860"/>
      <c r="G3" s="860"/>
      <c r="H3" s="860"/>
      <c r="I3" s="860"/>
      <c r="J3" s="860"/>
      <c r="K3" s="860"/>
      <c r="L3" s="860"/>
      <c r="M3" s="860"/>
      <c r="N3" s="860"/>
    </row>
    <row r="5" spans="1:14" s="51" customFormat="1" ht="18" customHeight="1">
      <c r="A5" s="1077" t="s">
        <v>1044</v>
      </c>
      <c r="B5" s="1077"/>
      <c r="C5" s="1077"/>
      <c r="D5" s="1077"/>
      <c r="E5" s="1077"/>
      <c r="F5" s="1077"/>
      <c r="G5" s="1077"/>
      <c r="H5" s="1077"/>
      <c r="I5" s="1077"/>
      <c r="J5" s="1077"/>
      <c r="K5" s="1077"/>
      <c r="L5" s="1077"/>
      <c r="M5" s="1077"/>
      <c r="N5" s="1077"/>
    </row>
    <row r="6" spans="1:14" ht="12.75">
      <c r="A6" s="1078"/>
      <c r="B6" s="1078"/>
      <c r="C6" s="1078"/>
      <c r="D6" s="1078"/>
      <c r="E6" s="1078"/>
      <c r="F6" s="1078"/>
      <c r="G6" s="1078"/>
      <c r="H6" s="1078"/>
      <c r="I6" s="1078"/>
      <c r="J6" s="1078"/>
      <c r="K6" s="1078"/>
      <c r="L6" s="1078"/>
      <c r="M6" s="1078"/>
      <c r="N6" s="1078"/>
    </row>
    <row r="7" spans="1:14" ht="12.75">
      <c r="A7" s="862" t="s">
        <v>994</v>
      </c>
      <c r="B7" s="862"/>
      <c r="D7" s="17"/>
      <c r="G7" s="1081"/>
      <c r="H7" s="1081"/>
      <c r="I7" s="1081"/>
      <c r="J7" s="1081"/>
      <c r="K7" s="1081"/>
      <c r="L7" s="1081"/>
      <c r="M7" s="1081"/>
      <c r="N7" s="1081"/>
    </row>
    <row r="8" spans="1:14" s="271" customFormat="1" ht="42" customHeight="1">
      <c r="A8" s="1075" t="s">
        <v>787</v>
      </c>
      <c r="B8" s="1075" t="s">
        <v>2</v>
      </c>
      <c r="C8" s="207" t="s">
        <v>429</v>
      </c>
      <c r="D8" s="1072" t="s">
        <v>86</v>
      </c>
      <c r="E8" s="1069" t="s">
        <v>87</v>
      </c>
      <c r="F8" s="1070"/>
      <c r="G8" s="1071"/>
      <c r="H8" s="1069" t="s">
        <v>96</v>
      </c>
      <c r="I8" s="1070"/>
      <c r="J8" s="1071"/>
      <c r="K8" s="1072" t="s">
        <v>229</v>
      </c>
      <c r="L8" s="1073"/>
      <c r="M8" s="1074"/>
      <c r="N8" s="1075" t="s">
        <v>1020</v>
      </c>
    </row>
    <row r="9" spans="1:14" s="271" customFormat="1" ht="30.75" customHeight="1">
      <c r="A9" s="1075"/>
      <c r="B9" s="1075"/>
      <c r="C9" s="207" t="s">
        <v>239</v>
      </c>
      <c r="D9" s="1082"/>
      <c r="E9" s="275" t="s">
        <v>93</v>
      </c>
      <c r="F9" s="275" t="s">
        <v>136</v>
      </c>
      <c r="G9" s="275" t="s">
        <v>137</v>
      </c>
      <c r="H9" s="275" t="s">
        <v>175</v>
      </c>
      <c r="I9" s="275" t="s">
        <v>177</v>
      </c>
      <c r="J9" s="275" t="s">
        <v>179</v>
      </c>
      <c r="K9" s="275" t="s">
        <v>230</v>
      </c>
      <c r="L9" s="276" t="s">
        <v>185</v>
      </c>
      <c r="M9" s="649" t="s">
        <v>18</v>
      </c>
      <c r="N9" s="1075"/>
    </row>
    <row r="10" spans="1:14" s="15" customFormat="1" ht="12.75">
      <c r="A10" s="4">
        <v>1</v>
      </c>
      <c r="B10" s="4">
        <v>2</v>
      </c>
      <c r="C10" s="4">
        <v>3</v>
      </c>
      <c r="D10" s="4">
        <v>4</v>
      </c>
      <c r="E10" s="4">
        <v>5</v>
      </c>
      <c r="F10" s="4">
        <v>6</v>
      </c>
      <c r="G10" s="4">
        <v>7</v>
      </c>
      <c r="H10" s="4">
        <v>8</v>
      </c>
      <c r="I10" s="4">
        <v>9</v>
      </c>
      <c r="J10" s="4">
        <v>10</v>
      </c>
      <c r="K10" s="4">
        <v>11</v>
      </c>
      <c r="L10" s="4">
        <v>12</v>
      </c>
      <c r="M10" s="4">
        <v>13</v>
      </c>
      <c r="N10" s="4">
        <v>14</v>
      </c>
    </row>
    <row r="11" spans="1:14" ht="12.75">
      <c r="A11" s="135">
        <v>1</v>
      </c>
      <c r="B11" s="226" t="s">
        <v>627</v>
      </c>
      <c r="C11" s="698">
        <v>0</v>
      </c>
      <c r="D11" s="269">
        <v>287</v>
      </c>
      <c r="E11" s="597">
        <v>0</v>
      </c>
      <c r="F11" s="596">
        <v>0</v>
      </c>
      <c r="G11" s="596">
        <v>0</v>
      </c>
      <c r="H11" s="534">
        <v>0</v>
      </c>
      <c r="I11" s="229">
        <v>0</v>
      </c>
      <c r="J11" s="229">
        <v>0</v>
      </c>
      <c r="K11" s="442">
        <v>0</v>
      </c>
      <c r="L11" s="442">
        <v>0</v>
      </c>
      <c r="M11" s="534">
        <v>0</v>
      </c>
      <c r="N11" s="229">
        <v>0</v>
      </c>
    </row>
    <row r="12" spans="1:14" ht="12.75">
      <c r="A12" s="135">
        <v>2</v>
      </c>
      <c r="B12" s="226" t="s">
        <v>628</v>
      </c>
      <c r="C12" s="698">
        <v>1976</v>
      </c>
      <c r="D12" s="269">
        <v>287</v>
      </c>
      <c r="E12" s="597">
        <v>85.067</v>
      </c>
      <c r="F12" s="596">
        <v>56.711</v>
      </c>
      <c r="G12" s="596">
        <v>28.356</v>
      </c>
      <c r="H12" s="534">
        <v>4.66</v>
      </c>
      <c r="I12" s="229">
        <v>3.41</v>
      </c>
      <c r="J12" s="229">
        <v>1.25</v>
      </c>
      <c r="K12" s="442">
        <v>21.27</v>
      </c>
      <c r="L12" s="442">
        <v>7.09</v>
      </c>
      <c r="M12" s="534">
        <v>28.36</v>
      </c>
      <c r="N12" s="229">
        <v>0.64</v>
      </c>
    </row>
    <row r="13" spans="1:14" ht="12.75">
      <c r="A13" s="135">
        <v>3</v>
      </c>
      <c r="B13" s="226" t="s">
        <v>629</v>
      </c>
      <c r="C13" s="698">
        <v>1266</v>
      </c>
      <c r="D13" s="269">
        <v>287</v>
      </c>
      <c r="E13" s="597">
        <v>54.501</v>
      </c>
      <c r="F13" s="596">
        <v>36.334</v>
      </c>
      <c r="G13" s="596">
        <v>18.167</v>
      </c>
      <c r="H13" s="534">
        <v>2.99</v>
      </c>
      <c r="I13" s="229">
        <v>2.19</v>
      </c>
      <c r="J13" s="229">
        <v>0.8</v>
      </c>
      <c r="K13" s="442">
        <v>13.63</v>
      </c>
      <c r="L13" s="442">
        <v>4.54</v>
      </c>
      <c r="M13" s="534">
        <v>18.17</v>
      </c>
      <c r="N13" s="229">
        <v>0.41</v>
      </c>
    </row>
    <row r="14" spans="1:14" ht="12.75">
      <c r="A14" s="135">
        <v>4</v>
      </c>
      <c r="B14" s="226" t="s">
        <v>630</v>
      </c>
      <c r="C14" s="698">
        <v>0</v>
      </c>
      <c r="D14" s="269">
        <v>287</v>
      </c>
      <c r="E14" s="597">
        <v>0</v>
      </c>
      <c r="F14" s="596">
        <v>0</v>
      </c>
      <c r="G14" s="596">
        <v>0</v>
      </c>
      <c r="H14" s="534">
        <v>0</v>
      </c>
      <c r="I14" s="229">
        <v>0</v>
      </c>
      <c r="J14" s="229">
        <v>0</v>
      </c>
      <c r="K14" s="442">
        <v>0</v>
      </c>
      <c r="L14" s="442">
        <v>0</v>
      </c>
      <c r="M14" s="534">
        <v>0</v>
      </c>
      <c r="N14" s="229">
        <v>0</v>
      </c>
    </row>
    <row r="15" spans="1:14" ht="12.75">
      <c r="A15" s="135">
        <v>5</v>
      </c>
      <c r="B15" s="226" t="s">
        <v>631</v>
      </c>
      <c r="C15" s="698">
        <v>0</v>
      </c>
      <c r="D15" s="269">
        <v>287</v>
      </c>
      <c r="E15" s="597">
        <v>0</v>
      </c>
      <c r="F15" s="596">
        <v>0</v>
      </c>
      <c r="G15" s="596">
        <v>0</v>
      </c>
      <c r="H15" s="534">
        <v>0</v>
      </c>
      <c r="I15" s="229">
        <v>0</v>
      </c>
      <c r="J15" s="229">
        <v>0</v>
      </c>
      <c r="K15" s="442">
        <v>0</v>
      </c>
      <c r="L15" s="442">
        <v>0</v>
      </c>
      <c r="M15" s="534">
        <v>0</v>
      </c>
      <c r="N15" s="229">
        <v>0</v>
      </c>
    </row>
    <row r="16" spans="1:14" ht="12.75">
      <c r="A16" s="135">
        <v>6</v>
      </c>
      <c r="B16" s="226" t="s">
        <v>632</v>
      </c>
      <c r="C16" s="698">
        <v>210</v>
      </c>
      <c r="D16" s="269">
        <v>287</v>
      </c>
      <c r="E16" s="597">
        <v>9.041</v>
      </c>
      <c r="F16" s="596">
        <v>6.027</v>
      </c>
      <c r="G16" s="596">
        <v>3.014</v>
      </c>
      <c r="H16" s="534">
        <v>0.49</v>
      </c>
      <c r="I16" s="229">
        <v>0.36</v>
      </c>
      <c r="J16" s="229">
        <v>0.13</v>
      </c>
      <c r="K16" s="442">
        <v>2.26</v>
      </c>
      <c r="L16" s="442">
        <v>0.75</v>
      </c>
      <c r="M16" s="534">
        <v>3.01</v>
      </c>
      <c r="N16" s="229">
        <v>0.07</v>
      </c>
    </row>
    <row r="17" spans="1:14" ht="12.75">
      <c r="A17" s="135">
        <v>7</v>
      </c>
      <c r="B17" s="226" t="s">
        <v>633</v>
      </c>
      <c r="C17" s="698">
        <v>1036</v>
      </c>
      <c r="D17" s="269">
        <v>287</v>
      </c>
      <c r="E17" s="597">
        <v>44.6</v>
      </c>
      <c r="F17" s="596">
        <v>29.733</v>
      </c>
      <c r="G17" s="596">
        <v>14.867</v>
      </c>
      <c r="H17" s="534">
        <v>2.45</v>
      </c>
      <c r="I17" s="229">
        <v>1.79</v>
      </c>
      <c r="J17" s="229">
        <v>0.66</v>
      </c>
      <c r="K17" s="442">
        <v>11.15</v>
      </c>
      <c r="L17" s="442">
        <v>3.72</v>
      </c>
      <c r="M17" s="534">
        <v>14.87</v>
      </c>
      <c r="N17" s="229">
        <v>0.33</v>
      </c>
    </row>
    <row r="18" spans="1:14" ht="12.75">
      <c r="A18" s="135">
        <v>8</v>
      </c>
      <c r="B18" s="226" t="s">
        <v>634</v>
      </c>
      <c r="C18" s="698">
        <v>0</v>
      </c>
      <c r="D18" s="269">
        <v>287</v>
      </c>
      <c r="E18" s="597">
        <v>0</v>
      </c>
      <c r="F18" s="596">
        <v>0</v>
      </c>
      <c r="G18" s="596">
        <v>0</v>
      </c>
      <c r="H18" s="534">
        <v>0</v>
      </c>
      <c r="I18" s="229">
        <v>0</v>
      </c>
      <c r="J18" s="229">
        <v>0</v>
      </c>
      <c r="K18" s="442">
        <v>0</v>
      </c>
      <c r="L18" s="442">
        <v>0</v>
      </c>
      <c r="M18" s="534">
        <v>0</v>
      </c>
      <c r="N18" s="229">
        <v>0</v>
      </c>
    </row>
    <row r="19" spans="1:14" ht="12.75">
      <c r="A19" s="135">
        <v>9</v>
      </c>
      <c r="B19" s="226" t="s">
        <v>635</v>
      </c>
      <c r="C19" s="698">
        <v>0</v>
      </c>
      <c r="D19" s="269">
        <v>287</v>
      </c>
      <c r="E19" s="597">
        <v>0</v>
      </c>
      <c r="F19" s="596">
        <v>0</v>
      </c>
      <c r="G19" s="596">
        <v>0</v>
      </c>
      <c r="H19" s="534">
        <v>0</v>
      </c>
      <c r="I19" s="229">
        <v>0</v>
      </c>
      <c r="J19" s="229">
        <v>0</v>
      </c>
      <c r="K19" s="442">
        <v>0</v>
      </c>
      <c r="L19" s="442">
        <v>0</v>
      </c>
      <c r="M19" s="534">
        <v>0</v>
      </c>
      <c r="N19" s="229">
        <v>0</v>
      </c>
    </row>
    <row r="20" spans="1:14" ht="12.75">
      <c r="A20" s="135">
        <v>10</v>
      </c>
      <c r="B20" s="226" t="s">
        <v>636</v>
      </c>
      <c r="C20" s="698">
        <v>0</v>
      </c>
      <c r="D20" s="269">
        <v>287</v>
      </c>
      <c r="E20" s="597">
        <v>0</v>
      </c>
      <c r="F20" s="596">
        <v>0</v>
      </c>
      <c r="G20" s="596">
        <v>0</v>
      </c>
      <c r="H20" s="534">
        <v>0</v>
      </c>
      <c r="I20" s="229">
        <v>0</v>
      </c>
      <c r="J20" s="229">
        <v>0</v>
      </c>
      <c r="K20" s="442">
        <v>0</v>
      </c>
      <c r="L20" s="442">
        <v>0</v>
      </c>
      <c r="M20" s="534">
        <v>0</v>
      </c>
      <c r="N20" s="229">
        <v>0</v>
      </c>
    </row>
    <row r="21" spans="1:14" ht="12.75">
      <c r="A21" s="135">
        <v>11</v>
      </c>
      <c r="B21" s="226" t="s">
        <v>637</v>
      </c>
      <c r="C21" s="698">
        <v>764</v>
      </c>
      <c r="D21" s="269">
        <v>287</v>
      </c>
      <c r="E21" s="597">
        <v>32.89</v>
      </c>
      <c r="F21" s="596">
        <v>21.927</v>
      </c>
      <c r="G21" s="596">
        <v>10.963</v>
      </c>
      <c r="H21" s="534">
        <v>1.8</v>
      </c>
      <c r="I21" s="229">
        <v>1.32</v>
      </c>
      <c r="J21" s="229">
        <v>0.48</v>
      </c>
      <c r="K21" s="442">
        <v>8.22</v>
      </c>
      <c r="L21" s="442">
        <v>2.74</v>
      </c>
      <c r="M21" s="534">
        <v>10.96</v>
      </c>
      <c r="N21" s="229">
        <v>0.25</v>
      </c>
    </row>
    <row r="22" spans="1:14" ht="12.75">
      <c r="A22" s="135">
        <v>12</v>
      </c>
      <c r="B22" s="226" t="s">
        <v>638</v>
      </c>
      <c r="C22" s="698">
        <v>0</v>
      </c>
      <c r="D22" s="269">
        <v>287</v>
      </c>
      <c r="E22" s="597">
        <v>0</v>
      </c>
      <c r="F22" s="596">
        <v>0</v>
      </c>
      <c r="G22" s="596">
        <v>0</v>
      </c>
      <c r="H22" s="534">
        <v>0</v>
      </c>
      <c r="I22" s="229">
        <v>0</v>
      </c>
      <c r="J22" s="229">
        <v>0</v>
      </c>
      <c r="K22" s="442">
        <v>0</v>
      </c>
      <c r="L22" s="442">
        <v>0</v>
      </c>
      <c r="M22" s="534">
        <v>0</v>
      </c>
      <c r="N22" s="229">
        <v>0</v>
      </c>
    </row>
    <row r="23" spans="1:14" ht="12.75">
      <c r="A23" s="135">
        <v>13</v>
      </c>
      <c r="B23" s="226" t="s">
        <v>639</v>
      </c>
      <c r="C23" s="698">
        <v>0</v>
      </c>
      <c r="D23" s="269">
        <v>287</v>
      </c>
      <c r="E23" s="597">
        <v>0</v>
      </c>
      <c r="F23" s="596">
        <v>0</v>
      </c>
      <c r="G23" s="596">
        <v>0</v>
      </c>
      <c r="H23" s="534">
        <v>0</v>
      </c>
      <c r="I23" s="229">
        <v>0</v>
      </c>
      <c r="J23" s="229">
        <v>0</v>
      </c>
      <c r="K23" s="442">
        <v>0</v>
      </c>
      <c r="L23" s="442">
        <v>0</v>
      </c>
      <c r="M23" s="534">
        <v>0</v>
      </c>
      <c r="N23" s="229">
        <v>0</v>
      </c>
    </row>
    <row r="24" spans="1:14" ht="12.75">
      <c r="A24" s="135">
        <v>14</v>
      </c>
      <c r="B24" s="226" t="s">
        <v>640</v>
      </c>
      <c r="C24" s="698">
        <v>0</v>
      </c>
      <c r="D24" s="269">
        <v>287</v>
      </c>
      <c r="E24" s="597">
        <v>0</v>
      </c>
      <c r="F24" s="596">
        <v>0</v>
      </c>
      <c r="G24" s="596">
        <v>0</v>
      </c>
      <c r="H24" s="534">
        <v>0</v>
      </c>
      <c r="I24" s="229">
        <v>0</v>
      </c>
      <c r="J24" s="229">
        <v>0</v>
      </c>
      <c r="K24" s="442">
        <v>0</v>
      </c>
      <c r="L24" s="442">
        <v>0</v>
      </c>
      <c r="M24" s="534">
        <v>0</v>
      </c>
      <c r="N24" s="229">
        <v>0</v>
      </c>
    </row>
    <row r="25" spans="1:14" ht="12.75">
      <c r="A25" s="135">
        <v>15</v>
      </c>
      <c r="B25" s="226" t="s">
        <v>641</v>
      </c>
      <c r="C25" s="698">
        <v>0</v>
      </c>
      <c r="D25" s="269">
        <v>287</v>
      </c>
      <c r="E25" s="597">
        <v>0</v>
      </c>
      <c r="F25" s="596">
        <v>0</v>
      </c>
      <c r="G25" s="596">
        <v>0</v>
      </c>
      <c r="H25" s="534">
        <v>0</v>
      </c>
      <c r="I25" s="229">
        <v>0</v>
      </c>
      <c r="J25" s="229">
        <v>0</v>
      </c>
      <c r="K25" s="442">
        <v>0</v>
      </c>
      <c r="L25" s="442">
        <v>0</v>
      </c>
      <c r="M25" s="534">
        <v>0</v>
      </c>
      <c r="N25" s="229">
        <v>0</v>
      </c>
    </row>
    <row r="26" spans="1:14" ht="12.75">
      <c r="A26" s="135">
        <v>16</v>
      </c>
      <c r="B26" s="226" t="s">
        <v>642</v>
      </c>
      <c r="C26" s="698">
        <v>1369</v>
      </c>
      <c r="D26" s="269">
        <v>287</v>
      </c>
      <c r="E26" s="597">
        <v>58.935</v>
      </c>
      <c r="F26" s="596">
        <v>39.29</v>
      </c>
      <c r="G26" s="596">
        <v>19.645</v>
      </c>
      <c r="H26" s="534">
        <v>3.23</v>
      </c>
      <c r="I26" s="229">
        <v>2.36</v>
      </c>
      <c r="J26" s="229">
        <v>0.87</v>
      </c>
      <c r="K26" s="442">
        <v>14.74</v>
      </c>
      <c r="L26" s="442">
        <v>4.91</v>
      </c>
      <c r="M26" s="534">
        <v>19.65</v>
      </c>
      <c r="N26" s="229">
        <v>0.44</v>
      </c>
    </row>
    <row r="27" spans="1:14" ht="12.75">
      <c r="A27" s="135">
        <v>17</v>
      </c>
      <c r="B27" s="226" t="s">
        <v>643</v>
      </c>
      <c r="C27" s="698">
        <v>314</v>
      </c>
      <c r="D27" s="269">
        <v>287</v>
      </c>
      <c r="E27" s="597">
        <v>13.518</v>
      </c>
      <c r="F27" s="596">
        <v>9.012</v>
      </c>
      <c r="G27" s="596">
        <v>4.506</v>
      </c>
      <c r="H27" s="534">
        <v>0.74</v>
      </c>
      <c r="I27" s="229">
        <v>0.54</v>
      </c>
      <c r="J27" s="229">
        <v>0.2</v>
      </c>
      <c r="K27" s="442">
        <v>3.38</v>
      </c>
      <c r="L27" s="442">
        <v>1.13</v>
      </c>
      <c r="M27" s="534">
        <v>4.51</v>
      </c>
      <c r="N27" s="229">
        <v>0.1</v>
      </c>
    </row>
    <row r="28" spans="1:14" ht="12.75">
      <c r="A28" s="135">
        <v>18</v>
      </c>
      <c r="B28" s="226" t="s">
        <v>644</v>
      </c>
      <c r="C28" s="698">
        <v>2439</v>
      </c>
      <c r="D28" s="269">
        <v>287</v>
      </c>
      <c r="E28" s="597">
        <v>104.999</v>
      </c>
      <c r="F28" s="596">
        <v>69.999</v>
      </c>
      <c r="G28" s="596">
        <v>35</v>
      </c>
      <c r="H28" s="534">
        <v>5.76</v>
      </c>
      <c r="I28" s="229">
        <v>4.21</v>
      </c>
      <c r="J28" s="229">
        <v>1.55</v>
      </c>
      <c r="K28" s="442">
        <v>26.25</v>
      </c>
      <c r="L28" s="442">
        <v>8.75</v>
      </c>
      <c r="M28" s="534">
        <v>35</v>
      </c>
      <c r="N28" s="229">
        <v>0.79</v>
      </c>
    </row>
    <row r="29" spans="1:14" ht="12.75">
      <c r="A29" s="135">
        <v>19</v>
      </c>
      <c r="B29" s="226" t="s">
        <v>645</v>
      </c>
      <c r="C29" s="698">
        <v>0</v>
      </c>
      <c r="D29" s="269">
        <v>287</v>
      </c>
      <c r="E29" s="597">
        <v>0</v>
      </c>
      <c r="F29" s="596">
        <v>0</v>
      </c>
      <c r="G29" s="596">
        <v>0</v>
      </c>
      <c r="H29" s="534">
        <v>0</v>
      </c>
      <c r="I29" s="229">
        <v>0</v>
      </c>
      <c r="J29" s="229">
        <v>0</v>
      </c>
      <c r="K29" s="442">
        <v>0</v>
      </c>
      <c r="L29" s="442">
        <v>0</v>
      </c>
      <c r="M29" s="534">
        <v>0</v>
      </c>
      <c r="N29" s="229">
        <v>0</v>
      </c>
    </row>
    <row r="30" spans="1:14" ht="12.75">
      <c r="A30" s="135">
        <v>20</v>
      </c>
      <c r="B30" s="226" t="s">
        <v>646</v>
      </c>
      <c r="C30" s="698">
        <v>0</v>
      </c>
      <c r="D30" s="269">
        <v>287</v>
      </c>
      <c r="E30" s="597">
        <v>0</v>
      </c>
      <c r="F30" s="596">
        <v>0</v>
      </c>
      <c r="G30" s="596">
        <v>0</v>
      </c>
      <c r="H30" s="534">
        <v>0</v>
      </c>
      <c r="I30" s="229">
        <v>0</v>
      </c>
      <c r="J30" s="229">
        <v>0</v>
      </c>
      <c r="K30" s="442">
        <v>0</v>
      </c>
      <c r="L30" s="442">
        <v>0</v>
      </c>
      <c r="M30" s="534">
        <v>0</v>
      </c>
      <c r="N30" s="229">
        <v>0</v>
      </c>
    </row>
    <row r="31" spans="1:14" ht="12.75">
      <c r="A31" s="135">
        <v>21</v>
      </c>
      <c r="B31" s="226" t="s">
        <v>647</v>
      </c>
      <c r="C31" s="698">
        <v>0</v>
      </c>
      <c r="D31" s="269">
        <v>287</v>
      </c>
      <c r="E31" s="597">
        <v>0</v>
      </c>
      <c r="F31" s="596">
        <v>0</v>
      </c>
      <c r="G31" s="596">
        <v>0</v>
      </c>
      <c r="H31" s="534">
        <v>0</v>
      </c>
      <c r="I31" s="229">
        <v>0</v>
      </c>
      <c r="J31" s="229">
        <v>0</v>
      </c>
      <c r="K31" s="442">
        <v>0</v>
      </c>
      <c r="L31" s="442">
        <v>0</v>
      </c>
      <c r="M31" s="534">
        <v>0</v>
      </c>
      <c r="N31" s="229">
        <v>0</v>
      </c>
    </row>
    <row r="32" spans="1:14" ht="12.75">
      <c r="A32" s="135">
        <v>22</v>
      </c>
      <c r="B32" s="226" t="s">
        <v>648</v>
      </c>
      <c r="C32" s="698">
        <v>0</v>
      </c>
      <c r="D32" s="269">
        <v>287</v>
      </c>
      <c r="E32" s="597">
        <v>0</v>
      </c>
      <c r="F32" s="596">
        <v>0</v>
      </c>
      <c r="G32" s="596">
        <v>0</v>
      </c>
      <c r="H32" s="534">
        <v>0</v>
      </c>
      <c r="I32" s="229">
        <v>0</v>
      </c>
      <c r="J32" s="229">
        <v>0</v>
      </c>
      <c r="K32" s="442">
        <v>0</v>
      </c>
      <c r="L32" s="442">
        <v>0</v>
      </c>
      <c r="M32" s="534">
        <v>0</v>
      </c>
      <c r="N32" s="229">
        <v>0</v>
      </c>
    </row>
    <row r="33" spans="1:14" ht="12.75">
      <c r="A33" s="135">
        <v>23</v>
      </c>
      <c r="B33" s="226" t="s">
        <v>649</v>
      </c>
      <c r="C33" s="698">
        <v>2421</v>
      </c>
      <c r="D33" s="269">
        <v>287</v>
      </c>
      <c r="E33" s="597">
        <v>104.224</v>
      </c>
      <c r="F33" s="596">
        <v>69.483</v>
      </c>
      <c r="G33" s="596">
        <v>34.741</v>
      </c>
      <c r="H33" s="534">
        <v>5.72</v>
      </c>
      <c r="I33" s="229">
        <v>4.18</v>
      </c>
      <c r="J33" s="229">
        <v>1.54</v>
      </c>
      <c r="K33" s="442">
        <v>26.06</v>
      </c>
      <c r="L33" s="442">
        <v>8.69</v>
      </c>
      <c r="M33" s="534">
        <v>34.74</v>
      </c>
      <c r="N33" s="229">
        <v>0.78</v>
      </c>
    </row>
    <row r="34" spans="1:14" ht="12.75">
      <c r="A34" s="135">
        <v>24</v>
      </c>
      <c r="B34" s="226" t="s">
        <v>650</v>
      </c>
      <c r="C34" s="698">
        <v>0</v>
      </c>
      <c r="D34" s="269">
        <v>287</v>
      </c>
      <c r="E34" s="597">
        <v>0</v>
      </c>
      <c r="F34" s="596">
        <v>0</v>
      </c>
      <c r="G34" s="596">
        <v>0</v>
      </c>
      <c r="H34" s="534">
        <v>0</v>
      </c>
      <c r="I34" s="229">
        <v>0</v>
      </c>
      <c r="J34" s="229">
        <v>0</v>
      </c>
      <c r="K34" s="442">
        <v>0</v>
      </c>
      <c r="L34" s="442">
        <v>0</v>
      </c>
      <c r="M34" s="534">
        <v>0</v>
      </c>
      <c r="N34" s="229">
        <v>0</v>
      </c>
    </row>
    <row r="35" spans="1:14" ht="12.75">
      <c r="A35" s="135">
        <v>25</v>
      </c>
      <c r="B35" s="226" t="s">
        <v>651</v>
      </c>
      <c r="C35" s="698">
        <v>0</v>
      </c>
      <c r="D35" s="269">
        <v>287</v>
      </c>
      <c r="E35" s="597">
        <v>0</v>
      </c>
      <c r="F35" s="596">
        <v>0</v>
      </c>
      <c r="G35" s="596">
        <v>0</v>
      </c>
      <c r="H35" s="534">
        <v>0</v>
      </c>
      <c r="I35" s="229">
        <v>0</v>
      </c>
      <c r="J35" s="229">
        <v>0</v>
      </c>
      <c r="K35" s="442">
        <v>0</v>
      </c>
      <c r="L35" s="442">
        <v>0</v>
      </c>
      <c r="M35" s="534">
        <v>0</v>
      </c>
      <c r="N35" s="229">
        <v>0</v>
      </c>
    </row>
    <row r="36" spans="1:14" ht="12.75">
      <c r="A36" s="135">
        <v>26</v>
      </c>
      <c r="B36" s="226" t="s">
        <v>652</v>
      </c>
      <c r="C36" s="698">
        <v>281</v>
      </c>
      <c r="D36" s="269">
        <v>287</v>
      </c>
      <c r="E36" s="597">
        <v>12.097</v>
      </c>
      <c r="F36" s="596">
        <v>8.065</v>
      </c>
      <c r="G36" s="596">
        <v>4.032</v>
      </c>
      <c r="H36" s="534">
        <v>0.6699999999999999</v>
      </c>
      <c r="I36" s="229">
        <v>0.49</v>
      </c>
      <c r="J36" s="229">
        <v>0.18</v>
      </c>
      <c r="K36" s="442">
        <v>3.02</v>
      </c>
      <c r="L36" s="442">
        <v>1.01</v>
      </c>
      <c r="M36" s="534">
        <v>4.03</v>
      </c>
      <c r="N36" s="229">
        <v>0.09</v>
      </c>
    </row>
    <row r="37" spans="1:14" ht="12.75">
      <c r="A37" s="135">
        <v>27</v>
      </c>
      <c r="B37" s="226" t="s">
        <v>653</v>
      </c>
      <c r="C37" s="698">
        <v>0</v>
      </c>
      <c r="D37" s="269">
        <v>287</v>
      </c>
      <c r="E37" s="597">
        <v>0</v>
      </c>
      <c r="F37" s="596">
        <v>0</v>
      </c>
      <c r="G37" s="596">
        <v>0</v>
      </c>
      <c r="H37" s="534">
        <v>0</v>
      </c>
      <c r="I37" s="229">
        <v>0</v>
      </c>
      <c r="J37" s="229">
        <v>0</v>
      </c>
      <c r="K37" s="442">
        <v>0</v>
      </c>
      <c r="L37" s="442">
        <v>0</v>
      </c>
      <c r="M37" s="534">
        <v>0</v>
      </c>
      <c r="N37" s="229">
        <v>0</v>
      </c>
    </row>
    <row r="38" spans="1:14" ht="12.75">
      <c r="A38" s="135">
        <v>28</v>
      </c>
      <c r="B38" s="226" t="s">
        <v>654</v>
      </c>
      <c r="C38" s="698">
        <v>0</v>
      </c>
      <c r="D38" s="269">
        <v>287</v>
      </c>
      <c r="E38" s="597">
        <v>0</v>
      </c>
      <c r="F38" s="596">
        <v>0</v>
      </c>
      <c r="G38" s="596">
        <v>0</v>
      </c>
      <c r="H38" s="534">
        <v>0</v>
      </c>
      <c r="I38" s="229">
        <v>0</v>
      </c>
      <c r="J38" s="229">
        <v>0</v>
      </c>
      <c r="K38" s="442">
        <v>0</v>
      </c>
      <c r="L38" s="442">
        <v>0</v>
      </c>
      <c r="M38" s="534">
        <v>0</v>
      </c>
      <c r="N38" s="229">
        <v>0</v>
      </c>
    </row>
    <row r="39" spans="1:14" ht="12.75">
      <c r="A39" s="135">
        <v>29</v>
      </c>
      <c r="B39" s="226" t="s">
        <v>655</v>
      </c>
      <c r="C39" s="698">
        <v>0</v>
      </c>
      <c r="D39" s="269">
        <v>287</v>
      </c>
      <c r="E39" s="597">
        <v>0</v>
      </c>
      <c r="F39" s="596">
        <v>0</v>
      </c>
      <c r="G39" s="596">
        <v>0</v>
      </c>
      <c r="H39" s="534">
        <v>0</v>
      </c>
      <c r="I39" s="229">
        <v>0</v>
      </c>
      <c r="J39" s="229">
        <v>0</v>
      </c>
      <c r="K39" s="442">
        <v>0</v>
      </c>
      <c r="L39" s="442">
        <v>0</v>
      </c>
      <c r="M39" s="534">
        <v>0</v>
      </c>
      <c r="N39" s="229">
        <v>0</v>
      </c>
    </row>
    <row r="40" spans="1:14" ht="12.75">
      <c r="A40" s="135">
        <v>30</v>
      </c>
      <c r="B40" s="226" t="s">
        <v>656</v>
      </c>
      <c r="C40" s="698">
        <v>410</v>
      </c>
      <c r="D40" s="269">
        <v>287</v>
      </c>
      <c r="E40" s="597">
        <v>17.651</v>
      </c>
      <c r="F40" s="596">
        <v>11.767</v>
      </c>
      <c r="G40" s="596">
        <v>5.884</v>
      </c>
      <c r="H40" s="534">
        <v>0.97</v>
      </c>
      <c r="I40" s="229">
        <v>0.71</v>
      </c>
      <c r="J40" s="229">
        <v>0.26</v>
      </c>
      <c r="K40" s="442">
        <v>4.41</v>
      </c>
      <c r="L40" s="442">
        <v>1.47</v>
      </c>
      <c r="M40" s="534">
        <v>5.88</v>
      </c>
      <c r="N40" s="229">
        <v>0.13</v>
      </c>
    </row>
    <row r="41" spans="1:14" ht="12.75">
      <c r="A41" s="135">
        <v>31</v>
      </c>
      <c r="B41" s="226" t="s">
        <v>657</v>
      </c>
      <c r="C41" s="698">
        <v>0</v>
      </c>
      <c r="D41" s="269">
        <v>287</v>
      </c>
      <c r="E41" s="597">
        <v>0</v>
      </c>
      <c r="F41" s="596">
        <v>0</v>
      </c>
      <c r="G41" s="596">
        <v>0</v>
      </c>
      <c r="H41" s="534">
        <v>0</v>
      </c>
      <c r="I41" s="229">
        <v>0</v>
      </c>
      <c r="J41" s="229">
        <v>0</v>
      </c>
      <c r="K41" s="442">
        <v>0</v>
      </c>
      <c r="L41" s="442">
        <v>0</v>
      </c>
      <c r="M41" s="534">
        <v>0</v>
      </c>
      <c r="N41" s="229">
        <v>0</v>
      </c>
    </row>
    <row r="42" spans="1:14" ht="12.75">
      <c r="A42" s="135">
        <v>32</v>
      </c>
      <c r="B42" s="226" t="s">
        <v>658</v>
      </c>
      <c r="C42" s="698">
        <v>0</v>
      </c>
      <c r="D42" s="269">
        <v>287</v>
      </c>
      <c r="E42" s="597">
        <v>0</v>
      </c>
      <c r="F42" s="596">
        <v>0</v>
      </c>
      <c r="G42" s="596">
        <v>0</v>
      </c>
      <c r="H42" s="534">
        <v>0</v>
      </c>
      <c r="I42" s="229">
        <v>0</v>
      </c>
      <c r="J42" s="229">
        <v>0</v>
      </c>
      <c r="K42" s="442">
        <v>0</v>
      </c>
      <c r="L42" s="442">
        <v>0</v>
      </c>
      <c r="M42" s="534">
        <v>0</v>
      </c>
      <c r="N42" s="229">
        <v>0</v>
      </c>
    </row>
    <row r="43" spans="1:14" ht="12.75">
      <c r="A43" s="135">
        <v>33</v>
      </c>
      <c r="B43" s="226" t="s">
        <v>659</v>
      </c>
      <c r="C43" s="698">
        <v>0</v>
      </c>
      <c r="D43" s="269">
        <v>287</v>
      </c>
      <c r="E43" s="597">
        <v>0</v>
      </c>
      <c r="F43" s="596">
        <v>0</v>
      </c>
      <c r="G43" s="596">
        <v>0</v>
      </c>
      <c r="H43" s="534">
        <v>0</v>
      </c>
      <c r="I43" s="229">
        <v>0</v>
      </c>
      <c r="J43" s="229">
        <v>0</v>
      </c>
      <c r="K43" s="442">
        <v>0</v>
      </c>
      <c r="L43" s="442">
        <v>0</v>
      </c>
      <c r="M43" s="534">
        <v>0</v>
      </c>
      <c r="N43" s="229">
        <v>0</v>
      </c>
    </row>
    <row r="44" spans="1:14" ht="12.75">
      <c r="A44" s="135">
        <v>34</v>
      </c>
      <c r="B44" s="226" t="s">
        <v>660</v>
      </c>
      <c r="C44" s="698">
        <v>734</v>
      </c>
      <c r="D44" s="269">
        <v>287</v>
      </c>
      <c r="E44" s="597">
        <v>31.599</v>
      </c>
      <c r="F44" s="596">
        <v>21.066</v>
      </c>
      <c r="G44" s="596">
        <v>10.533</v>
      </c>
      <c r="H44" s="534">
        <v>1.74</v>
      </c>
      <c r="I44" s="229">
        <v>1.27</v>
      </c>
      <c r="J44" s="229">
        <v>0.47</v>
      </c>
      <c r="K44" s="442">
        <v>7.9</v>
      </c>
      <c r="L44" s="442">
        <v>2.63</v>
      </c>
      <c r="M44" s="534">
        <v>10.53</v>
      </c>
      <c r="N44" s="229">
        <v>0.24</v>
      </c>
    </row>
    <row r="45" spans="1:14" ht="12.75">
      <c r="A45" s="135">
        <v>35</v>
      </c>
      <c r="B45" s="226" t="s">
        <v>661</v>
      </c>
      <c r="C45" s="698">
        <v>0</v>
      </c>
      <c r="D45" s="269">
        <v>287</v>
      </c>
      <c r="E45" s="597">
        <v>0</v>
      </c>
      <c r="F45" s="596">
        <v>0</v>
      </c>
      <c r="G45" s="596">
        <v>0</v>
      </c>
      <c r="H45" s="534">
        <v>0</v>
      </c>
      <c r="I45" s="229">
        <v>0</v>
      </c>
      <c r="J45" s="229">
        <v>0</v>
      </c>
      <c r="K45" s="442">
        <v>0</v>
      </c>
      <c r="L45" s="442">
        <v>0</v>
      </c>
      <c r="M45" s="534">
        <v>0</v>
      </c>
      <c r="N45" s="229">
        <v>0</v>
      </c>
    </row>
    <row r="46" spans="1:14" ht="12.75">
      <c r="A46" s="135">
        <v>36</v>
      </c>
      <c r="B46" s="226" t="s">
        <v>662</v>
      </c>
      <c r="C46" s="698">
        <v>0</v>
      </c>
      <c r="D46" s="269">
        <v>287</v>
      </c>
      <c r="E46" s="597">
        <v>0</v>
      </c>
      <c r="F46" s="596">
        <v>0</v>
      </c>
      <c r="G46" s="596">
        <v>0</v>
      </c>
      <c r="H46" s="534">
        <v>0</v>
      </c>
      <c r="I46" s="229">
        <v>0</v>
      </c>
      <c r="J46" s="229">
        <v>0</v>
      </c>
      <c r="K46" s="442">
        <v>0</v>
      </c>
      <c r="L46" s="442">
        <v>0</v>
      </c>
      <c r="M46" s="534">
        <v>0</v>
      </c>
      <c r="N46" s="229">
        <v>0</v>
      </c>
    </row>
    <row r="47" spans="1:14" ht="12.75">
      <c r="A47" s="135">
        <v>37</v>
      </c>
      <c r="B47" s="226" t="s">
        <v>663</v>
      </c>
      <c r="C47" s="698">
        <v>0</v>
      </c>
      <c r="D47" s="269">
        <v>287</v>
      </c>
      <c r="E47" s="597">
        <v>0</v>
      </c>
      <c r="F47" s="596">
        <v>0</v>
      </c>
      <c r="G47" s="596">
        <v>0</v>
      </c>
      <c r="H47" s="534">
        <v>0</v>
      </c>
      <c r="I47" s="229">
        <v>0</v>
      </c>
      <c r="J47" s="229">
        <v>0</v>
      </c>
      <c r="K47" s="442">
        <v>0</v>
      </c>
      <c r="L47" s="442">
        <v>0</v>
      </c>
      <c r="M47" s="534">
        <v>0</v>
      </c>
      <c r="N47" s="229">
        <v>0</v>
      </c>
    </row>
    <row r="48" spans="1:14" ht="12.75">
      <c r="A48" s="135">
        <v>38</v>
      </c>
      <c r="B48" s="226" t="s">
        <v>664</v>
      </c>
      <c r="C48" s="698">
        <v>0</v>
      </c>
      <c r="D48" s="269">
        <v>287</v>
      </c>
      <c r="E48" s="597">
        <v>0</v>
      </c>
      <c r="F48" s="596">
        <v>0</v>
      </c>
      <c r="G48" s="596">
        <v>0</v>
      </c>
      <c r="H48" s="534">
        <v>0</v>
      </c>
      <c r="I48" s="229">
        <v>0</v>
      </c>
      <c r="J48" s="229">
        <v>0</v>
      </c>
      <c r="K48" s="442">
        <v>0</v>
      </c>
      <c r="L48" s="442">
        <v>0</v>
      </c>
      <c r="M48" s="534">
        <v>0</v>
      </c>
      <c r="N48" s="229">
        <v>0</v>
      </c>
    </row>
    <row r="49" spans="1:14" ht="12.75">
      <c r="A49" s="135">
        <v>39</v>
      </c>
      <c r="B49" s="226" t="s">
        <v>665</v>
      </c>
      <c r="C49" s="698">
        <v>442</v>
      </c>
      <c r="D49" s="269">
        <v>287</v>
      </c>
      <c r="E49" s="597">
        <v>19.028</v>
      </c>
      <c r="F49" s="596">
        <v>12.685</v>
      </c>
      <c r="G49" s="596">
        <v>6.343</v>
      </c>
      <c r="H49" s="534">
        <v>1.04</v>
      </c>
      <c r="I49" s="229">
        <v>0.76</v>
      </c>
      <c r="J49" s="229">
        <v>0.28</v>
      </c>
      <c r="K49" s="442">
        <v>4.76</v>
      </c>
      <c r="L49" s="442">
        <v>1.59</v>
      </c>
      <c r="M49" s="534">
        <v>6.34</v>
      </c>
      <c r="N49" s="229">
        <v>0.14</v>
      </c>
    </row>
    <row r="50" spans="1:14" ht="12.75">
      <c r="A50" s="135">
        <v>40</v>
      </c>
      <c r="B50" s="226" t="s">
        <v>666</v>
      </c>
      <c r="C50" s="698">
        <v>0</v>
      </c>
      <c r="D50" s="269">
        <v>287</v>
      </c>
      <c r="E50" s="597">
        <v>0</v>
      </c>
      <c r="F50" s="596">
        <v>0</v>
      </c>
      <c r="G50" s="596">
        <v>0</v>
      </c>
      <c r="H50" s="534">
        <v>0</v>
      </c>
      <c r="I50" s="229">
        <v>0</v>
      </c>
      <c r="J50" s="229">
        <v>0</v>
      </c>
      <c r="K50" s="442">
        <v>0</v>
      </c>
      <c r="L50" s="442">
        <v>0</v>
      </c>
      <c r="M50" s="534">
        <v>0</v>
      </c>
      <c r="N50" s="229">
        <v>0</v>
      </c>
    </row>
    <row r="51" spans="1:14" ht="12.75">
      <c r="A51" s="135">
        <v>41</v>
      </c>
      <c r="B51" s="226" t="s">
        <v>667</v>
      </c>
      <c r="C51" s="698">
        <v>0</v>
      </c>
      <c r="D51" s="269">
        <v>287</v>
      </c>
      <c r="E51" s="597">
        <v>0</v>
      </c>
      <c r="F51" s="596">
        <v>0</v>
      </c>
      <c r="G51" s="596">
        <v>0</v>
      </c>
      <c r="H51" s="534">
        <v>0</v>
      </c>
      <c r="I51" s="229">
        <v>0</v>
      </c>
      <c r="J51" s="229">
        <v>0</v>
      </c>
      <c r="K51" s="442">
        <v>0</v>
      </c>
      <c r="L51" s="442">
        <v>0</v>
      </c>
      <c r="M51" s="534">
        <v>0</v>
      </c>
      <c r="N51" s="229">
        <v>0</v>
      </c>
    </row>
    <row r="52" spans="1:14" ht="12.75">
      <c r="A52" s="135">
        <v>42</v>
      </c>
      <c r="B52" s="226" t="s">
        <v>668</v>
      </c>
      <c r="C52" s="698">
        <v>0</v>
      </c>
      <c r="D52" s="269">
        <v>287</v>
      </c>
      <c r="E52" s="597">
        <v>0</v>
      </c>
      <c r="F52" s="596">
        <v>0</v>
      </c>
      <c r="G52" s="596">
        <v>0</v>
      </c>
      <c r="H52" s="534">
        <v>0</v>
      </c>
      <c r="I52" s="229">
        <v>0</v>
      </c>
      <c r="J52" s="229">
        <v>0</v>
      </c>
      <c r="K52" s="442">
        <v>0</v>
      </c>
      <c r="L52" s="442">
        <v>0</v>
      </c>
      <c r="M52" s="534">
        <v>0</v>
      </c>
      <c r="N52" s="229">
        <v>0</v>
      </c>
    </row>
    <row r="53" spans="1:14" ht="12.75">
      <c r="A53" s="135">
        <v>43</v>
      </c>
      <c r="B53" s="226" t="s">
        <v>669</v>
      </c>
      <c r="C53" s="698">
        <v>1317</v>
      </c>
      <c r="D53" s="269">
        <v>287</v>
      </c>
      <c r="E53" s="597">
        <v>56.697</v>
      </c>
      <c r="F53" s="596">
        <v>37.798</v>
      </c>
      <c r="G53" s="596">
        <v>18.899</v>
      </c>
      <c r="H53" s="534">
        <v>3.11</v>
      </c>
      <c r="I53" s="229">
        <v>2.27</v>
      </c>
      <c r="J53" s="229">
        <v>0.84</v>
      </c>
      <c r="K53" s="442">
        <v>14.18</v>
      </c>
      <c r="L53" s="442">
        <v>4.73</v>
      </c>
      <c r="M53" s="534">
        <v>18.9</v>
      </c>
      <c r="N53" s="229">
        <v>0.43</v>
      </c>
    </row>
    <row r="54" spans="1:14" ht="12.75">
      <c r="A54" s="135">
        <v>44</v>
      </c>
      <c r="B54" s="226" t="s">
        <v>670</v>
      </c>
      <c r="C54" s="698">
        <v>0</v>
      </c>
      <c r="D54" s="269">
        <v>287</v>
      </c>
      <c r="E54" s="597">
        <v>0</v>
      </c>
      <c r="F54" s="596">
        <v>0</v>
      </c>
      <c r="G54" s="596">
        <v>0</v>
      </c>
      <c r="H54" s="534">
        <v>0</v>
      </c>
      <c r="I54" s="229">
        <v>0</v>
      </c>
      <c r="J54" s="229">
        <v>0</v>
      </c>
      <c r="K54" s="442">
        <v>0</v>
      </c>
      <c r="L54" s="442">
        <v>0</v>
      </c>
      <c r="M54" s="534">
        <v>0</v>
      </c>
      <c r="N54" s="229">
        <v>0</v>
      </c>
    </row>
    <row r="55" spans="1:14" ht="12.75">
      <c r="A55" s="135">
        <v>45</v>
      </c>
      <c r="B55" s="226" t="s">
        <v>671</v>
      </c>
      <c r="C55" s="698">
        <v>260</v>
      </c>
      <c r="D55" s="269">
        <v>287</v>
      </c>
      <c r="E55" s="597">
        <v>11.193</v>
      </c>
      <c r="F55" s="596">
        <v>7.462</v>
      </c>
      <c r="G55" s="596">
        <v>3.731</v>
      </c>
      <c r="H55" s="534">
        <v>0.61</v>
      </c>
      <c r="I55" s="229">
        <v>0.45</v>
      </c>
      <c r="J55" s="229">
        <v>0.16</v>
      </c>
      <c r="K55" s="442">
        <v>2.8</v>
      </c>
      <c r="L55" s="442">
        <v>0.93</v>
      </c>
      <c r="M55" s="534">
        <v>3.73</v>
      </c>
      <c r="N55" s="229">
        <v>0.08</v>
      </c>
    </row>
    <row r="56" spans="1:14" ht="12.75">
      <c r="A56" s="135">
        <v>46</v>
      </c>
      <c r="B56" s="226" t="s">
        <v>672</v>
      </c>
      <c r="C56" s="698">
        <v>388</v>
      </c>
      <c r="D56" s="269">
        <v>287</v>
      </c>
      <c r="E56" s="597">
        <v>16.703</v>
      </c>
      <c r="F56" s="596">
        <v>11.135</v>
      </c>
      <c r="G56" s="596">
        <v>5.568</v>
      </c>
      <c r="H56" s="534">
        <v>0.92</v>
      </c>
      <c r="I56" s="229">
        <v>0.67</v>
      </c>
      <c r="J56" s="229">
        <v>0.25</v>
      </c>
      <c r="K56" s="442">
        <v>4.18</v>
      </c>
      <c r="L56" s="442">
        <v>1.39</v>
      </c>
      <c r="M56" s="534">
        <v>5.57</v>
      </c>
      <c r="N56" s="229">
        <v>0.13</v>
      </c>
    </row>
    <row r="57" spans="1:14" ht="13.5" customHeight="1">
      <c r="A57" s="135">
        <v>47</v>
      </c>
      <c r="B57" s="226" t="s">
        <v>673</v>
      </c>
      <c r="C57" s="698">
        <v>0</v>
      </c>
      <c r="D57" s="269">
        <v>287</v>
      </c>
      <c r="E57" s="597">
        <v>0</v>
      </c>
      <c r="F57" s="596">
        <v>0</v>
      </c>
      <c r="G57" s="596">
        <v>0</v>
      </c>
      <c r="H57" s="534">
        <v>0</v>
      </c>
      <c r="I57" s="229">
        <v>0</v>
      </c>
      <c r="J57" s="229">
        <v>0</v>
      </c>
      <c r="K57" s="442">
        <v>0</v>
      </c>
      <c r="L57" s="442">
        <v>0</v>
      </c>
      <c r="M57" s="534">
        <v>0</v>
      </c>
      <c r="N57" s="229">
        <v>0</v>
      </c>
    </row>
    <row r="58" spans="1:14" ht="12.75">
      <c r="A58" s="135">
        <v>48</v>
      </c>
      <c r="B58" s="226" t="s">
        <v>674</v>
      </c>
      <c r="C58" s="698">
        <v>0</v>
      </c>
      <c r="D58" s="269">
        <v>287</v>
      </c>
      <c r="E58" s="597">
        <v>0</v>
      </c>
      <c r="F58" s="596">
        <v>0</v>
      </c>
      <c r="G58" s="596">
        <v>0</v>
      </c>
      <c r="H58" s="534">
        <v>0</v>
      </c>
      <c r="I58" s="229">
        <v>0</v>
      </c>
      <c r="J58" s="229">
        <v>0</v>
      </c>
      <c r="K58" s="442">
        <v>0</v>
      </c>
      <c r="L58" s="442">
        <v>0</v>
      </c>
      <c r="M58" s="534">
        <v>0</v>
      </c>
      <c r="N58" s="229">
        <v>0</v>
      </c>
    </row>
    <row r="59" spans="1:14" ht="12.75">
      <c r="A59" s="135">
        <v>49</v>
      </c>
      <c r="B59" s="226" t="s">
        <v>675</v>
      </c>
      <c r="C59" s="698">
        <v>0</v>
      </c>
      <c r="D59" s="269">
        <v>287</v>
      </c>
      <c r="E59" s="597">
        <v>0</v>
      </c>
      <c r="F59" s="596">
        <v>0</v>
      </c>
      <c r="G59" s="596">
        <v>0</v>
      </c>
      <c r="H59" s="534">
        <v>0</v>
      </c>
      <c r="I59" s="229">
        <v>0</v>
      </c>
      <c r="J59" s="229">
        <v>0</v>
      </c>
      <c r="K59" s="442">
        <v>0</v>
      </c>
      <c r="L59" s="442">
        <v>0</v>
      </c>
      <c r="M59" s="534">
        <v>0</v>
      </c>
      <c r="N59" s="229">
        <v>0</v>
      </c>
    </row>
    <row r="60" spans="1:14" ht="12.75">
      <c r="A60" s="135">
        <v>50</v>
      </c>
      <c r="B60" s="226" t="s">
        <v>676</v>
      </c>
      <c r="C60" s="698">
        <v>0</v>
      </c>
      <c r="D60" s="269">
        <v>287</v>
      </c>
      <c r="E60" s="597">
        <v>0</v>
      </c>
      <c r="F60" s="596">
        <v>0</v>
      </c>
      <c r="G60" s="596">
        <v>0</v>
      </c>
      <c r="H60" s="534">
        <v>0</v>
      </c>
      <c r="I60" s="229">
        <v>0</v>
      </c>
      <c r="J60" s="229">
        <v>0</v>
      </c>
      <c r="K60" s="442">
        <v>0</v>
      </c>
      <c r="L60" s="442">
        <v>0</v>
      </c>
      <c r="M60" s="534">
        <v>0</v>
      </c>
      <c r="N60" s="229">
        <v>0</v>
      </c>
    </row>
    <row r="61" spans="1:14" ht="12.75">
      <c r="A61" s="135">
        <v>51</v>
      </c>
      <c r="B61" s="226" t="s">
        <v>677</v>
      </c>
      <c r="C61" s="698">
        <v>0</v>
      </c>
      <c r="D61" s="269">
        <v>287</v>
      </c>
      <c r="E61" s="597">
        <v>0</v>
      </c>
      <c r="F61" s="596">
        <v>0</v>
      </c>
      <c r="G61" s="596">
        <v>0</v>
      </c>
      <c r="H61" s="534">
        <v>0</v>
      </c>
      <c r="I61" s="229">
        <v>0</v>
      </c>
      <c r="J61" s="229">
        <v>0</v>
      </c>
      <c r="K61" s="442">
        <v>0</v>
      </c>
      <c r="L61" s="442">
        <v>0</v>
      </c>
      <c r="M61" s="534">
        <v>0</v>
      </c>
      <c r="N61" s="229">
        <v>0</v>
      </c>
    </row>
    <row r="62" spans="1:14" ht="12.75">
      <c r="A62" s="135">
        <v>52</v>
      </c>
      <c r="B62" s="226" t="s">
        <v>678</v>
      </c>
      <c r="C62" s="698">
        <v>0</v>
      </c>
      <c r="D62" s="269">
        <v>287</v>
      </c>
      <c r="E62" s="597">
        <v>0</v>
      </c>
      <c r="F62" s="596">
        <v>0</v>
      </c>
      <c r="G62" s="596">
        <v>0</v>
      </c>
      <c r="H62" s="534">
        <v>0</v>
      </c>
      <c r="I62" s="229">
        <v>0</v>
      </c>
      <c r="J62" s="229">
        <v>0</v>
      </c>
      <c r="K62" s="442">
        <v>0</v>
      </c>
      <c r="L62" s="442">
        <v>0</v>
      </c>
      <c r="M62" s="534">
        <v>0</v>
      </c>
      <c r="N62" s="229">
        <v>0</v>
      </c>
    </row>
    <row r="63" spans="1:14" ht="12.75">
      <c r="A63" s="135">
        <v>53</v>
      </c>
      <c r="B63" s="226" t="s">
        <v>679</v>
      </c>
      <c r="C63" s="698">
        <v>0</v>
      </c>
      <c r="D63" s="269">
        <v>287</v>
      </c>
      <c r="E63" s="597">
        <v>0</v>
      </c>
      <c r="F63" s="596">
        <v>0</v>
      </c>
      <c r="G63" s="596">
        <v>0</v>
      </c>
      <c r="H63" s="534">
        <v>0</v>
      </c>
      <c r="I63" s="229">
        <v>0</v>
      </c>
      <c r="J63" s="229">
        <v>0</v>
      </c>
      <c r="K63" s="442">
        <v>0</v>
      </c>
      <c r="L63" s="442">
        <v>0</v>
      </c>
      <c r="M63" s="534">
        <v>0</v>
      </c>
      <c r="N63" s="229">
        <v>0</v>
      </c>
    </row>
    <row r="64" spans="1:14" ht="12.75">
      <c r="A64" s="135">
        <v>54</v>
      </c>
      <c r="B64" s="226" t="s">
        <v>680</v>
      </c>
      <c r="C64" s="698">
        <v>0</v>
      </c>
      <c r="D64" s="269">
        <v>287</v>
      </c>
      <c r="E64" s="597">
        <v>0</v>
      </c>
      <c r="F64" s="596">
        <v>0</v>
      </c>
      <c r="G64" s="596">
        <v>0</v>
      </c>
      <c r="H64" s="534">
        <v>0</v>
      </c>
      <c r="I64" s="229">
        <v>0</v>
      </c>
      <c r="J64" s="229">
        <v>0</v>
      </c>
      <c r="K64" s="442">
        <v>0</v>
      </c>
      <c r="L64" s="442">
        <v>0</v>
      </c>
      <c r="M64" s="534">
        <v>0</v>
      </c>
      <c r="N64" s="229">
        <v>0</v>
      </c>
    </row>
    <row r="65" spans="1:14" ht="12.75">
      <c r="A65" s="135">
        <v>55</v>
      </c>
      <c r="B65" s="226" t="s">
        <v>681</v>
      </c>
      <c r="C65" s="698">
        <v>0</v>
      </c>
      <c r="D65" s="269">
        <v>287</v>
      </c>
      <c r="E65" s="597">
        <v>0</v>
      </c>
      <c r="F65" s="596">
        <v>0</v>
      </c>
      <c r="G65" s="596">
        <v>0</v>
      </c>
      <c r="H65" s="534">
        <v>0</v>
      </c>
      <c r="I65" s="229">
        <v>0</v>
      </c>
      <c r="J65" s="229">
        <v>0</v>
      </c>
      <c r="K65" s="442">
        <v>0</v>
      </c>
      <c r="L65" s="442">
        <v>0</v>
      </c>
      <c r="M65" s="534">
        <v>0</v>
      </c>
      <c r="N65" s="229">
        <v>0</v>
      </c>
    </row>
    <row r="66" spans="1:14" ht="12.75">
      <c r="A66" s="135">
        <v>56</v>
      </c>
      <c r="B66" s="226" t="s">
        <v>682</v>
      </c>
      <c r="C66" s="698">
        <v>0</v>
      </c>
      <c r="D66" s="269">
        <v>287</v>
      </c>
      <c r="E66" s="597">
        <v>0</v>
      </c>
      <c r="F66" s="596">
        <v>0</v>
      </c>
      <c r="G66" s="596">
        <v>0</v>
      </c>
      <c r="H66" s="534">
        <v>0</v>
      </c>
      <c r="I66" s="229">
        <v>0</v>
      </c>
      <c r="J66" s="229">
        <v>0</v>
      </c>
      <c r="K66" s="442">
        <v>0</v>
      </c>
      <c r="L66" s="442">
        <v>0</v>
      </c>
      <c r="M66" s="534">
        <v>0</v>
      </c>
      <c r="N66" s="229">
        <v>0</v>
      </c>
    </row>
    <row r="67" spans="1:14" ht="12.75">
      <c r="A67" s="135">
        <v>57</v>
      </c>
      <c r="B67" s="226" t="s">
        <v>683</v>
      </c>
      <c r="C67" s="698">
        <v>1758</v>
      </c>
      <c r="D67" s="269">
        <v>287</v>
      </c>
      <c r="E67" s="597">
        <v>75.682</v>
      </c>
      <c r="F67" s="596">
        <v>50.455</v>
      </c>
      <c r="G67" s="596">
        <v>25.227</v>
      </c>
      <c r="H67" s="534">
        <v>4.15</v>
      </c>
      <c r="I67" s="229">
        <v>3.04</v>
      </c>
      <c r="J67" s="229">
        <v>1.11</v>
      </c>
      <c r="K67" s="442">
        <v>18.92</v>
      </c>
      <c r="L67" s="442">
        <v>6.31</v>
      </c>
      <c r="M67" s="534">
        <v>25.23</v>
      </c>
      <c r="N67" s="229">
        <v>0.57</v>
      </c>
    </row>
    <row r="68" spans="1:14" ht="12.75">
      <c r="A68" s="135">
        <v>58</v>
      </c>
      <c r="B68" s="226" t="s">
        <v>684</v>
      </c>
      <c r="C68" s="698">
        <v>0</v>
      </c>
      <c r="D68" s="269">
        <v>287</v>
      </c>
      <c r="E68" s="597">
        <v>0</v>
      </c>
      <c r="F68" s="596">
        <v>0</v>
      </c>
      <c r="G68" s="596">
        <v>0</v>
      </c>
      <c r="H68" s="534">
        <v>0</v>
      </c>
      <c r="I68" s="229">
        <v>0</v>
      </c>
      <c r="J68" s="229">
        <v>0</v>
      </c>
      <c r="K68" s="442">
        <v>0</v>
      </c>
      <c r="L68" s="442">
        <v>0</v>
      </c>
      <c r="M68" s="534">
        <v>0</v>
      </c>
      <c r="N68" s="229">
        <v>0</v>
      </c>
    </row>
    <row r="69" spans="1:14" ht="12.75">
      <c r="A69" s="135">
        <v>59</v>
      </c>
      <c r="B69" s="226" t="s">
        <v>685</v>
      </c>
      <c r="C69" s="698">
        <v>0</v>
      </c>
      <c r="D69" s="269">
        <v>287</v>
      </c>
      <c r="E69" s="597">
        <v>0</v>
      </c>
      <c r="F69" s="596">
        <v>0</v>
      </c>
      <c r="G69" s="596">
        <v>0</v>
      </c>
      <c r="H69" s="534">
        <v>0</v>
      </c>
      <c r="I69" s="229">
        <v>0</v>
      </c>
      <c r="J69" s="229">
        <v>0</v>
      </c>
      <c r="K69" s="442">
        <v>0</v>
      </c>
      <c r="L69" s="442">
        <v>0</v>
      </c>
      <c r="M69" s="534">
        <v>0</v>
      </c>
      <c r="N69" s="229">
        <v>0</v>
      </c>
    </row>
    <row r="70" spans="1:14" ht="12.75">
      <c r="A70" s="135">
        <v>60</v>
      </c>
      <c r="B70" s="226" t="s">
        <v>686</v>
      </c>
      <c r="C70" s="698">
        <v>0</v>
      </c>
      <c r="D70" s="269">
        <v>287</v>
      </c>
      <c r="E70" s="597">
        <v>0</v>
      </c>
      <c r="F70" s="596">
        <v>0</v>
      </c>
      <c r="G70" s="596">
        <v>0</v>
      </c>
      <c r="H70" s="534">
        <v>0</v>
      </c>
      <c r="I70" s="229">
        <v>0</v>
      </c>
      <c r="J70" s="229">
        <v>0</v>
      </c>
      <c r="K70" s="442">
        <v>0</v>
      </c>
      <c r="L70" s="442">
        <v>0</v>
      </c>
      <c r="M70" s="534">
        <v>0</v>
      </c>
      <c r="N70" s="229">
        <v>0</v>
      </c>
    </row>
    <row r="71" spans="1:14" ht="12.75">
      <c r="A71" s="135">
        <v>61</v>
      </c>
      <c r="B71" s="226" t="s">
        <v>687</v>
      </c>
      <c r="C71" s="698">
        <v>0</v>
      </c>
      <c r="D71" s="269">
        <v>287</v>
      </c>
      <c r="E71" s="597">
        <v>0</v>
      </c>
      <c r="F71" s="596">
        <v>0</v>
      </c>
      <c r="G71" s="596">
        <v>0</v>
      </c>
      <c r="H71" s="534">
        <v>0</v>
      </c>
      <c r="I71" s="229">
        <v>0</v>
      </c>
      <c r="J71" s="229">
        <v>0</v>
      </c>
      <c r="K71" s="442">
        <v>0</v>
      </c>
      <c r="L71" s="442">
        <v>0</v>
      </c>
      <c r="M71" s="534">
        <v>0</v>
      </c>
      <c r="N71" s="229">
        <v>0</v>
      </c>
    </row>
    <row r="72" spans="1:14" ht="12.75">
      <c r="A72" s="135">
        <v>62</v>
      </c>
      <c r="B72" s="226" t="s">
        <v>688</v>
      </c>
      <c r="C72" s="698">
        <v>2145</v>
      </c>
      <c r="D72" s="269">
        <v>287</v>
      </c>
      <c r="E72" s="597">
        <v>92.342</v>
      </c>
      <c r="F72" s="596">
        <v>61.561</v>
      </c>
      <c r="G72" s="596">
        <v>30.781</v>
      </c>
      <c r="H72" s="534">
        <v>5.0600000000000005</v>
      </c>
      <c r="I72" s="229">
        <v>3.7</v>
      </c>
      <c r="J72" s="229">
        <v>1.36</v>
      </c>
      <c r="K72" s="442">
        <v>23.09</v>
      </c>
      <c r="L72" s="442">
        <v>7.7</v>
      </c>
      <c r="M72" s="534">
        <v>30.78</v>
      </c>
      <c r="N72" s="229">
        <v>0.69</v>
      </c>
    </row>
    <row r="73" spans="1:14" ht="12.75">
      <c r="A73" s="135">
        <v>63</v>
      </c>
      <c r="B73" s="226" t="s">
        <v>689</v>
      </c>
      <c r="C73" s="698">
        <v>1115</v>
      </c>
      <c r="D73" s="269">
        <v>287</v>
      </c>
      <c r="E73" s="597">
        <v>48.001</v>
      </c>
      <c r="F73" s="596">
        <v>32.001</v>
      </c>
      <c r="G73" s="596">
        <v>16</v>
      </c>
      <c r="H73" s="534">
        <v>2.6399999999999997</v>
      </c>
      <c r="I73" s="229">
        <v>1.93</v>
      </c>
      <c r="J73" s="229">
        <v>0.71</v>
      </c>
      <c r="K73" s="442">
        <v>12</v>
      </c>
      <c r="L73" s="442">
        <v>4</v>
      </c>
      <c r="M73" s="534">
        <v>16</v>
      </c>
      <c r="N73" s="229">
        <v>0.36</v>
      </c>
    </row>
    <row r="74" spans="1:14" ht="12.75">
      <c r="A74" s="135">
        <v>64</v>
      </c>
      <c r="B74" s="226" t="s">
        <v>690</v>
      </c>
      <c r="C74" s="698">
        <v>0</v>
      </c>
      <c r="D74" s="269">
        <v>287</v>
      </c>
      <c r="E74" s="597">
        <v>0</v>
      </c>
      <c r="F74" s="596">
        <v>0</v>
      </c>
      <c r="G74" s="596">
        <v>0</v>
      </c>
      <c r="H74" s="534">
        <v>0</v>
      </c>
      <c r="I74" s="229">
        <v>0</v>
      </c>
      <c r="J74" s="229">
        <v>0</v>
      </c>
      <c r="K74" s="442">
        <v>0</v>
      </c>
      <c r="L74" s="442">
        <v>0</v>
      </c>
      <c r="M74" s="534">
        <v>0</v>
      </c>
      <c r="N74" s="229">
        <v>0</v>
      </c>
    </row>
    <row r="75" spans="1:14" ht="12.75">
      <c r="A75" s="135">
        <v>65</v>
      </c>
      <c r="B75" s="226" t="s">
        <v>691</v>
      </c>
      <c r="C75" s="698">
        <v>0</v>
      </c>
      <c r="D75" s="269">
        <v>287</v>
      </c>
      <c r="E75" s="597">
        <v>0</v>
      </c>
      <c r="F75" s="596">
        <v>0</v>
      </c>
      <c r="G75" s="596">
        <v>0</v>
      </c>
      <c r="H75" s="534">
        <v>0</v>
      </c>
      <c r="I75" s="229">
        <v>0</v>
      </c>
      <c r="J75" s="229">
        <v>0</v>
      </c>
      <c r="K75" s="442">
        <v>0</v>
      </c>
      <c r="L75" s="442">
        <v>0</v>
      </c>
      <c r="M75" s="534">
        <v>0</v>
      </c>
      <c r="N75" s="229">
        <v>0</v>
      </c>
    </row>
    <row r="76" spans="1:14" ht="12.75">
      <c r="A76" s="135">
        <v>66</v>
      </c>
      <c r="B76" s="226" t="s">
        <v>692</v>
      </c>
      <c r="C76" s="698">
        <v>0</v>
      </c>
      <c r="D76" s="269">
        <v>287</v>
      </c>
      <c r="E76" s="597">
        <v>0</v>
      </c>
      <c r="F76" s="596">
        <v>0</v>
      </c>
      <c r="G76" s="596">
        <v>0</v>
      </c>
      <c r="H76" s="534">
        <v>0</v>
      </c>
      <c r="I76" s="229">
        <v>0</v>
      </c>
      <c r="J76" s="229">
        <v>0</v>
      </c>
      <c r="K76" s="442">
        <v>0</v>
      </c>
      <c r="L76" s="442">
        <v>0</v>
      </c>
      <c r="M76" s="534">
        <v>0</v>
      </c>
      <c r="N76" s="229">
        <v>0</v>
      </c>
    </row>
    <row r="77" spans="1:14" ht="12.75">
      <c r="A77" s="135">
        <v>67</v>
      </c>
      <c r="B77" s="226" t="s">
        <v>693</v>
      </c>
      <c r="C77" s="698">
        <v>0</v>
      </c>
      <c r="D77" s="269">
        <v>287</v>
      </c>
      <c r="E77" s="597">
        <v>0</v>
      </c>
      <c r="F77" s="596">
        <v>0</v>
      </c>
      <c r="G77" s="596">
        <v>0</v>
      </c>
      <c r="H77" s="534">
        <v>0</v>
      </c>
      <c r="I77" s="229">
        <v>0</v>
      </c>
      <c r="J77" s="229">
        <v>0</v>
      </c>
      <c r="K77" s="442">
        <v>0</v>
      </c>
      <c r="L77" s="442">
        <v>0</v>
      </c>
      <c r="M77" s="534">
        <v>0</v>
      </c>
      <c r="N77" s="229">
        <v>0</v>
      </c>
    </row>
    <row r="78" spans="1:14" ht="12.75">
      <c r="A78" s="135">
        <v>68</v>
      </c>
      <c r="B78" s="226" t="s">
        <v>694</v>
      </c>
      <c r="C78" s="698">
        <v>0</v>
      </c>
      <c r="D78" s="269">
        <v>287</v>
      </c>
      <c r="E78" s="597">
        <v>0</v>
      </c>
      <c r="F78" s="596">
        <v>0</v>
      </c>
      <c r="G78" s="596">
        <v>0</v>
      </c>
      <c r="H78" s="534">
        <v>0</v>
      </c>
      <c r="I78" s="229">
        <v>0</v>
      </c>
      <c r="J78" s="229">
        <v>0</v>
      </c>
      <c r="K78" s="442">
        <v>0</v>
      </c>
      <c r="L78" s="442">
        <v>0</v>
      </c>
      <c r="M78" s="534">
        <v>0</v>
      </c>
      <c r="N78" s="229">
        <v>0</v>
      </c>
    </row>
    <row r="79" spans="1:14" ht="12.75">
      <c r="A79" s="135">
        <v>69</v>
      </c>
      <c r="B79" s="226" t="s">
        <v>695</v>
      </c>
      <c r="C79" s="698">
        <v>0</v>
      </c>
      <c r="D79" s="269">
        <v>287</v>
      </c>
      <c r="E79" s="597">
        <v>0</v>
      </c>
      <c r="F79" s="596">
        <v>0</v>
      </c>
      <c r="G79" s="596">
        <v>0</v>
      </c>
      <c r="H79" s="534">
        <v>0</v>
      </c>
      <c r="I79" s="229">
        <v>0</v>
      </c>
      <c r="J79" s="229">
        <v>0</v>
      </c>
      <c r="K79" s="442">
        <v>0</v>
      </c>
      <c r="L79" s="442">
        <v>0</v>
      </c>
      <c r="M79" s="534">
        <v>0</v>
      </c>
      <c r="N79" s="229">
        <v>0</v>
      </c>
    </row>
    <row r="80" spans="1:14" ht="12.75">
      <c r="A80" s="135">
        <v>70</v>
      </c>
      <c r="B80" s="226" t="s">
        <v>696</v>
      </c>
      <c r="C80" s="698">
        <v>655</v>
      </c>
      <c r="D80" s="269">
        <v>287</v>
      </c>
      <c r="E80" s="597">
        <v>28.198</v>
      </c>
      <c r="F80" s="596">
        <v>18.799</v>
      </c>
      <c r="G80" s="596">
        <v>9.399</v>
      </c>
      <c r="H80" s="534">
        <v>1.5499999999999998</v>
      </c>
      <c r="I80" s="229">
        <v>1.13</v>
      </c>
      <c r="J80" s="229">
        <v>0.42</v>
      </c>
      <c r="K80" s="442">
        <v>7.05</v>
      </c>
      <c r="L80" s="442">
        <v>2.35</v>
      </c>
      <c r="M80" s="534">
        <v>9.4</v>
      </c>
      <c r="N80" s="229">
        <v>0.21</v>
      </c>
    </row>
    <row r="81" spans="1:14" ht="12.75">
      <c r="A81" s="135">
        <v>71</v>
      </c>
      <c r="B81" s="226" t="s">
        <v>697</v>
      </c>
      <c r="C81" s="698">
        <v>1007</v>
      </c>
      <c r="D81" s="269">
        <v>287</v>
      </c>
      <c r="E81" s="597">
        <v>43.351</v>
      </c>
      <c r="F81" s="596">
        <v>28.901</v>
      </c>
      <c r="G81" s="596">
        <v>14.45</v>
      </c>
      <c r="H81" s="534">
        <v>2.38</v>
      </c>
      <c r="I81" s="229">
        <v>1.74</v>
      </c>
      <c r="J81" s="229">
        <v>0.64</v>
      </c>
      <c r="K81" s="442">
        <v>10.84</v>
      </c>
      <c r="L81" s="442">
        <v>3.61</v>
      </c>
      <c r="M81" s="534">
        <v>14.45</v>
      </c>
      <c r="N81" s="229">
        <v>0.33</v>
      </c>
    </row>
    <row r="82" spans="1:14" ht="12.75">
      <c r="A82" s="135">
        <v>72</v>
      </c>
      <c r="B82" s="226" t="s">
        <v>698</v>
      </c>
      <c r="C82" s="698">
        <v>525</v>
      </c>
      <c r="D82" s="269">
        <v>287</v>
      </c>
      <c r="E82" s="597">
        <v>22.601</v>
      </c>
      <c r="F82" s="596">
        <v>15.067</v>
      </c>
      <c r="G82" s="596">
        <v>7.534</v>
      </c>
      <c r="H82" s="534">
        <v>1.24</v>
      </c>
      <c r="I82" s="229">
        <v>0.91</v>
      </c>
      <c r="J82" s="229">
        <v>0.33</v>
      </c>
      <c r="K82" s="442">
        <v>5.65</v>
      </c>
      <c r="L82" s="442">
        <v>1.88</v>
      </c>
      <c r="M82" s="534">
        <v>7.53</v>
      </c>
      <c r="N82" s="229">
        <v>0.17</v>
      </c>
    </row>
    <row r="83" spans="1:14" ht="16.5" customHeight="1">
      <c r="A83" s="135">
        <v>73</v>
      </c>
      <c r="B83" s="226" t="s">
        <v>699</v>
      </c>
      <c r="C83" s="698">
        <v>78</v>
      </c>
      <c r="D83" s="269">
        <v>287</v>
      </c>
      <c r="E83" s="597">
        <v>3.358</v>
      </c>
      <c r="F83" s="596">
        <v>2.239</v>
      </c>
      <c r="G83" s="596">
        <v>1.119</v>
      </c>
      <c r="H83" s="534">
        <v>0.18</v>
      </c>
      <c r="I83" s="229">
        <v>0.13</v>
      </c>
      <c r="J83" s="229">
        <v>0.05</v>
      </c>
      <c r="K83" s="442">
        <v>0.84</v>
      </c>
      <c r="L83" s="442">
        <v>0.28</v>
      </c>
      <c r="M83" s="534">
        <v>1.12</v>
      </c>
      <c r="N83" s="229">
        <v>0.03</v>
      </c>
    </row>
    <row r="84" spans="1:14" ht="12.75">
      <c r="A84" s="135">
        <v>74</v>
      </c>
      <c r="B84" s="226" t="s">
        <v>700</v>
      </c>
      <c r="C84" s="698">
        <v>0</v>
      </c>
      <c r="D84" s="269">
        <v>287</v>
      </c>
      <c r="E84" s="597">
        <v>0</v>
      </c>
      <c r="F84" s="596">
        <v>0</v>
      </c>
      <c r="G84" s="596">
        <v>0</v>
      </c>
      <c r="H84" s="534">
        <v>0</v>
      </c>
      <c r="I84" s="229">
        <v>0</v>
      </c>
      <c r="J84" s="229">
        <v>0</v>
      </c>
      <c r="K84" s="442">
        <v>0</v>
      </c>
      <c r="L84" s="442">
        <v>0</v>
      </c>
      <c r="M84" s="534">
        <v>0</v>
      </c>
      <c r="N84" s="229">
        <v>0</v>
      </c>
    </row>
    <row r="85" spans="1:14" ht="12.75">
      <c r="A85" s="135">
        <v>75</v>
      </c>
      <c r="B85" s="226" t="s">
        <v>701</v>
      </c>
      <c r="C85" s="698">
        <v>0</v>
      </c>
      <c r="D85" s="269">
        <v>287</v>
      </c>
      <c r="E85" s="597">
        <v>0</v>
      </c>
      <c r="F85" s="596">
        <v>0</v>
      </c>
      <c r="G85" s="596">
        <v>0</v>
      </c>
      <c r="H85" s="534">
        <v>0</v>
      </c>
      <c r="I85" s="229">
        <v>0</v>
      </c>
      <c r="J85" s="229">
        <v>0</v>
      </c>
      <c r="K85" s="442">
        <v>0</v>
      </c>
      <c r="L85" s="442">
        <v>0</v>
      </c>
      <c r="M85" s="534">
        <v>0</v>
      </c>
      <c r="N85" s="229">
        <v>0</v>
      </c>
    </row>
    <row r="86" spans="1:14" s="208" customFormat="1" ht="17.25" customHeight="1">
      <c r="A86" s="1079" t="s">
        <v>18</v>
      </c>
      <c r="B86" s="1080"/>
      <c r="C86" s="278">
        <v>22910</v>
      </c>
      <c r="D86" s="646">
        <v>287</v>
      </c>
      <c r="E86" s="598">
        <v>986.276</v>
      </c>
      <c r="F86" s="598">
        <v>657.5169999999999</v>
      </c>
      <c r="G86" s="598">
        <v>328.759</v>
      </c>
      <c r="H86" s="234">
        <v>54.1</v>
      </c>
      <c r="I86" s="234">
        <v>39.56</v>
      </c>
      <c r="J86" s="234">
        <v>14.54</v>
      </c>
      <c r="K86" s="693">
        <v>246.57</v>
      </c>
      <c r="L86" s="693">
        <v>82.19</v>
      </c>
      <c r="M86" s="234">
        <v>328.75999999999993</v>
      </c>
      <c r="N86" s="234">
        <v>7.410000000000001</v>
      </c>
    </row>
    <row r="87" spans="1:4" ht="12.75">
      <c r="A87" s="22"/>
      <c r="B87" s="22"/>
      <c r="C87" s="22"/>
      <c r="D87" s="22"/>
    </row>
    <row r="88" spans="1:14" ht="12.75">
      <c r="A88" s="28" t="s">
        <v>7</v>
      </c>
      <c r="B88" s="25"/>
      <c r="C88" s="703">
        <v>42518.9681481</v>
      </c>
      <c r="D88" s="22">
        <v>270</v>
      </c>
      <c r="E88" s="16">
        <v>1722.02</v>
      </c>
      <c r="F88" s="16">
        <v>1147.9900000000002</v>
      </c>
      <c r="G88" s="16">
        <v>574.03</v>
      </c>
      <c r="H88" s="16">
        <v>94.41999999999999</v>
      </c>
      <c r="I88" s="16">
        <v>69.05</v>
      </c>
      <c r="J88" s="16">
        <v>25.369999999999994</v>
      </c>
      <c r="K88" s="16">
        <v>400.65623685954637</v>
      </c>
      <c r="L88" s="16">
        <v>133.1694082398492</v>
      </c>
      <c r="M88" s="16">
        <v>533.8256450993954</v>
      </c>
      <c r="N88" s="16">
        <v>12.9</v>
      </c>
    </row>
    <row r="89" spans="1:14" ht="12.75">
      <c r="A89" s="15" t="s">
        <v>8</v>
      </c>
      <c r="B89" s="15"/>
      <c r="C89" s="512"/>
      <c r="D89" s="512"/>
      <c r="E89" s="512"/>
      <c r="F89" s="512"/>
      <c r="G89" s="512"/>
      <c r="H89" s="512"/>
      <c r="I89" s="512"/>
      <c r="J89" s="512"/>
      <c r="K89" s="512"/>
      <c r="L89" s="512"/>
      <c r="M89" s="512"/>
      <c r="N89" s="512"/>
    </row>
    <row r="90" spans="1:14" ht="12.75">
      <c r="A90" s="15" t="s">
        <v>9</v>
      </c>
      <c r="B90" s="15"/>
      <c r="C90" s="443"/>
      <c r="D90" s="443"/>
      <c r="E90" s="443"/>
      <c r="F90" s="443"/>
      <c r="G90" s="443"/>
      <c r="H90" s="443"/>
      <c r="I90" s="443"/>
      <c r="J90" s="443"/>
      <c r="K90" s="443"/>
      <c r="L90" s="443"/>
      <c r="M90" s="443"/>
      <c r="N90" s="443"/>
    </row>
    <row r="91" spans="1:3" ht="12.75">
      <c r="A91" s="862" t="s">
        <v>306</v>
      </c>
      <c r="B91" s="862"/>
      <c r="C91" s="862"/>
    </row>
    <row r="92" spans="1:3" ht="12.75">
      <c r="A92" s="28" t="s">
        <v>134</v>
      </c>
      <c r="B92" s="15" t="s">
        <v>118</v>
      </c>
      <c r="C92" s="15"/>
    </row>
    <row r="93" spans="1:3" ht="12.75">
      <c r="A93" s="28" t="s">
        <v>176</v>
      </c>
      <c r="B93" s="862" t="s">
        <v>331</v>
      </c>
      <c r="C93" s="862"/>
    </row>
    <row r="94" spans="1:3" ht="12.75">
      <c r="A94" s="15" t="s">
        <v>178</v>
      </c>
      <c r="B94" s="862" t="s">
        <v>332</v>
      </c>
      <c r="C94" s="862"/>
    </row>
    <row r="95" spans="1:7" ht="12.75">
      <c r="A95" s="15" t="s">
        <v>201</v>
      </c>
      <c r="B95" s="862" t="s">
        <v>350</v>
      </c>
      <c r="C95" s="862"/>
      <c r="D95" s="862"/>
      <c r="E95" s="862"/>
      <c r="F95" s="862"/>
      <c r="G95" s="862"/>
    </row>
    <row r="96" spans="1:3" ht="12.75">
      <c r="A96" s="15" t="s">
        <v>138</v>
      </c>
      <c r="B96" s="15" t="s">
        <v>337</v>
      </c>
      <c r="C96" s="15"/>
    </row>
    <row r="97" spans="1:3" ht="12.75">
      <c r="A97" s="15" t="s">
        <v>139</v>
      </c>
      <c r="B97" s="862" t="s">
        <v>335</v>
      </c>
      <c r="C97" s="862"/>
    </row>
    <row r="98" spans="1:3" ht="12.75">
      <c r="A98" s="15"/>
      <c r="B98" s="862" t="s">
        <v>336</v>
      </c>
      <c r="C98" s="862"/>
    </row>
    <row r="99" spans="1:3" ht="12.75">
      <c r="A99" s="15"/>
      <c r="B99" s="26"/>
      <c r="C99" s="26"/>
    </row>
    <row r="100" spans="1:14" ht="12.75">
      <c r="A100" s="15" t="s">
        <v>1021</v>
      </c>
      <c r="D100" s="15"/>
      <c r="F100" s="15"/>
      <c r="G100" s="15"/>
      <c r="H100" s="15"/>
      <c r="I100" s="15"/>
      <c r="J100" s="15"/>
      <c r="K100" s="15"/>
      <c r="L100" s="911" t="s">
        <v>995</v>
      </c>
      <c r="M100" s="911"/>
      <c r="N100" s="911"/>
    </row>
    <row r="101" spans="5:14" ht="12.75" customHeight="1">
      <c r="E101" s="15"/>
      <c r="F101" s="29"/>
      <c r="G101" s="29"/>
      <c r="H101" s="29"/>
      <c r="I101" s="29"/>
      <c r="J101" s="29"/>
      <c r="K101" s="29"/>
      <c r="L101" s="911" t="s">
        <v>998</v>
      </c>
      <c r="M101" s="911"/>
      <c r="N101" s="911"/>
    </row>
    <row r="102" spans="5:14" ht="12.75" customHeight="1">
      <c r="E102" s="29"/>
      <c r="F102" s="29"/>
      <c r="G102" s="29"/>
      <c r="H102" s="29"/>
      <c r="I102" s="29"/>
      <c r="J102" s="29"/>
      <c r="K102" s="29"/>
      <c r="L102" s="911" t="s">
        <v>997</v>
      </c>
      <c r="M102" s="911"/>
      <c r="N102" s="911"/>
    </row>
    <row r="103" spans="1:14" ht="12.75">
      <c r="A103" s="15"/>
      <c r="B103" s="15"/>
      <c r="F103" s="15"/>
      <c r="G103" s="15"/>
      <c r="H103" s="15"/>
      <c r="I103" s="15"/>
      <c r="J103" s="15"/>
      <c r="K103" s="15"/>
      <c r="L103" s="15"/>
      <c r="M103" s="15"/>
      <c r="N103" s="15"/>
    </row>
    <row r="105" spans="1:14" ht="12.75">
      <c r="A105" s="1078"/>
      <c r="B105" s="1078"/>
      <c r="C105" s="1078"/>
      <c r="D105" s="1078"/>
      <c r="E105" s="1078"/>
      <c r="F105" s="1078"/>
      <c r="G105" s="1078"/>
      <c r="H105" s="1078"/>
      <c r="I105" s="1078"/>
      <c r="J105" s="1078"/>
      <c r="K105" s="1078"/>
      <c r="L105" s="1078"/>
      <c r="M105" s="1078"/>
      <c r="N105" s="1078"/>
    </row>
  </sheetData>
  <sheetProtection/>
  <mergeCells count="26">
    <mergeCell ref="B97:C97"/>
    <mergeCell ref="B98:C98"/>
    <mergeCell ref="A105:N105"/>
    <mergeCell ref="L100:N100"/>
    <mergeCell ref="L101:N101"/>
    <mergeCell ref="L102:N102"/>
    <mergeCell ref="A86:B86"/>
    <mergeCell ref="A91:C91"/>
    <mergeCell ref="B93:C93"/>
    <mergeCell ref="B94:C94"/>
    <mergeCell ref="B95:G95"/>
    <mergeCell ref="A7:B7"/>
    <mergeCell ref="G7:N7"/>
    <mergeCell ref="A8:A9"/>
    <mergeCell ref="B8:B9"/>
    <mergeCell ref="D8:D9"/>
    <mergeCell ref="E8:G8"/>
    <mergeCell ref="H8:J8"/>
    <mergeCell ref="K8:M8"/>
    <mergeCell ref="N8:N9"/>
    <mergeCell ref="D1:E1"/>
    <mergeCell ref="M1:N1"/>
    <mergeCell ref="A2:N2"/>
    <mergeCell ref="A3:N3"/>
    <mergeCell ref="A5:N5"/>
    <mergeCell ref="A6:N6"/>
  </mergeCells>
  <conditionalFormatting sqref="L100:M102">
    <cfRule type="cellIs" priority="3" dxfId="0" operator="lessThan" stopIfTrue="1">
      <formula>0</formula>
    </cfRule>
  </conditionalFormatting>
  <conditionalFormatting sqref="C89:N89">
    <cfRule type="cellIs" priority="2" dxfId="0" operator="lessThan" stopIfTrue="1">
      <formula>0</formula>
    </cfRule>
  </conditionalFormatting>
  <conditionalFormatting sqref="C90:N90">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91" r:id="rId1"/>
</worksheet>
</file>

<file path=xl/worksheets/sheet32.xml><?xml version="1.0" encoding="utf-8"?>
<worksheet xmlns="http://schemas.openxmlformats.org/spreadsheetml/2006/main" xmlns:r="http://schemas.openxmlformats.org/officeDocument/2006/relationships">
  <sheetPr>
    <pageSetUpPr fitToPage="1"/>
  </sheetPr>
  <dimension ref="A1:P42"/>
  <sheetViews>
    <sheetView view="pageBreakPreview" zoomScaleSheetLayoutView="100" zoomScalePageLayoutView="0" workbookViewId="0" topLeftCell="A1">
      <selection activeCell="H33" sqref="A33:V43"/>
    </sheetView>
  </sheetViews>
  <sheetFormatPr defaultColWidth="9.140625" defaultRowHeight="12.75"/>
  <cols>
    <col min="1" max="1" width="6.57421875" style="16" customWidth="1"/>
    <col min="2" max="2" width="13.28125" style="16" customWidth="1"/>
    <col min="3" max="3" width="17.8515625" style="16" customWidth="1"/>
    <col min="4" max="4" width="10.8515625" style="16" customWidth="1"/>
    <col min="5" max="5" width="4.57421875" style="16" customWidth="1"/>
    <col min="6" max="6" width="0.2890625" style="16" hidden="1" customWidth="1"/>
    <col min="7" max="7" width="8.7109375" style="16" customWidth="1"/>
    <col min="8" max="8" width="8.00390625" style="16" customWidth="1"/>
    <col min="9" max="12" width="8.140625" style="16" customWidth="1"/>
    <col min="13" max="13" width="10.140625" style="16" customWidth="1"/>
    <col min="14" max="14" width="11.421875" style="16" customWidth="1"/>
    <col min="15" max="15" width="14.7109375" style="16" customWidth="1"/>
    <col min="16" max="16" width="20.7109375" style="16" customWidth="1"/>
    <col min="17" max="16384" width="9.140625" style="16" customWidth="1"/>
  </cols>
  <sheetData>
    <row r="1" spans="4:16" ht="15">
      <c r="D1" s="863"/>
      <c r="E1" s="863"/>
      <c r="F1" s="863"/>
      <c r="G1" s="863"/>
      <c r="O1" s="1076" t="s">
        <v>338</v>
      </c>
      <c r="P1" s="1076"/>
    </row>
    <row r="2" spans="1:16" ht="15.75">
      <c r="A2" s="859" t="s">
        <v>0</v>
      </c>
      <c r="B2" s="859"/>
      <c r="C2" s="859"/>
      <c r="D2" s="859"/>
      <c r="E2" s="859"/>
      <c r="F2" s="859"/>
      <c r="G2" s="859"/>
      <c r="H2" s="859"/>
      <c r="I2" s="859"/>
      <c r="J2" s="859"/>
      <c r="K2" s="859"/>
      <c r="L2" s="859"/>
      <c r="M2" s="859"/>
      <c r="N2" s="859"/>
      <c r="O2" s="859"/>
      <c r="P2" s="859"/>
    </row>
    <row r="3" spans="1:16" ht="20.25">
      <c r="A3" s="860" t="s">
        <v>388</v>
      </c>
      <c r="B3" s="860"/>
      <c r="C3" s="860"/>
      <c r="D3" s="860"/>
      <c r="E3" s="860"/>
      <c r="F3" s="860"/>
      <c r="G3" s="860"/>
      <c r="H3" s="860"/>
      <c r="I3" s="860"/>
      <c r="J3" s="860"/>
      <c r="K3" s="860"/>
      <c r="L3" s="860"/>
      <c r="M3" s="860"/>
      <c r="N3" s="860"/>
      <c r="O3" s="860"/>
      <c r="P3" s="860"/>
    </row>
    <row r="5" spans="1:16" s="51" customFormat="1" ht="18.75" customHeight="1">
      <c r="A5" s="1086" t="s">
        <v>393</v>
      </c>
      <c r="B5" s="1086"/>
      <c r="C5" s="1086"/>
      <c r="D5" s="1086"/>
      <c r="E5" s="1086"/>
      <c r="F5" s="1086"/>
      <c r="G5" s="1086"/>
      <c r="H5" s="1086"/>
      <c r="I5" s="1086"/>
      <c r="J5" s="1086"/>
      <c r="K5" s="1086"/>
      <c r="L5" s="1086"/>
      <c r="M5" s="1086"/>
      <c r="N5" s="1086"/>
      <c r="O5" s="1086"/>
      <c r="P5" s="1086"/>
    </row>
    <row r="6" spans="1:16" ht="12.75">
      <c r="A6" s="1078"/>
      <c r="B6" s="1078"/>
      <c r="C6" s="1078"/>
      <c r="D6" s="1078"/>
      <c r="E6" s="1078"/>
      <c r="F6" s="1078"/>
      <c r="G6" s="1078"/>
      <c r="H6" s="1078"/>
      <c r="I6" s="1078"/>
      <c r="J6" s="1078"/>
      <c r="K6" s="1078"/>
      <c r="L6" s="1078"/>
      <c r="M6" s="1078"/>
      <c r="N6" s="1078"/>
      <c r="O6" s="1078"/>
      <c r="P6" s="1078"/>
    </row>
    <row r="7" spans="1:16" ht="12.75">
      <c r="A7" s="601" t="s">
        <v>994</v>
      </c>
      <c r="B7" s="601"/>
      <c r="D7" s="17"/>
      <c r="E7" s="17"/>
      <c r="I7" s="1081"/>
      <c r="J7" s="1081"/>
      <c r="K7" s="1081"/>
      <c r="L7" s="1081"/>
      <c r="M7" s="1081"/>
      <c r="N7" s="1081"/>
      <c r="O7" s="1081"/>
      <c r="P7" s="1081"/>
    </row>
    <row r="8" spans="1:16" ht="30.75" customHeight="1">
      <c r="A8" s="849" t="s">
        <v>1</v>
      </c>
      <c r="B8" s="849" t="s">
        <v>2</v>
      </c>
      <c r="C8" s="925" t="s">
        <v>312</v>
      </c>
      <c r="D8" s="1083" t="s">
        <v>86</v>
      </c>
      <c r="E8" s="1084"/>
      <c r="F8" s="1085"/>
      <c r="G8" s="847" t="s">
        <v>87</v>
      </c>
      <c r="H8" s="869"/>
      <c r="I8" s="848"/>
      <c r="J8" s="847" t="s">
        <v>96</v>
      </c>
      <c r="K8" s="869"/>
      <c r="L8" s="848"/>
      <c r="M8" s="1083" t="s">
        <v>234</v>
      </c>
      <c r="N8" s="1084"/>
      <c r="O8" s="1085"/>
      <c r="P8" s="849" t="s">
        <v>186</v>
      </c>
    </row>
    <row r="9" spans="1:16" ht="44.25" customHeight="1">
      <c r="A9" s="849"/>
      <c r="B9" s="849"/>
      <c r="C9" s="926"/>
      <c r="D9" s="1090"/>
      <c r="E9" s="1091"/>
      <c r="F9" s="1092"/>
      <c r="G9" s="23" t="s">
        <v>235</v>
      </c>
      <c r="H9" s="23" t="s">
        <v>136</v>
      </c>
      <c r="I9" s="23" t="s">
        <v>137</v>
      </c>
      <c r="J9" s="23" t="s">
        <v>175</v>
      </c>
      <c r="K9" s="23" t="s">
        <v>177</v>
      </c>
      <c r="L9" s="23" t="s">
        <v>179</v>
      </c>
      <c r="M9" s="23" t="s">
        <v>200</v>
      </c>
      <c r="N9" s="99" t="s">
        <v>185</v>
      </c>
      <c r="O9" s="31" t="s">
        <v>18</v>
      </c>
      <c r="P9" s="849"/>
    </row>
    <row r="10" spans="1:16" s="15" customFormat="1" ht="12.75">
      <c r="A10" s="4">
        <v>1</v>
      </c>
      <c r="B10" s="4">
        <v>2</v>
      </c>
      <c r="C10" s="4">
        <v>3</v>
      </c>
      <c r="D10" s="847">
        <v>4</v>
      </c>
      <c r="E10" s="869"/>
      <c r="F10" s="848"/>
      <c r="G10" s="4">
        <v>5</v>
      </c>
      <c r="H10" s="4">
        <v>6</v>
      </c>
      <c r="I10" s="4">
        <v>7</v>
      </c>
      <c r="J10" s="4">
        <v>8</v>
      </c>
      <c r="K10" s="4">
        <v>9</v>
      </c>
      <c r="L10" s="4">
        <v>10</v>
      </c>
      <c r="M10" s="4">
        <v>11</v>
      </c>
      <c r="N10" s="4">
        <v>12</v>
      </c>
      <c r="O10" s="3">
        <v>13</v>
      </c>
      <c r="P10" s="3">
        <v>14</v>
      </c>
    </row>
    <row r="11" spans="1:16" ht="12.75">
      <c r="A11" s="18">
        <v>1</v>
      </c>
      <c r="B11" s="599"/>
      <c r="C11" s="599"/>
      <c r="D11" s="1087"/>
      <c r="E11" s="1088"/>
      <c r="F11" s="1089"/>
      <c r="G11" s="599"/>
      <c r="H11" s="599"/>
      <c r="I11" s="599"/>
      <c r="J11" s="599"/>
      <c r="K11" s="599"/>
      <c r="L11" s="599"/>
      <c r="M11" s="599"/>
      <c r="N11" s="599"/>
      <c r="O11" s="599"/>
      <c r="P11" s="600"/>
    </row>
    <row r="12" spans="1:16" ht="12.75">
      <c r="A12" s="18">
        <v>2</v>
      </c>
      <c r="B12" s="599"/>
      <c r="C12" s="599"/>
      <c r="D12" s="1087"/>
      <c r="E12" s="1088"/>
      <c r="F12" s="1089"/>
      <c r="G12" s="599"/>
      <c r="H12" s="599"/>
      <c r="I12" s="599"/>
      <c r="J12" s="599"/>
      <c r="K12" s="599"/>
      <c r="L12" s="599"/>
      <c r="M12" s="599"/>
      <c r="N12" s="599"/>
      <c r="O12" s="599"/>
      <c r="P12" s="600"/>
    </row>
    <row r="13" spans="1:16" ht="12.75">
      <c r="A13" s="18">
        <v>3</v>
      </c>
      <c r="B13" s="599"/>
      <c r="C13" s="599"/>
      <c r="D13" s="1087"/>
      <c r="E13" s="1088"/>
      <c r="F13" s="1089"/>
      <c r="G13" s="599"/>
      <c r="H13" s="599"/>
      <c r="I13" s="599"/>
      <c r="J13" s="599"/>
      <c r="K13" s="599"/>
      <c r="L13" s="599"/>
      <c r="M13" s="599"/>
      <c r="N13" s="599"/>
      <c r="O13" s="599"/>
      <c r="P13" s="600"/>
    </row>
    <row r="14" spans="1:16" ht="12.75">
      <c r="A14" s="18">
        <v>4</v>
      </c>
      <c r="B14" s="599"/>
      <c r="C14" s="599"/>
      <c r="D14" s="1087"/>
      <c r="E14" s="1088"/>
      <c r="F14" s="1089"/>
      <c r="G14" s="599"/>
      <c r="H14" s="1093" t="s">
        <v>1022</v>
      </c>
      <c r="I14" s="1094"/>
      <c r="J14" s="1094"/>
      <c r="K14" s="1094"/>
      <c r="L14" s="1094"/>
      <c r="M14" s="1095"/>
      <c r="N14" s="599"/>
      <c r="O14" s="599"/>
      <c r="P14" s="600"/>
    </row>
    <row r="15" spans="1:16" ht="12.75">
      <c r="A15" s="18">
        <v>5</v>
      </c>
      <c r="B15" s="599"/>
      <c r="C15" s="599"/>
      <c r="D15" s="1087"/>
      <c r="E15" s="1088"/>
      <c r="F15" s="1089"/>
      <c r="G15" s="599"/>
      <c r="H15" s="1096"/>
      <c r="I15" s="1097"/>
      <c r="J15" s="1097"/>
      <c r="K15" s="1097"/>
      <c r="L15" s="1097"/>
      <c r="M15" s="1098"/>
      <c r="N15" s="599"/>
      <c r="O15" s="599"/>
      <c r="P15" s="600"/>
    </row>
    <row r="16" spans="1:16" ht="12.75">
      <c r="A16" s="18">
        <v>6</v>
      </c>
      <c r="B16" s="599"/>
      <c r="C16" s="599"/>
      <c r="D16" s="1087"/>
      <c r="E16" s="1088"/>
      <c r="F16" s="1089"/>
      <c r="G16" s="599"/>
      <c r="H16" s="1096"/>
      <c r="I16" s="1097"/>
      <c r="J16" s="1097"/>
      <c r="K16" s="1097"/>
      <c r="L16" s="1097"/>
      <c r="M16" s="1098"/>
      <c r="N16" s="599"/>
      <c r="O16" s="599"/>
      <c r="P16" s="600"/>
    </row>
    <row r="17" spans="1:16" ht="12.75">
      <c r="A17" s="18">
        <v>7</v>
      </c>
      <c r="B17" s="599"/>
      <c r="C17" s="599"/>
      <c r="D17" s="1087"/>
      <c r="E17" s="1088"/>
      <c r="F17" s="1089"/>
      <c r="G17" s="599"/>
      <c r="H17" s="1096"/>
      <c r="I17" s="1097"/>
      <c r="J17" s="1097"/>
      <c r="K17" s="1097"/>
      <c r="L17" s="1097"/>
      <c r="M17" s="1098"/>
      <c r="N17" s="599"/>
      <c r="O17" s="599"/>
      <c r="P17" s="600"/>
    </row>
    <row r="18" spans="1:16" ht="12.75">
      <c r="A18" s="18">
        <v>8</v>
      </c>
      <c r="B18" s="599"/>
      <c r="C18" s="599"/>
      <c r="D18" s="1087"/>
      <c r="E18" s="1088"/>
      <c r="F18" s="1089"/>
      <c r="G18" s="599"/>
      <c r="H18" s="1096"/>
      <c r="I18" s="1097"/>
      <c r="J18" s="1097"/>
      <c r="K18" s="1097"/>
      <c r="L18" s="1097"/>
      <c r="M18" s="1098"/>
      <c r="N18" s="599"/>
      <c r="O18" s="599"/>
      <c r="P18" s="600"/>
    </row>
    <row r="19" spans="1:16" ht="12.75">
      <c r="A19" s="18">
        <v>9</v>
      </c>
      <c r="B19" s="599"/>
      <c r="C19" s="599"/>
      <c r="D19" s="1087"/>
      <c r="E19" s="1088"/>
      <c r="F19" s="1089"/>
      <c r="G19" s="599"/>
      <c r="H19" s="1096"/>
      <c r="I19" s="1097"/>
      <c r="J19" s="1097"/>
      <c r="K19" s="1097"/>
      <c r="L19" s="1097"/>
      <c r="M19" s="1098"/>
      <c r="N19" s="599"/>
      <c r="O19" s="599"/>
      <c r="P19" s="600"/>
    </row>
    <row r="20" spans="1:16" ht="12.75">
      <c r="A20" s="18">
        <v>10</v>
      </c>
      <c r="B20" s="599"/>
      <c r="C20" s="599"/>
      <c r="D20" s="1087"/>
      <c r="E20" s="1088"/>
      <c r="F20" s="1089"/>
      <c r="G20" s="599"/>
      <c r="H20" s="1099"/>
      <c r="I20" s="1100"/>
      <c r="J20" s="1100"/>
      <c r="K20" s="1100"/>
      <c r="L20" s="1100"/>
      <c r="M20" s="1101"/>
      <c r="N20" s="599"/>
      <c r="O20" s="599"/>
      <c r="P20" s="600"/>
    </row>
    <row r="21" spans="1:16" ht="12.75">
      <c r="A21" s="18">
        <v>11</v>
      </c>
      <c r="B21" s="599"/>
      <c r="C21" s="599"/>
      <c r="D21" s="1087"/>
      <c r="E21" s="1088"/>
      <c r="F21" s="1089"/>
      <c r="G21" s="599"/>
      <c r="H21" s="599"/>
      <c r="I21" s="599"/>
      <c r="J21" s="599"/>
      <c r="K21" s="599"/>
      <c r="L21" s="599"/>
      <c r="M21" s="599"/>
      <c r="N21" s="599"/>
      <c r="O21" s="599"/>
      <c r="P21" s="600"/>
    </row>
    <row r="22" spans="1:16" ht="12.75">
      <c r="A22" s="20" t="s">
        <v>6</v>
      </c>
      <c r="B22" s="599"/>
      <c r="C22" s="599"/>
      <c r="D22" s="1087"/>
      <c r="E22" s="1088"/>
      <c r="F22" s="1089"/>
      <c r="G22" s="599"/>
      <c r="H22" s="599"/>
      <c r="I22" s="599"/>
      <c r="J22" s="599"/>
      <c r="K22" s="599"/>
      <c r="L22" s="599"/>
      <c r="M22" s="599"/>
      <c r="N22" s="599"/>
      <c r="O22" s="599"/>
      <c r="P22" s="600"/>
    </row>
    <row r="23" spans="1:16" ht="12.75">
      <c r="A23" s="20" t="s">
        <v>6</v>
      </c>
      <c r="B23" s="599"/>
      <c r="C23" s="599"/>
      <c r="D23" s="1087"/>
      <c r="E23" s="1088"/>
      <c r="F23" s="1089"/>
      <c r="G23" s="599"/>
      <c r="H23" s="599"/>
      <c r="I23" s="599"/>
      <c r="J23" s="599"/>
      <c r="K23" s="599"/>
      <c r="L23" s="599"/>
      <c r="M23" s="599"/>
      <c r="N23" s="599"/>
      <c r="O23" s="599"/>
      <c r="P23" s="600"/>
    </row>
    <row r="24" spans="1:16" ht="12.75">
      <c r="A24" s="20" t="s">
        <v>6</v>
      </c>
      <c r="B24" s="599"/>
      <c r="C24" s="599"/>
      <c r="D24" s="1087"/>
      <c r="E24" s="1088"/>
      <c r="F24" s="1089"/>
      <c r="G24" s="599"/>
      <c r="H24" s="599"/>
      <c r="I24" s="599"/>
      <c r="J24" s="599"/>
      <c r="K24" s="599"/>
      <c r="L24" s="599"/>
      <c r="M24" s="599"/>
      <c r="N24" s="599"/>
      <c r="O24" s="599"/>
      <c r="P24" s="599"/>
    </row>
    <row r="25" spans="1:16" ht="12.75">
      <c r="A25" s="58"/>
      <c r="B25" s="22"/>
      <c r="C25" s="22"/>
      <c r="D25" s="138"/>
      <c r="E25" s="138"/>
      <c r="F25" s="138"/>
      <c r="G25" s="22"/>
      <c r="H25" s="22"/>
      <c r="I25" s="22"/>
      <c r="J25" s="22"/>
      <c r="K25" s="22"/>
      <c r="L25" s="22"/>
      <c r="M25" s="22"/>
      <c r="N25" s="22"/>
      <c r="O25" s="22"/>
      <c r="P25" s="22"/>
    </row>
    <row r="26" spans="1:5" ht="12.75">
      <c r="A26" s="22"/>
      <c r="B26" s="22"/>
      <c r="C26" s="22"/>
      <c r="D26" s="22"/>
      <c r="E26" s="22"/>
    </row>
    <row r="27" spans="1:4" ht="12.75">
      <c r="A27" s="862" t="s">
        <v>306</v>
      </c>
      <c r="B27" s="862"/>
      <c r="C27" s="862"/>
      <c r="D27" s="862"/>
    </row>
    <row r="28" spans="1:3" ht="12.75">
      <c r="A28" s="28" t="s">
        <v>134</v>
      </c>
      <c r="B28" s="15" t="s">
        <v>236</v>
      </c>
      <c r="C28" s="15"/>
    </row>
    <row r="29" spans="1:14" ht="12.75">
      <c r="A29" s="28" t="s">
        <v>176</v>
      </c>
      <c r="B29" s="862" t="s">
        <v>302</v>
      </c>
      <c r="C29" s="862"/>
      <c r="D29" s="862"/>
      <c r="E29" s="862"/>
      <c r="N29" s="16" t="s">
        <v>10</v>
      </c>
    </row>
    <row r="30" spans="1:4" ht="12.75">
      <c r="A30" s="15" t="s">
        <v>178</v>
      </c>
      <c r="B30" s="862" t="s">
        <v>303</v>
      </c>
      <c r="C30" s="862"/>
      <c r="D30" s="862"/>
    </row>
    <row r="31" spans="1:14" ht="12.75">
      <c r="A31" s="15" t="s">
        <v>201</v>
      </c>
      <c r="B31" s="862" t="s">
        <v>350</v>
      </c>
      <c r="C31" s="862"/>
      <c r="D31" s="862"/>
      <c r="E31" s="862"/>
      <c r="F31" s="862"/>
      <c r="G31" s="862"/>
      <c r="H31" s="862"/>
      <c r="I31" s="862"/>
      <c r="J31" s="862"/>
      <c r="K31" s="862"/>
      <c r="L31" s="862"/>
      <c r="M31" s="862"/>
      <c r="N31" s="862"/>
    </row>
    <row r="32" spans="1:3" ht="12.75">
      <c r="A32" s="15" t="s">
        <v>138</v>
      </c>
      <c r="B32" s="15" t="s">
        <v>257</v>
      </c>
      <c r="C32" s="15"/>
    </row>
    <row r="33" spans="1:3" ht="12.75">
      <c r="A33" s="15" t="s">
        <v>139</v>
      </c>
      <c r="B33" s="15" t="s">
        <v>304</v>
      </c>
      <c r="C33" s="15"/>
    </row>
    <row r="34" spans="1:3" ht="12.75">
      <c r="A34" s="15"/>
      <c r="B34" s="15" t="s">
        <v>305</v>
      </c>
      <c r="C34" s="15"/>
    </row>
    <row r="35" spans="1:3" ht="12.75">
      <c r="A35" s="15"/>
      <c r="B35" s="15"/>
      <c r="C35" s="15"/>
    </row>
    <row r="36" spans="1:3" ht="12.75">
      <c r="A36" s="15"/>
      <c r="B36" s="15"/>
      <c r="C36" s="15"/>
    </row>
    <row r="37" spans="1:16" ht="12.75">
      <c r="A37" s="15"/>
      <c r="D37" s="15"/>
      <c r="E37" s="15"/>
      <c r="H37" s="15"/>
      <c r="I37" s="15"/>
      <c r="J37" s="15"/>
      <c r="K37" s="15"/>
      <c r="L37" s="15"/>
      <c r="M37" s="15"/>
      <c r="N37" s="911" t="s">
        <v>995</v>
      </c>
      <c r="O37" s="911"/>
      <c r="P37" s="911"/>
    </row>
    <row r="38" spans="7:16" ht="12.75" customHeight="1">
      <c r="G38" s="15"/>
      <c r="H38" s="29"/>
      <c r="I38" s="29"/>
      <c r="J38" s="29"/>
      <c r="K38" s="29"/>
      <c r="L38" s="29"/>
      <c r="M38" s="29"/>
      <c r="N38" s="911" t="s">
        <v>998</v>
      </c>
      <c r="O38" s="911"/>
      <c r="P38" s="911"/>
    </row>
    <row r="39" spans="7:16" ht="12.75" customHeight="1">
      <c r="G39" s="29"/>
      <c r="H39" s="29"/>
      <c r="I39" s="29"/>
      <c r="J39" s="29"/>
      <c r="K39" s="29"/>
      <c r="L39" s="29"/>
      <c r="M39" s="29"/>
      <c r="N39" s="911" t="s">
        <v>997</v>
      </c>
      <c r="O39" s="911"/>
      <c r="P39" s="911"/>
    </row>
    <row r="40" spans="1:16" ht="12.75">
      <c r="A40" s="15"/>
      <c r="B40" s="15"/>
      <c r="H40" s="15"/>
      <c r="I40" s="15"/>
      <c r="J40" s="15"/>
      <c r="K40" s="15"/>
      <c r="L40" s="15"/>
      <c r="M40" s="15"/>
      <c r="N40" s="15"/>
      <c r="O40" s="15"/>
      <c r="P40" s="15"/>
    </row>
    <row r="42" spans="1:16" ht="12.75">
      <c r="A42" s="1078"/>
      <c r="B42" s="1078"/>
      <c r="C42" s="1078"/>
      <c r="D42" s="1078"/>
      <c r="E42" s="1078"/>
      <c r="F42" s="1078"/>
      <c r="G42" s="1078"/>
      <c r="H42" s="1078"/>
      <c r="I42" s="1078"/>
      <c r="J42" s="1078"/>
      <c r="K42" s="1078"/>
      <c r="L42" s="1078"/>
      <c r="M42" s="1078"/>
      <c r="N42" s="1078"/>
      <c r="O42" s="1078"/>
      <c r="P42" s="1078"/>
    </row>
  </sheetData>
  <sheetProtection/>
  <mergeCells count="39">
    <mergeCell ref="H14:M20"/>
    <mergeCell ref="N37:P37"/>
    <mergeCell ref="N38:P38"/>
    <mergeCell ref="N39:P39"/>
    <mergeCell ref="B31:N31"/>
    <mergeCell ref="A42:P42"/>
    <mergeCell ref="D22:F22"/>
    <mergeCell ref="D23:F23"/>
    <mergeCell ref="D24:F24"/>
    <mergeCell ref="B29:E29"/>
    <mergeCell ref="B30:D30"/>
    <mergeCell ref="A27:D27"/>
    <mergeCell ref="D21:F21"/>
    <mergeCell ref="D10:F10"/>
    <mergeCell ref="D11:F11"/>
    <mergeCell ref="D12:F12"/>
    <mergeCell ref="D13:F13"/>
    <mergeCell ref="D14:F14"/>
    <mergeCell ref="D15:F15"/>
    <mergeCell ref="D16:F16"/>
    <mergeCell ref="D17:F17"/>
    <mergeCell ref="D18:F18"/>
    <mergeCell ref="D19:F19"/>
    <mergeCell ref="D20:F20"/>
    <mergeCell ref="I7:P7"/>
    <mergeCell ref="A8:A9"/>
    <mergeCell ref="B8:B9"/>
    <mergeCell ref="C8:C9"/>
    <mergeCell ref="D8:F9"/>
    <mergeCell ref="G8:I8"/>
    <mergeCell ref="J8:L8"/>
    <mergeCell ref="M8:O8"/>
    <mergeCell ref="P8:P9"/>
    <mergeCell ref="A6:P6"/>
    <mergeCell ref="D1:G1"/>
    <mergeCell ref="O1:P1"/>
    <mergeCell ref="A2:P2"/>
    <mergeCell ref="A3:P3"/>
    <mergeCell ref="A5:P5"/>
  </mergeCells>
  <conditionalFormatting sqref="N37:O39">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fitToHeight="1" fitToWidth="1" horizontalDpi="600" verticalDpi="600" orientation="landscape" paperSize="9" scale="90" r:id="rId1"/>
</worksheet>
</file>

<file path=xl/worksheets/sheet33.xml><?xml version="1.0" encoding="utf-8"?>
<worksheet xmlns="http://schemas.openxmlformats.org/spreadsheetml/2006/main" xmlns:r="http://schemas.openxmlformats.org/officeDocument/2006/relationships">
  <sheetPr>
    <tabColor rgb="FF00B050"/>
  </sheetPr>
  <dimension ref="A1:R168"/>
  <sheetViews>
    <sheetView view="pageBreakPreview" zoomScaleNormal="115" zoomScaleSheetLayoutView="100" zoomScalePageLayoutView="0" workbookViewId="0" topLeftCell="A1">
      <pane xSplit="2" ySplit="10" topLeftCell="K86" activePane="bottomRight" state="frozen"/>
      <selection pane="topLeft" activeCell="H33" sqref="A33:V43"/>
      <selection pane="topRight" activeCell="H33" sqref="A33:V43"/>
      <selection pane="bottomLeft" activeCell="H33" sqref="A33:V43"/>
      <selection pane="bottomRight" activeCell="T89" sqref="T89"/>
    </sheetView>
  </sheetViews>
  <sheetFormatPr defaultColWidth="9.140625" defaultRowHeight="12.75"/>
  <cols>
    <col min="1" max="1" width="6.00390625" style="61" customWidth="1"/>
    <col min="2" max="2" width="20.421875" style="61" customWidth="1"/>
    <col min="3" max="3" width="7.28125" style="61" customWidth="1"/>
    <col min="4" max="4" width="6.8515625" style="61" customWidth="1"/>
    <col min="5" max="5" width="7.421875" style="61" customWidth="1"/>
    <col min="6" max="7" width="7.00390625" style="61" customWidth="1"/>
    <col min="8" max="8" width="7.140625" style="61" customWidth="1"/>
    <col min="9" max="10" width="6.8515625" style="61" customWidth="1"/>
    <col min="11" max="11" width="7.00390625" style="61" customWidth="1"/>
    <col min="12" max="12" width="7.28125" style="61" customWidth="1"/>
    <col min="13" max="13" width="7.421875" style="439" customWidth="1"/>
    <col min="14" max="14" width="7.8515625" style="61" customWidth="1"/>
    <col min="15" max="15" width="10.8515625" style="61" bestFit="1" customWidth="1"/>
    <col min="16" max="16" width="12.00390625" style="61" bestFit="1" customWidth="1"/>
    <col min="17" max="17" width="11.57421875" style="61" customWidth="1"/>
    <col min="18" max="18" width="12.00390625" style="61" customWidth="1"/>
    <col min="19" max="16384" width="9.140625" style="61" customWidth="1"/>
  </cols>
  <sheetData>
    <row r="1" spans="7:18" s="16" customFormat="1" ht="15.75">
      <c r="G1" s="859" t="s">
        <v>0</v>
      </c>
      <c r="H1" s="859"/>
      <c r="I1" s="859"/>
      <c r="J1" s="859"/>
      <c r="K1" s="859"/>
      <c r="L1" s="859"/>
      <c r="M1" s="859"/>
      <c r="N1" s="445"/>
      <c r="O1" s="445"/>
      <c r="R1" s="32" t="s">
        <v>1023</v>
      </c>
    </row>
    <row r="2" spans="2:15" s="16" customFormat="1" ht="20.25">
      <c r="B2" s="109"/>
      <c r="E2" s="860" t="s">
        <v>388</v>
      </c>
      <c r="F2" s="860"/>
      <c r="G2" s="860"/>
      <c r="H2" s="860"/>
      <c r="I2" s="860"/>
      <c r="J2" s="860"/>
      <c r="K2" s="860"/>
      <c r="L2" s="860"/>
      <c r="M2" s="860"/>
      <c r="N2" s="860"/>
      <c r="O2" s="860"/>
    </row>
    <row r="3" spans="2:15" s="16" customFormat="1" ht="20.25">
      <c r="B3" s="109"/>
      <c r="E3" s="107"/>
      <c r="F3" s="107"/>
      <c r="G3" s="107"/>
      <c r="H3" s="107"/>
      <c r="I3" s="107"/>
      <c r="J3" s="107"/>
      <c r="K3" s="107"/>
      <c r="L3" s="107"/>
      <c r="M3" s="107"/>
      <c r="N3" s="107"/>
      <c r="O3" s="107"/>
    </row>
    <row r="4" spans="2:18" ht="18">
      <c r="B4" s="1107" t="s">
        <v>394</v>
      </c>
      <c r="C4" s="1107"/>
      <c r="D4" s="1107"/>
      <c r="E4" s="1107"/>
      <c r="F4" s="1107"/>
      <c r="G4" s="1107"/>
      <c r="H4" s="1107"/>
      <c r="I4" s="1107"/>
      <c r="J4" s="1107"/>
      <c r="K4" s="1107"/>
      <c r="L4" s="1107"/>
      <c r="M4" s="1107"/>
      <c r="N4" s="1107"/>
      <c r="O4" s="1107"/>
      <c r="P4" s="1107"/>
      <c r="Q4" s="1107"/>
      <c r="R4" s="1107"/>
    </row>
    <row r="5" spans="3:18" ht="15">
      <c r="C5" s="62"/>
      <c r="D5" s="62"/>
      <c r="E5" s="62"/>
      <c r="F5" s="62"/>
      <c r="G5" s="62"/>
      <c r="H5" s="62"/>
      <c r="M5" s="440"/>
      <c r="N5" s="62"/>
      <c r="O5" s="62"/>
      <c r="P5" s="62"/>
      <c r="Q5" s="62"/>
      <c r="R5" s="62"/>
    </row>
    <row r="6" spans="1:2" ht="15">
      <c r="A6" s="862" t="s">
        <v>994</v>
      </c>
      <c r="B6" s="862"/>
    </row>
    <row r="7" spans="1:18" s="64" customFormat="1" ht="41.25" customHeight="1">
      <c r="A7" s="1075" t="s">
        <v>1</v>
      </c>
      <c r="B7" s="1108" t="s">
        <v>2</v>
      </c>
      <c r="C7" s="1102" t="s">
        <v>366</v>
      </c>
      <c r="D7" s="1102"/>
      <c r="E7" s="1102"/>
      <c r="F7" s="1102"/>
      <c r="G7" s="1103" t="s">
        <v>453</v>
      </c>
      <c r="H7" s="1104"/>
      <c r="I7" s="1104"/>
      <c r="J7" s="1105"/>
      <c r="K7" s="1103" t="s">
        <v>298</v>
      </c>
      <c r="L7" s="1104"/>
      <c r="M7" s="1104"/>
      <c r="N7" s="1105"/>
      <c r="O7" s="1103" t="s">
        <v>119</v>
      </c>
      <c r="P7" s="1104"/>
      <c r="Q7" s="1104"/>
      <c r="R7" s="1106"/>
    </row>
    <row r="8" spans="1:18" s="65" customFormat="1" ht="29.25" customHeight="1">
      <c r="A8" s="1075"/>
      <c r="B8" s="1109"/>
      <c r="C8" s="481" t="s">
        <v>98</v>
      </c>
      <c r="D8" s="481" t="s">
        <v>104</v>
      </c>
      <c r="E8" s="481" t="s">
        <v>105</v>
      </c>
      <c r="F8" s="481" t="s">
        <v>18</v>
      </c>
      <c r="G8" s="481" t="s">
        <v>98</v>
      </c>
      <c r="H8" s="481" t="s">
        <v>104</v>
      </c>
      <c r="I8" s="481" t="s">
        <v>105</v>
      </c>
      <c r="J8" s="481" t="s">
        <v>18</v>
      </c>
      <c r="K8" s="481" t="s">
        <v>98</v>
      </c>
      <c r="L8" s="481" t="s">
        <v>104</v>
      </c>
      <c r="M8" s="834" t="s">
        <v>105</v>
      </c>
      <c r="N8" s="481" t="s">
        <v>18</v>
      </c>
      <c r="O8" s="481" t="s">
        <v>1024</v>
      </c>
      <c r="P8" s="481" t="s">
        <v>187</v>
      </c>
      <c r="Q8" s="831" t="s">
        <v>188</v>
      </c>
      <c r="R8" s="481" t="s">
        <v>1025</v>
      </c>
    </row>
    <row r="9" spans="1:18" s="65" customFormat="1" ht="15" hidden="1">
      <c r="A9" s="4"/>
      <c r="B9" s="71"/>
      <c r="C9" s="72"/>
      <c r="D9" s="72"/>
      <c r="E9" s="72"/>
      <c r="F9" s="72"/>
      <c r="G9" s="72"/>
      <c r="H9" s="72"/>
      <c r="I9" s="72"/>
      <c r="J9" s="72"/>
      <c r="K9" s="72"/>
      <c r="L9" s="72"/>
      <c r="M9" s="441"/>
      <c r="N9" s="72"/>
      <c r="O9" s="72"/>
      <c r="P9" s="72"/>
      <c r="Q9" s="459"/>
      <c r="R9" s="71"/>
    </row>
    <row r="10" spans="1:18" s="835" customFormat="1" ht="15.75" customHeight="1">
      <c r="A10" s="649">
        <v>1</v>
      </c>
      <c r="B10" s="446">
        <v>2</v>
      </c>
      <c r="C10" s="481">
        <v>3</v>
      </c>
      <c r="D10" s="481">
        <v>4</v>
      </c>
      <c r="E10" s="481">
        <v>5</v>
      </c>
      <c r="F10" s="481">
        <v>6</v>
      </c>
      <c r="G10" s="481">
        <v>7</v>
      </c>
      <c r="H10" s="481">
        <v>8</v>
      </c>
      <c r="I10" s="481">
        <v>9</v>
      </c>
      <c r="J10" s="481">
        <v>10</v>
      </c>
      <c r="K10" s="481">
        <v>11</v>
      </c>
      <c r="L10" s="481">
        <v>12</v>
      </c>
      <c r="M10" s="834">
        <v>13</v>
      </c>
      <c r="N10" s="481">
        <v>14</v>
      </c>
      <c r="O10" s="481">
        <v>15</v>
      </c>
      <c r="P10" s="481">
        <v>16</v>
      </c>
      <c r="Q10" s="481">
        <v>17</v>
      </c>
      <c r="R10" s="446">
        <v>18</v>
      </c>
    </row>
    <row r="11" spans="1:18" ht="12.75">
      <c r="A11" s="135">
        <v>1</v>
      </c>
      <c r="B11" s="226" t="s">
        <v>627</v>
      </c>
      <c r="C11" s="269">
        <v>13</v>
      </c>
      <c r="D11" s="269">
        <v>185</v>
      </c>
      <c r="E11" s="269">
        <v>2549</v>
      </c>
      <c r="F11" s="376">
        <v>2747</v>
      </c>
      <c r="G11" s="269">
        <v>13</v>
      </c>
      <c r="H11" s="269">
        <v>0</v>
      </c>
      <c r="I11" s="269">
        <v>1435</v>
      </c>
      <c r="J11" s="376">
        <v>1448</v>
      </c>
      <c r="K11" s="269"/>
      <c r="L11" s="269"/>
      <c r="M11" s="442">
        <v>26</v>
      </c>
      <c r="N11" s="376">
        <v>26</v>
      </c>
      <c r="O11" s="269">
        <v>0</v>
      </c>
      <c r="P11" s="269">
        <v>185</v>
      </c>
      <c r="Q11" s="269">
        <v>1088</v>
      </c>
      <c r="R11" s="376">
        <v>1273</v>
      </c>
    </row>
    <row r="12" spans="1:18" ht="12.75">
      <c r="A12" s="135">
        <v>2</v>
      </c>
      <c r="B12" s="226" t="s">
        <v>628</v>
      </c>
      <c r="C12" s="269">
        <v>18</v>
      </c>
      <c r="D12" s="269">
        <v>146</v>
      </c>
      <c r="E12" s="269">
        <v>2408</v>
      </c>
      <c r="F12" s="376">
        <v>2572</v>
      </c>
      <c r="G12" s="269">
        <v>18</v>
      </c>
      <c r="H12" s="269">
        <v>0</v>
      </c>
      <c r="I12" s="269">
        <v>1701</v>
      </c>
      <c r="J12" s="376">
        <v>1719</v>
      </c>
      <c r="K12" s="269"/>
      <c r="L12" s="269"/>
      <c r="M12" s="442">
        <v>79</v>
      </c>
      <c r="N12" s="376">
        <v>79</v>
      </c>
      <c r="O12" s="269">
        <v>0</v>
      </c>
      <c r="P12" s="269">
        <v>146</v>
      </c>
      <c r="Q12" s="269">
        <v>628</v>
      </c>
      <c r="R12" s="376">
        <v>774</v>
      </c>
    </row>
    <row r="13" spans="1:18" ht="12.75">
      <c r="A13" s="135">
        <v>3</v>
      </c>
      <c r="B13" s="226" t="s">
        <v>629</v>
      </c>
      <c r="C13" s="269">
        <v>9</v>
      </c>
      <c r="D13" s="269">
        <v>358</v>
      </c>
      <c r="E13" s="269">
        <v>3422</v>
      </c>
      <c r="F13" s="376">
        <v>3789</v>
      </c>
      <c r="G13" s="269">
        <v>0</v>
      </c>
      <c r="H13" s="269">
        <v>0</v>
      </c>
      <c r="I13" s="269">
        <v>2374</v>
      </c>
      <c r="J13" s="376">
        <v>2374</v>
      </c>
      <c r="K13" s="269">
        <v>0</v>
      </c>
      <c r="L13" s="269">
        <v>0</v>
      </c>
      <c r="M13" s="442">
        <v>297</v>
      </c>
      <c r="N13" s="376">
        <v>297</v>
      </c>
      <c r="O13" s="269">
        <v>9</v>
      </c>
      <c r="P13" s="269">
        <v>358</v>
      </c>
      <c r="Q13" s="269">
        <v>751</v>
      </c>
      <c r="R13" s="376">
        <v>1118</v>
      </c>
    </row>
    <row r="14" spans="1:18" ht="12.75">
      <c r="A14" s="135">
        <v>4</v>
      </c>
      <c r="B14" s="226" t="s">
        <v>630</v>
      </c>
      <c r="C14" s="269">
        <v>3</v>
      </c>
      <c r="D14" s="269">
        <v>174</v>
      </c>
      <c r="E14" s="269">
        <v>1802</v>
      </c>
      <c r="F14" s="376">
        <v>1979</v>
      </c>
      <c r="G14" s="269">
        <v>3</v>
      </c>
      <c r="H14" s="269">
        <v>0</v>
      </c>
      <c r="I14" s="269">
        <v>1366</v>
      </c>
      <c r="J14" s="376">
        <v>1369</v>
      </c>
      <c r="K14" s="269"/>
      <c r="L14" s="269"/>
      <c r="M14" s="442">
        <v>27</v>
      </c>
      <c r="N14" s="376">
        <v>27</v>
      </c>
      <c r="O14" s="269">
        <v>0</v>
      </c>
      <c r="P14" s="269">
        <v>174</v>
      </c>
      <c r="Q14" s="269">
        <v>409</v>
      </c>
      <c r="R14" s="376">
        <v>583</v>
      </c>
    </row>
    <row r="15" spans="1:18" ht="12.75">
      <c r="A15" s="135">
        <v>5</v>
      </c>
      <c r="B15" s="226" t="s">
        <v>631</v>
      </c>
      <c r="C15" s="269">
        <v>5</v>
      </c>
      <c r="D15" s="269">
        <v>117</v>
      </c>
      <c r="E15" s="269">
        <v>1485</v>
      </c>
      <c r="F15" s="376">
        <v>1607</v>
      </c>
      <c r="G15" s="269">
        <v>4</v>
      </c>
      <c r="H15" s="269">
        <v>0</v>
      </c>
      <c r="I15" s="269">
        <v>1217</v>
      </c>
      <c r="J15" s="376">
        <v>1221</v>
      </c>
      <c r="K15" s="269">
        <v>0</v>
      </c>
      <c r="L15" s="269">
        <v>0</v>
      </c>
      <c r="M15" s="442">
        <v>4</v>
      </c>
      <c r="N15" s="376">
        <v>4</v>
      </c>
      <c r="O15" s="269">
        <v>1</v>
      </c>
      <c r="P15" s="269">
        <v>117</v>
      </c>
      <c r="Q15" s="269">
        <v>264</v>
      </c>
      <c r="R15" s="376">
        <v>382</v>
      </c>
    </row>
    <row r="16" spans="1:18" ht="12.75">
      <c r="A16" s="135">
        <v>6</v>
      </c>
      <c r="B16" s="226" t="s">
        <v>632</v>
      </c>
      <c r="C16" s="269">
        <v>11</v>
      </c>
      <c r="D16" s="269">
        <v>317</v>
      </c>
      <c r="E16" s="269">
        <v>3131</v>
      </c>
      <c r="F16" s="376">
        <v>3459</v>
      </c>
      <c r="G16" s="269">
        <v>0</v>
      </c>
      <c r="H16" s="269">
        <v>0</v>
      </c>
      <c r="I16" s="269">
        <v>2791</v>
      </c>
      <c r="J16" s="376">
        <v>2791</v>
      </c>
      <c r="K16" s="269">
        <v>0</v>
      </c>
      <c r="L16" s="269">
        <v>0</v>
      </c>
      <c r="M16" s="442">
        <v>36</v>
      </c>
      <c r="N16" s="376">
        <v>36</v>
      </c>
      <c r="O16" s="269">
        <v>11</v>
      </c>
      <c r="P16" s="269">
        <v>317</v>
      </c>
      <c r="Q16" s="269">
        <v>304</v>
      </c>
      <c r="R16" s="376">
        <v>632</v>
      </c>
    </row>
    <row r="17" spans="1:18" ht="12.75">
      <c r="A17" s="135">
        <v>7</v>
      </c>
      <c r="B17" s="226" t="s">
        <v>633</v>
      </c>
      <c r="C17" s="269">
        <v>6</v>
      </c>
      <c r="D17" s="269">
        <v>73</v>
      </c>
      <c r="E17" s="269">
        <v>2450</v>
      </c>
      <c r="F17" s="376">
        <v>2529</v>
      </c>
      <c r="G17" s="269">
        <v>6</v>
      </c>
      <c r="H17" s="269"/>
      <c r="I17" s="269">
        <v>1611</v>
      </c>
      <c r="J17" s="376">
        <v>1617</v>
      </c>
      <c r="K17" s="269"/>
      <c r="L17" s="269"/>
      <c r="M17" s="442">
        <v>106</v>
      </c>
      <c r="N17" s="376">
        <v>106</v>
      </c>
      <c r="O17" s="269">
        <v>0</v>
      </c>
      <c r="P17" s="269">
        <v>73</v>
      </c>
      <c r="Q17" s="269">
        <v>733</v>
      </c>
      <c r="R17" s="376">
        <v>806</v>
      </c>
    </row>
    <row r="18" spans="1:18" ht="12.75">
      <c r="A18" s="135">
        <v>8</v>
      </c>
      <c r="B18" s="226" t="s">
        <v>634</v>
      </c>
      <c r="C18" s="269">
        <v>5</v>
      </c>
      <c r="D18" s="269">
        <v>87</v>
      </c>
      <c r="E18" s="269">
        <v>665</v>
      </c>
      <c r="F18" s="376">
        <v>757</v>
      </c>
      <c r="G18" s="269">
        <v>0</v>
      </c>
      <c r="H18" s="269">
        <v>0</v>
      </c>
      <c r="I18" s="269">
        <v>506</v>
      </c>
      <c r="J18" s="376">
        <v>506</v>
      </c>
      <c r="K18" s="269">
        <v>0</v>
      </c>
      <c r="L18" s="269">
        <v>0</v>
      </c>
      <c r="M18" s="442">
        <v>6</v>
      </c>
      <c r="N18" s="376">
        <v>6</v>
      </c>
      <c r="O18" s="269">
        <v>5</v>
      </c>
      <c r="P18" s="269">
        <v>87</v>
      </c>
      <c r="Q18" s="269">
        <v>153</v>
      </c>
      <c r="R18" s="376">
        <v>245</v>
      </c>
    </row>
    <row r="19" spans="1:18" ht="12.75">
      <c r="A19" s="135">
        <v>9</v>
      </c>
      <c r="B19" s="226" t="s">
        <v>635</v>
      </c>
      <c r="C19" s="269">
        <v>5</v>
      </c>
      <c r="D19" s="269">
        <v>53</v>
      </c>
      <c r="E19" s="269">
        <v>3340</v>
      </c>
      <c r="F19" s="376">
        <v>3398</v>
      </c>
      <c r="G19" s="269">
        <v>5</v>
      </c>
      <c r="H19" s="269">
        <v>0</v>
      </c>
      <c r="I19" s="269">
        <v>2455</v>
      </c>
      <c r="J19" s="376">
        <v>2460</v>
      </c>
      <c r="K19" s="269">
        <v>0</v>
      </c>
      <c r="L19" s="269">
        <v>0</v>
      </c>
      <c r="M19" s="442">
        <v>226</v>
      </c>
      <c r="N19" s="376">
        <v>226</v>
      </c>
      <c r="O19" s="269">
        <v>0</v>
      </c>
      <c r="P19" s="269">
        <v>53</v>
      </c>
      <c r="Q19" s="269">
        <v>659</v>
      </c>
      <c r="R19" s="376">
        <v>712</v>
      </c>
    </row>
    <row r="20" spans="1:18" ht="12.75">
      <c r="A20" s="135">
        <v>10</v>
      </c>
      <c r="B20" s="226" t="s">
        <v>636</v>
      </c>
      <c r="C20" s="269">
        <v>8</v>
      </c>
      <c r="D20" s="269">
        <v>227</v>
      </c>
      <c r="E20" s="269">
        <v>2457</v>
      </c>
      <c r="F20" s="376">
        <v>2692</v>
      </c>
      <c r="G20" s="269">
        <v>8</v>
      </c>
      <c r="H20" s="269">
        <v>0</v>
      </c>
      <c r="I20" s="269">
        <v>1930</v>
      </c>
      <c r="J20" s="376">
        <v>1938</v>
      </c>
      <c r="K20" s="269"/>
      <c r="L20" s="269"/>
      <c r="M20" s="442">
        <v>3</v>
      </c>
      <c r="N20" s="376">
        <v>3</v>
      </c>
      <c r="O20" s="269">
        <v>0</v>
      </c>
      <c r="P20" s="269">
        <v>227</v>
      </c>
      <c r="Q20" s="269">
        <v>524</v>
      </c>
      <c r="R20" s="376">
        <v>751</v>
      </c>
    </row>
    <row r="21" spans="1:18" ht="12.75">
      <c r="A21" s="135">
        <v>11</v>
      </c>
      <c r="B21" s="226" t="s">
        <v>637</v>
      </c>
      <c r="C21" s="269">
        <v>4</v>
      </c>
      <c r="D21" s="269">
        <v>55</v>
      </c>
      <c r="E21" s="269">
        <v>2044</v>
      </c>
      <c r="F21" s="376">
        <v>2103</v>
      </c>
      <c r="G21" s="269">
        <v>4</v>
      </c>
      <c r="H21" s="269">
        <v>0</v>
      </c>
      <c r="I21" s="269">
        <v>1439</v>
      </c>
      <c r="J21" s="376">
        <v>1443</v>
      </c>
      <c r="K21" s="269"/>
      <c r="L21" s="269"/>
      <c r="M21" s="442">
        <v>189</v>
      </c>
      <c r="N21" s="376">
        <v>189</v>
      </c>
      <c r="O21" s="269">
        <v>0</v>
      </c>
      <c r="P21" s="269">
        <v>55</v>
      </c>
      <c r="Q21" s="269">
        <v>416</v>
      </c>
      <c r="R21" s="376">
        <v>471</v>
      </c>
    </row>
    <row r="22" spans="1:18" ht="12.75">
      <c r="A22" s="135">
        <v>12</v>
      </c>
      <c r="B22" s="226" t="s">
        <v>638</v>
      </c>
      <c r="C22" s="269">
        <v>14</v>
      </c>
      <c r="D22" s="269">
        <v>52</v>
      </c>
      <c r="E22" s="269">
        <v>1990</v>
      </c>
      <c r="F22" s="376">
        <v>2056</v>
      </c>
      <c r="G22" s="269">
        <v>14</v>
      </c>
      <c r="H22" s="269">
        <v>0</v>
      </c>
      <c r="I22" s="269">
        <v>1758</v>
      </c>
      <c r="J22" s="376">
        <v>1772</v>
      </c>
      <c r="K22" s="269"/>
      <c r="L22" s="269"/>
      <c r="M22" s="442">
        <v>58</v>
      </c>
      <c r="N22" s="376">
        <v>58</v>
      </c>
      <c r="O22" s="269">
        <v>0</v>
      </c>
      <c r="P22" s="269">
        <v>52</v>
      </c>
      <c r="Q22" s="269">
        <v>174</v>
      </c>
      <c r="R22" s="376">
        <v>226</v>
      </c>
    </row>
    <row r="23" spans="1:18" ht="12.75">
      <c r="A23" s="135">
        <v>13</v>
      </c>
      <c r="B23" s="226" t="s">
        <v>639</v>
      </c>
      <c r="C23" s="269">
        <v>7</v>
      </c>
      <c r="D23" s="269">
        <v>84</v>
      </c>
      <c r="E23" s="269">
        <v>2958</v>
      </c>
      <c r="F23" s="376">
        <v>3049</v>
      </c>
      <c r="G23" s="269">
        <v>7</v>
      </c>
      <c r="H23" s="269">
        <v>0</v>
      </c>
      <c r="I23" s="269">
        <v>2137</v>
      </c>
      <c r="J23" s="376">
        <v>2144</v>
      </c>
      <c r="K23" s="269"/>
      <c r="L23" s="269"/>
      <c r="M23" s="442">
        <v>374</v>
      </c>
      <c r="N23" s="376">
        <v>374</v>
      </c>
      <c r="O23" s="269">
        <v>0</v>
      </c>
      <c r="P23" s="269">
        <v>84</v>
      </c>
      <c r="Q23" s="269">
        <v>447</v>
      </c>
      <c r="R23" s="376">
        <v>531</v>
      </c>
    </row>
    <row r="24" spans="1:18" ht="12.75">
      <c r="A24" s="135">
        <v>14</v>
      </c>
      <c r="B24" s="226" t="s">
        <v>640</v>
      </c>
      <c r="C24" s="269">
        <v>8</v>
      </c>
      <c r="D24" s="269">
        <v>114</v>
      </c>
      <c r="E24" s="269">
        <v>2890</v>
      </c>
      <c r="F24" s="376">
        <v>3012</v>
      </c>
      <c r="G24" s="269">
        <v>0</v>
      </c>
      <c r="H24" s="269">
        <v>0</v>
      </c>
      <c r="I24" s="269">
        <v>2333</v>
      </c>
      <c r="J24" s="376">
        <v>2333</v>
      </c>
      <c r="K24" s="269">
        <v>0</v>
      </c>
      <c r="L24" s="269">
        <v>0</v>
      </c>
      <c r="M24" s="442">
        <v>183</v>
      </c>
      <c r="N24" s="376">
        <v>183</v>
      </c>
      <c r="O24" s="269">
        <v>8</v>
      </c>
      <c r="P24" s="269">
        <v>114</v>
      </c>
      <c r="Q24" s="269">
        <v>374</v>
      </c>
      <c r="R24" s="376">
        <v>496</v>
      </c>
    </row>
    <row r="25" spans="1:18" ht="12.75">
      <c r="A25" s="135">
        <v>15</v>
      </c>
      <c r="B25" s="226" t="s">
        <v>641</v>
      </c>
      <c r="C25" s="269">
        <v>5</v>
      </c>
      <c r="D25" s="269">
        <v>153</v>
      </c>
      <c r="E25" s="269">
        <v>2180</v>
      </c>
      <c r="F25" s="376">
        <v>2338</v>
      </c>
      <c r="G25" s="269">
        <v>5</v>
      </c>
      <c r="H25" s="269">
        <v>0</v>
      </c>
      <c r="I25" s="269">
        <v>1822</v>
      </c>
      <c r="J25" s="376">
        <v>1827</v>
      </c>
      <c r="K25" s="269">
        <v>0</v>
      </c>
      <c r="L25" s="269">
        <v>0</v>
      </c>
      <c r="M25" s="442">
        <v>49</v>
      </c>
      <c r="N25" s="376">
        <v>49</v>
      </c>
      <c r="O25" s="269">
        <v>0</v>
      </c>
      <c r="P25" s="269">
        <v>153</v>
      </c>
      <c r="Q25" s="269">
        <v>309</v>
      </c>
      <c r="R25" s="376">
        <v>462</v>
      </c>
    </row>
    <row r="26" spans="1:18" ht="12.75">
      <c r="A26" s="135">
        <v>16</v>
      </c>
      <c r="B26" s="226" t="s">
        <v>642</v>
      </c>
      <c r="C26" s="269">
        <v>2</v>
      </c>
      <c r="D26" s="269">
        <v>35</v>
      </c>
      <c r="E26" s="269">
        <v>1022</v>
      </c>
      <c r="F26" s="376">
        <v>1059</v>
      </c>
      <c r="G26" s="269">
        <v>2</v>
      </c>
      <c r="H26" s="269">
        <v>0</v>
      </c>
      <c r="I26" s="269">
        <v>742</v>
      </c>
      <c r="J26" s="376">
        <v>744</v>
      </c>
      <c r="K26" s="269">
        <v>0</v>
      </c>
      <c r="L26" s="269">
        <v>0</v>
      </c>
      <c r="M26" s="442">
        <v>119</v>
      </c>
      <c r="N26" s="376">
        <v>119</v>
      </c>
      <c r="O26" s="269">
        <v>0</v>
      </c>
      <c r="P26" s="269">
        <v>35</v>
      </c>
      <c r="Q26" s="269">
        <v>161</v>
      </c>
      <c r="R26" s="376">
        <v>196</v>
      </c>
    </row>
    <row r="27" spans="1:18" ht="12.75">
      <c r="A27" s="135">
        <v>17</v>
      </c>
      <c r="B27" s="226" t="s">
        <v>643</v>
      </c>
      <c r="C27" s="269">
        <v>21</v>
      </c>
      <c r="D27" s="269">
        <v>114</v>
      </c>
      <c r="E27" s="269">
        <v>2541</v>
      </c>
      <c r="F27" s="376">
        <v>2676</v>
      </c>
      <c r="G27" s="269">
        <v>21</v>
      </c>
      <c r="H27" s="269">
        <v>0</v>
      </c>
      <c r="I27" s="269">
        <v>1026</v>
      </c>
      <c r="J27" s="376">
        <v>1047</v>
      </c>
      <c r="K27" s="269">
        <v>0</v>
      </c>
      <c r="L27" s="269">
        <v>0</v>
      </c>
      <c r="M27" s="442">
        <v>72</v>
      </c>
      <c r="N27" s="376">
        <v>72</v>
      </c>
      <c r="O27" s="269">
        <v>0</v>
      </c>
      <c r="P27" s="269">
        <v>114</v>
      </c>
      <c r="Q27" s="269">
        <v>1443</v>
      </c>
      <c r="R27" s="376">
        <v>1557</v>
      </c>
    </row>
    <row r="28" spans="1:18" ht="12.75">
      <c r="A28" s="135">
        <v>18</v>
      </c>
      <c r="B28" s="226" t="s">
        <v>644</v>
      </c>
      <c r="C28" s="269">
        <v>16</v>
      </c>
      <c r="D28" s="269">
        <v>199</v>
      </c>
      <c r="E28" s="269">
        <v>2399</v>
      </c>
      <c r="F28" s="376">
        <v>2614</v>
      </c>
      <c r="G28" s="269">
        <v>0</v>
      </c>
      <c r="H28" s="269">
        <v>0</v>
      </c>
      <c r="I28" s="269">
        <v>1269</v>
      </c>
      <c r="J28" s="376">
        <v>1269</v>
      </c>
      <c r="K28" s="269"/>
      <c r="L28" s="269"/>
      <c r="M28" s="442">
        <v>46</v>
      </c>
      <c r="N28" s="376">
        <v>46</v>
      </c>
      <c r="O28" s="269">
        <v>16</v>
      </c>
      <c r="P28" s="269">
        <v>199</v>
      </c>
      <c r="Q28" s="269">
        <v>1084</v>
      </c>
      <c r="R28" s="376">
        <v>1299</v>
      </c>
    </row>
    <row r="29" spans="1:18" ht="12.75">
      <c r="A29" s="135">
        <v>19</v>
      </c>
      <c r="B29" s="226" t="s">
        <v>645</v>
      </c>
      <c r="C29" s="269">
        <v>3</v>
      </c>
      <c r="D29" s="269">
        <v>85</v>
      </c>
      <c r="E29" s="269">
        <v>1462</v>
      </c>
      <c r="F29" s="376">
        <v>1550</v>
      </c>
      <c r="G29" s="269">
        <v>3</v>
      </c>
      <c r="H29" s="269">
        <v>0</v>
      </c>
      <c r="I29" s="269">
        <v>1072</v>
      </c>
      <c r="J29" s="376">
        <v>1075</v>
      </c>
      <c r="K29" s="269">
        <v>0</v>
      </c>
      <c r="L29" s="269">
        <v>0</v>
      </c>
      <c r="M29" s="442">
        <v>20</v>
      </c>
      <c r="N29" s="376">
        <v>20</v>
      </c>
      <c r="O29" s="269">
        <v>0</v>
      </c>
      <c r="P29" s="269">
        <v>85</v>
      </c>
      <c r="Q29" s="269">
        <v>370</v>
      </c>
      <c r="R29" s="376">
        <v>455</v>
      </c>
    </row>
    <row r="30" spans="1:18" ht="12.75">
      <c r="A30" s="135">
        <v>20</v>
      </c>
      <c r="B30" s="226" t="s">
        <v>646</v>
      </c>
      <c r="C30" s="269">
        <v>5</v>
      </c>
      <c r="D30" s="269">
        <v>35</v>
      </c>
      <c r="E30" s="269">
        <v>1437</v>
      </c>
      <c r="F30" s="376">
        <v>1477</v>
      </c>
      <c r="G30" s="269">
        <v>5</v>
      </c>
      <c r="H30" s="269">
        <v>0</v>
      </c>
      <c r="I30" s="269">
        <v>1143</v>
      </c>
      <c r="J30" s="376">
        <v>1148</v>
      </c>
      <c r="K30" s="269">
        <v>0</v>
      </c>
      <c r="L30" s="269">
        <v>0</v>
      </c>
      <c r="M30" s="442">
        <v>128</v>
      </c>
      <c r="N30" s="376">
        <v>128</v>
      </c>
      <c r="O30" s="269">
        <v>0</v>
      </c>
      <c r="P30" s="269">
        <v>35</v>
      </c>
      <c r="Q30" s="269">
        <v>166</v>
      </c>
      <c r="R30" s="376">
        <v>201</v>
      </c>
    </row>
    <row r="31" spans="1:18" ht="12.75">
      <c r="A31" s="135">
        <v>21</v>
      </c>
      <c r="B31" s="226" t="s">
        <v>647</v>
      </c>
      <c r="C31" s="269">
        <v>19</v>
      </c>
      <c r="D31" s="269">
        <v>64</v>
      </c>
      <c r="E31" s="269">
        <v>1926</v>
      </c>
      <c r="F31" s="376">
        <v>2009</v>
      </c>
      <c r="G31" s="269">
        <v>0</v>
      </c>
      <c r="H31" s="269">
        <v>0</v>
      </c>
      <c r="I31" s="269">
        <v>1481</v>
      </c>
      <c r="J31" s="376">
        <v>1481</v>
      </c>
      <c r="K31" s="269"/>
      <c r="L31" s="269"/>
      <c r="M31" s="442">
        <v>0</v>
      </c>
      <c r="N31" s="376">
        <v>0</v>
      </c>
      <c r="O31" s="269">
        <v>19</v>
      </c>
      <c r="P31" s="269">
        <v>64</v>
      </c>
      <c r="Q31" s="269">
        <v>445</v>
      </c>
      <c r="R31" s="376">
        <v>528</v>
      </c>
    </row>
    <row r="32" spans="1:18" ht="12.75">
      <c r="A32" s="135">
        <v>22</v>
      </c>
      <c r="B32" s="226" t="s">
        <v>648</v>
      </c>
      <c r="C32" s="269">
        <v>3</v>
      </c>
      <c r="D32" s="269">
        <v>242</v>
      </c>
      <c r="E32" s="269">
        <v>2466</v>
      </c>
      <c r="F32" s="376">
        <v>2711</v>
      </c>
      <c r="G32" s="269">
        <v>0</v>
      </c>
      <c r="H32" s="269">
        <v>0</v>
      </c>
      <c r="I32" s="269">
        <v>1951</v>
      </c>
      <c r="J32" s="376">
        <v>1951</v>
      </c>
      <c r="K32" s="269"/>
      <c r="L32" s="269"/>
      <c r="M32" s="442">
        <v>275</v>
      </c>
      <c r="N32" s="376">
        <v>275</v>
      </c>
      <c r="O32" s="269">
        <v>3</v>
      </c>
      <c r="P32" s="269">
        <v>242</v>
      </c>
      <c r="Q32" s="269">
        <v>240</v>
      </c>
      <c r="R32" s="376">
        <v>485</v>
      </c>
    </row>
    <row r="33" spans="1:18" ht="12.75">
      <c r="A33" s="135">
        <v>23</v>
      </c>
      <c r="B33" s="226" t="s">
        <v>649</v>
      </c>
      <c r="C33" s="269">
        <v>7</v>
      </c>
      <c r="D33" s="269">
        <v>96</v>
      </c>
      <c r="E33" s="269">
        <v>1770</v>
      </c>
      <c r="F33" s="376">
        <v>1873</v>
      </c>
      <c r="G33" s="269">
        <v>7</v>
      </c>
      <c r="H33" s="269">
        <v>0</v>
      </c>
      <c r="I33" s="269">
        <v>1343</v>
      </c>
      <c r="J33" s="376">
        <v>1350</v>
      </c>
      <c r="K33" s="269"/>
      <c r="L33" s="269"/>
      <c r="M33" s="442">
        <v>88</v>
      </c>
      <c r="N33" s="376">
        <v>88</v>
      </c>
      <c r="O33" s="269">
        <v>0</v>
      </c>
      <c r="P33" s="269">
        <v>96</v>
      </c>
      <c r="Q33" s="269">
        <v>339</v>
      </c>
      <c r="R33" s="376">
        <v>435</v>
      </c>
    </row>
    <row r="34" spans="1:18" ht="12.75">
      <c r="A34" s="135">
        <v>24</v>
      </c>
      <c r="B34" s="226" t="s">
        <v>650</v>
      </c>
      <c r="C34" s="269">
        <v>9</v>
      </c>
      <c r="D34" s="269">
        <v>135</v>
      </c>
      <c r="E34" s="269">
        <v>2017</v>
      </c>
      <c r="F34" s="376">
        <v>2161</v>
      </c>
      <c r="G34" s="269">
        <v>8</v>
      </c>
      <c r="H34" s="269">
        <v>0</v>
      </c>
      <c r="I34" s="269">
        <v>1383</v>
      </c>
      <c r="J34" s="376">
        <v>1391</v>
      </c>
      <c r="K34" s="269"/>
      <c r="L34" s="269"/>
      <c r="M34" s="442">
        <v>59</v>
      </c>
      <c r="N34" s="376">
        <v>59</v>
      </c>
      <c r="O34" s="269">
        <v>1</v>
      </c>
      <c r="P34" s="269">
        <v>135</v>
      </c>
      <c r="Q34" s="269">
        <v>575</v>
      </c>
      <c r="R34" s="376">
        <v>711</v>
      </c>
    </row>
    <row r="35" spans="1:18" ht="12.75">
      <c r="A35" s="135">
        <v>25</v>
      </c>
      <c r="B35" s="226" t="s">
        <v>651</v>
      </c>
      <c r="C35" s="269">
        <v>5</v>
      </c>
      <c r="D35" s="269">
        <v>126</v>
      </c>
      <c r="E35" s="269">
        <v>1717</v>
      </c>
      <c r="F35" s="376">
        <v>1848</v>
      </c>
      <c r="G35" s="269">
        <v>0</v>
      </c>
      <c r="H35" s="269">
        <v>0</v>
      </c>
      <c r="I35" s="269">
        <v>1421</v>
      </c>
      <c r="J35" s="376">
        <v>1421</v>
      </c>
      <c r="K35" s="269">
        <v>0</v>
      </c>
      <c r="L35" s="269">
        <v>0</v>
      </c>
      <c r="M35" s="442">
        <v>3</v>
      </c>
      <c r="N35" s="376">
        <v>3</v>
      </c>
      <c r="O35" s="269">
        <v>5</v>
      </c>
      <c r="P35" s="269">
        <v>126</v>
      </c>
      <c r="Q35" s="269">
        <v>293</v>
      </c>
      <c r="R35" s="376">
        <v>424</v>
      </c>
    </row>
    <row r="36" spans="1:18" ht="12.75">
      <c r="A36" s="135">
        <v>26</v>
      </c>
      <c r="B36" s="226" t="s">
        <v>652</v>
      </c>
      <c r="C36" s="269">
        <v>9</v>
      </c>
      <c r="D36" s="269">
        <v>129</v>
      </c>
      <c r="E36" s="269">
        <v>2648</v>
      </c>
      <c r="F36" s="376">
        <v>2786</v>
      </c>
      <c r="G36" s="269">
        <v>9</v>
      </c>
      <c r="H36" s="269">
        <v>0</v>
      </c>
      <c r="I36" s="269">
        <v>1561</v>
      </c>
      <c r="J36" s="376">
        <v>1570</v>
      </c>
      <c r="K36" s="269">
        <v>0</v>
      </c>
      <c r="L36" s="269">
        <v>0</v>
      </c>
      <c r="M36" s="442">
        <v>313</v>
      </c>
      <c r="N36" s="376">
        <v>313</v>
      </c>
      <c r="O36" s="269">
        <v>0</v>
      </c>
      <c r="P36" s="269">
        <v>129</v>
      </c>
      <c r="Q36" s="269">
        <v>774</v>
      </c>
      <c r="R36" s="376">
        <v>903</v>
      </c>
    </row>
    <row r="37" spans="1:18" ht="12.75">
      <c r="A37" s="135" t="s">
        <v>950</v>
      </c>
      <c r="B37" s="226" t="s">
        <v>653</v>
      </c>
      <c r="C37" s="269">
        <v>2</v>
      </c>
      <c r="D37" s="269">
        <v>121</v>
      </c>
      <c r="E37" s="269">
        <v>1930</v>
      </c>
      <c r="F37" s="376">
        <v>2053</v>
      </c>
      <c r="G37" s="269">
        <v>2</v>
      </c>
      <c r="H37" s="269">
        <v>0</v>
      </c>
      <c r="I37" s="269">
        <v>1536</v>
      </c>
      <c r="J37" s="376">
        <v>1538</v>
      </c>
      <c r="K37" s="269"/>
      <c r="L37" s="269"/>
      <c r="M37" s="442">
        <v>73</v>
      </c>
      <c r="N37" s="376">
        <v>73</v>
      </c>
      <c r="O37" s="269">
        <v>0</v>
      </c>
      <c r="P37" s="269">
        <v>121</v>
      </c>
      <c r="Q37" s="269">
        <v>321</v>
      </c>
      <c r="R37" s="376">
        <v>442</v>
      </c>
    </row>
    <row r="38" spans="1:18" ht="12.75">
      <c r="A38" s="135">
        <v>28</v>
      </c>
      <c r="B38" s="226" t="s">
        <v>654</v>
      </c>
      <c r="C38" s="269">
        <v>3</v>
      </c>
      <c r="D38" s="269">
        <v>60</v>
      </c>
      <c r="E38" s="269">
        <v>680</v>
      </c>
      <c r="F38" s="376">
        <v>743</v>
      </c>
      <c r="G38" s="269">
        <v>3</v>
      </c>
      <c r="H38" s="269">
        <v>0</v>
      </c>
      <c r="I38" s="269">
        <v>284</v>
      </c>
      <c r="J38" s="376">
        <v>287</v>
      </c>
      <c r="K38" s="269"/>
      <c r="L38" s="269"/>
      <c r="M38" s="442">
        <v>14</v>
      </c>
      <c r="N38" s="376">
        <v>14</v>
      </c>
      <c r="O38" s="269">
        <v>0</v>
      </c>
      <c r="P38" s="269">
        <v>60</v>
      </c>
      <c r="Q38" s="269">
        <v>382</v>
      </c>
      <c r="R38" s="376">
        <v>442</v>
      </c>
    </row>
    <row r="39" spans="1:18" ht="12.75">
      <c r="A39" s="135">
        <v>29</v>
      </c>
      <c r="B39" s="226" t="s">
        <v>655</v>
      </c>
      <c r="C39" s="269">
        <v>16</v>
      </c>
      <c r="D39" s="269">
        <v>253</v>
      </c>
      <c r="E39" s="269">
        <v>2502</v>
      </c>
      <c r="F39" s="376">
        <v>2771</v>
      </c>
      <c r="G39" s="269">
        <v>16</v>
      </c>
      <c r="H39" s="269">
        <v>0</v>
      </c>
      <c r="I39" s="269">
        <v>2183</v>
      </c>
      <c r="J39" s="376">
        <v>2199</v>
      </c>
      <c r="K39" s="269"/>
      <c r="L39" s="269"/>
      <c r="M39" s="442">
        <v>117</v>
      </c>
      <c r="N39" s="376">
        <v>117</v>
      </c>
      <c r="O39" s="269">
        <v>0</v>
      </c>
      <c r="P39" s="269">
        <v>253</v>
      </c>
      <c r="Q39" s="269">
        <v>202</v>
      </c>
      <c r="R39" s="376">
        <v>455</v>
      </c>
    </row>
    <row r="40" spans="1:18" ht="12.75">
      <c r="A40" s="135">
        <v>30</v>
      </c>
      <c r="B40" s="226" t="s">
        <v>656</v>
      </c>
      <c r="C40" s="269">
        <v>3</v>
      </c>
      <c r="D40" s="269">
        <v>77</v>
      </c>
      <c r="E40" s="269">
        <v>583</v>
      </c>
      <c r="F40" s="376">
        <v>663</v>
      </c>
      <c r="G40" s="269">
        <v>0</v>
      </c>
      <c r="H40" s="269"/>
      <c r="I40" s="269">
        <v>204</v>
      </c>
      <c r="J40" s="376">
        <v>204</v>
      </c>
      <c r="K40" s="269"/>
      <c r="L40" s="269"/>
      <c r="M40" s="442">
        <v>21</v>
      </c>
      <c r="N40" s="376">
        <v>21</v>
      </c>
      <c r="O40" s="269">
        <v>3</v>
      </c>
      <c r="P40" s="269">
        <v>77</v>
      </c>
      <c r="Q40" s="269">
        <v>358</v>
      </c>
      <c r="R40" s="376">
        <v>438</v>
      </c>
    </row>
    <row r="41" spans="1:18" ht="12.75">
      <c r="A41" s="135">
        <v>31</v>
      </c>
      <c r="B41" s="226" t="s">
        <v>657</v>
      </c>
      <c r="C41" s="269">
        <v>3</v>
      </c>
      <c r="D41" s="269">
        <v>75</v>
      </c>
      <c r="E41" s="269">
        <v>2752</v>
      </c>
      <c r="F41" s="376">
        <v>2830</v>
      </c>
      <c r="G41" s="269">
        <v>3</v>
      </c>
      <c r="H41" s="269">
        <v>0</v>
      </c>
      <c r="I41" s="269">
        <v>2180</v>
      </c>
      <c r="J41" s="376">
        <v>2183</v>
      </c>
      <c r="K41" s="269">
        <v>0</v>
      </c>
      <c r="L41" s="269">
        <v>0</v>
      </c>
      <c r="M41" s="442">
        <v>45</v>
      </c>
      <c r="N41" s="376">
        <v>45</v>
      </c>
      <c r="O41" s="269">
        <v>0</v>
      </c>
      <c r="P41" s="269">
        <v>75</v>
      </c>
      <c r="Q41" s="269">
        <v>527</v>
      </c>
      <c r="R41" s="376">
        <v>602</v>
      </c>
    </row>
    <row r="42" spans="1:18" ht="12.75">
      <c r="A42" s="135">
        <v>32</v>
      </c>
      <c r="B42" s="226" t="s">
        <v>658</v>
      </c>
      <c r="C42" s="269">
        <v>8</v>
      </c>
      <c r="D42" s="269">
        <v>223</v>
      </c>
      <c r="E42" s="269">
        <v>2903</v>
      </c>
      <c r="F42" s="376">
        <v>3134</v>
      </c>
      <c r="G42" s="269">
        <v>8</v>
      </c>
      <c r="H42" s="269">
        <v>0</v>
      </c>
      <c r="I42" s="269">
        <v>2310</v>
      </c>
      <c r="J42" s="376">
        <v>2318</v>
      </c>
      <c r="K42" s="269">
        <v>0</v>
      </c>
      <c r="L42" s="269">
        <v>0</v>
      </c>
      <c r="M42" s="442">
        <v>64</v>
      </c>
      <c r="N42" s="376">
        <v>64</v>
      </c>
      <c r="O42" s="269">
        <v>0</v>
      </c>
      <c r="P42" s="269">
        <v>223</v>
      </c>
      <c r="Q42" s="269">
        <v>529</v>
      </c>
      <c r="R42" s="376">
        <v>752</v>
      </c>
    </row>
    <row r="43" spans="1:18" ht="12.75">
      <c r="A43" s="135">
        <v>33</v>
      </c>
      <c r="B43" s="226" t="s">
        <v>659</v>
      </c>
      <c r="C43" s="269">
        <v>10</v>
      </c>
      <c r="D43" s="269">
        <v>49</v>
      </c>
      <c r="E43" s="269">
        <v>1172</v>
      </c>
      <c r="F43" s="376">
        <v>1231</v>
      </c>
      <c r="G43" s="269">
        <v>10</v>
      </c>
      <c r="H43" s="269">
        <v>0</v>
      </c>
      <c r="I43" s="269">
        <v>910</v>
      </c>
      <c r="J43" s="376">
        <v>920</v>
      </c>
      <c r="K43" s="269"/>
      <c r="L43" s="269"/>
      <c r="M43" s="442">
        <v>15</v>
      </c>
      <c r="N43" s="376">
        <v>15</v>
      </c>
      <c r="O43" s="269">
        <v>0</v>
      </c>
      <c r="P43" s="269">
        <v>49</v>
      </c>
      <c r="Q43" s="269">
        <v>247</v>
      </c>
      <c r="R43" s="376">
        <v>296</v>
      </c>
    </row>
    <row r="44" spans="1:18" ht="12.75">
      <c r="A44" s="135">
        <v>34</v>
      </c>
      <c r="B44" s="226" t="s">
        <v>660</v>
      </c>
      <c r="C44" s="269">
        <v>6</v>
      </c>
      <c r="D44" s="269">
        <v>129</v>
      </c>
      <c r="E44" s="269">
        <v>3876</v>
      </c>
      <c r="F44" s="376">
        <v>4011</v>
      </c>
      <c r="G44" s="269">
        <v>6</v>
      </c>
      <c r="H44" s="269">
        <v>0</v>
      </c>
      <c r="I44" s="269">
        <v>2908</v>
      </c>
      <c r="J44" s="376">
        <v>2914</v>
      </c>
      <c r="K44" s="269"/>
      <c r="L44" s="269"/>
      <c r="M44" s="442">
        <v>363</v>
      </c>
      <c r="N44" s="376">
        <v>363</v>
      </c>
      <c r="O44" s="269">
        <v>0</v>
      </c>
      <c r="P44" s="269">
        <v>129</v>
      </c>
      <c r="Q44" s="269">
        <v>605</v>
      </c>
      <c r="R44" s="376">
        <v>734</v>
      </c>
    </row>
    <row r="45" spans="1:18" ht="12.75">
      <c r="A45" s="135">
        <v>35</v>
      </c>
      <c r="B45" s="226" t="s">
        <v>661</v>
      </c>
      <c r="C45" s="269">
        <v>1</v>
      </c>
      <c r="D45" s="269">
        <v>75</v>
      </c>
      <c r="E45" s="269">
        <v>1432</v>
      </c>
      <c r="F45" s="376">
        <v>1508</v>
      </c>
      <c r="G45" s="269">
        <v>1</v>
      </c>
      <c r="H45" s="269">
        <v>0</v>
      </c>
      <c r="I45" s="269">
        <v>843</v>
      </c>
      <c r="J45" s="376">
        <v>844</v>
      </c>
      <c r="K45" s="269"/>
      <c r="L45" s="269"/>
      <c r="M45" s="442">
        <v>55</v>
      </c>
      <c r="N45" s="376">
        <v>55</v>
      </c>
      <c r="O45" s="269">
        <v>0</v>
      </c>
      <c r="P45" s="269">
        <v>75</v>
      </c>
      <c r="Q45" s="269">
        <v>534</v>
      </c>
      <c r="R45" s="376">
        <v>609</v>
      </c>
    </row>
    <row r="46" spans="1:18" ht="12.75">
      <c r="A46" s="135">
        <v>36</v>
      </c>
      <c r="B46" s="226" t="s">
        <v>662</v>
      </c>
      <c r="C46" s="269">
        <v>6</v>
      </c>
      <c r="D46" s="269">
        <v>98</v>
      </c>
      <c r="E46" s="269">
        <v>1782</v>
      </c>
      <c r="F46" s="376">
        <v>1886</v>
      </c>
      <c r="G46" s="269">
        <v>6</v>
      </c>
      <c r="H46" s="269">
        <v>0</v>
      </c>
      <c r="I46" s="269">
        <v>1453</v>
      </c>
      <c r="J46" s="376">
        <v>1459</v>
      </c>
      <c r="K46" s="269"/>
      <c r="L46" s="269"/>
      <c r="M46" s="442">
        <v>53</v>
      </c>
      <c r="N46" s="376">
        <v>53</v>
      </c>
      <c r="O46" s="269">
        <v>0</v>
      </c>
      <c r="P46" s="269">
        <v>98</v>
      </c>
      <c r="Q46" s="269">
        <v>276</v>
      </c>
      <c r="R46" s="376">
        <v>374</v>
      </c>
    </row>
    <row r="47" spans="1:18" ht="12.75">
      <c r="A47" s="135">
        <v>37</v>
      </c>
      <c r="B47" s="226" t="s">
        <v>663</v>
      </c>
      <c r="C47" s="269">
        <v>6</v>
      </c>
      <c r="D47" s="269">
        <v>56</v>
      </c>
      <c r="E47" s="269">
        <v>1555</v>
      </c>
      <c r="F47" s="376">
        <v>1617</v>
      </c>
      <c r="G47" s="269">
        <v>6</v>
      </c>
      <c r="H47" s="269">
        <v>0</v>
      </c>
      <c r="I47" s="269">
        <v>1150</v>
      </c>
      <c r="J47" s="376">
        <v>1156</v>
      </c>
      <c r="K47" s="269">
        <v>0</v>
      </c>
      <c r="L47" s="269">
        <v>0</v>
      </c>
      <c r="M47" s="442">
        <v>97</v>
      </c>
      <c r="N47" s="376">
        <v>97</v>
      </c>
      <c r="O47" s="269">
        <v>0</v>
      </c>
      <c r="P47" s="269">
        <v>56</v>
      </c>
      <c r="Q47" s="269">
        <v>308</v>
      </c>
      <c r="R47" s="376">
        <v>364</v>
      </c>
    </row>
    <row r="48" spans="1:18" ht="12.75">
      <c r="A48" s="135">
        <v>38</v>
      </c>
      <c r="B48" s="226" t="s">
        <v>664</v>
      </c>
      <c r="C48" s="269">
        <v>10</v>
      </c>
      <c r="D48" s="269">
        <v>115</v>
      </c>
      <c r="E48" s="269">
        <v>1794</v>
      </c>
      <c r="F48" s="376">
        <v>1919</v>
      </c>
      <c r="G48" s="269">
        <v>9</v>
      </c>
      <c r="H48" s="269">
        <v>0</v>
      </c>
      <c r="I48" s="269">
        <v>1484</v>
      </c>
      <c r="J48" s="376">
        <v>1493</v>
      </c>
      <c r="K48" s="269">
        <v>0</v>
      </c>
      <c r="L48" s="269">
        <v>0</v>
      </c>
      <c r="M48" s="442">
        <v>0</v>
      </c>
      <c r="N48" s="376">
        <v>0</v>
      </c>
      <c r="O48" s="269">
        <v>1</v>
      </c>
      <c r="P48" s="269">
        <v>115</v>
      </c>
      <c r="Q48" s="269">
        <v>310</v>
      </c>
      <c r="R48" s="376">
        <v>426</v>
      </c>
    </row>
    <row r="49" spans="1:18" ht="12.75">
      <c r="A49" s="135">
        <v>39</v>
      </c>
      <c r="B49" s="226" t="s">
        <v>665</v>
      </c>
      <c r="C49" s="269">
        <v>6</v>
      </c>
      <c r="D49" s="269">
        <v>277</v>
      </c>
      <c r="E49" s="269">
        <v>3101</v>
      </c>
      <c r="F49" s="376">
        <v>3384</v>
      </c>
      <c r="G49" s="269">
        <v>6</v>
      </c>
      <c r="H49" s="269">
        <v>0</v>
      </c>
      <c r="I49" s="269">
        <v>2664</v>
      </c>
      <c r="J49" s="376">
        <v>2670</v>
      </c>
      <c r="K49" s="269">
        <v>0</v>
      </c>
      <c r="L49" s="269">
        <v>0</v>
      </c>
      <c r="M49" s="442">
        <v>192</v>
      </c>
      <c r="N49" s="376">
        <v>192</v>
      </c>
      <c r="O49" s="269">
        <v>0</v>
      </c>
      <c r="P49" s="269">
        <v>277</v>
      </c>
      <c r="Q49" s="269">
        <v>245</v>
      </c>
      <c r="R49" s="376">
        <v>522</v>
      </c>
    </row>
    <row r="50" spans="1:18" ht="12.75">
      <c r="A50" s="135">
        <v>40</v>
      </c>
      <c r="B50" s="226" t="s">
        <v>666</v>
      </c>
      <c r="C50" s="269">
        <v>13</v>
      </c>
      <c r="D50" s="269">
        <v>75</v>
      </c>
      <c r="E50" s="269">
        <v>1697</v>
      </c>
      <c r="F50" s="376">
        <v>1785</v>
      </c>
      <c r="G50" s="269">
        <v>12</v>
      </c>
      <c r="H50" s="269">
        <v>0</v>
      </c>
      <c r="I50" s="269">
        <v>1267</v>
      </c>
      <c r="J50" s="376">
        <v>1279</v>
      </c>
      <c r="K50" s="269">
        <v>0</v>
      </c>
      <c r="L50" s="269">
        <v>0</v>
      </c>
      <c r="M50" s="442">
        <v>28</v>
      </c>
      <c r="N50" s="376">
        <v>28</v>
      </c>
      <c r="O50" s="269">
        <v>1</v>
      </c>
      <c r="P50" s="269">
        <v>75</v>
      </c>
      <c r="Q50" s="269">
        <v>402</v>
      </c>
      <c r="R50" s="376">
        <v>478</v>
      </c>
    </row>
    <row r="51" spans="1:18" ht="12.75">
      <c r="A51" s="135">
        <v>41</v>
      </c>
      <c r="B51" s="226" t="s">
        <v>667</v>
      </c>
      <c r="C51" s="269">
        <v>2</v>
      </c>
      <c r="D51" s="269">
        <v>107</v>
      </c>
      <c r="E51" s="269">
        <v>1665</v>
      </c>
      <c r="F51" s="376">
        <v>1774</v>
      </c>
      <c r="G51" s="269">
        <v>2</v>
      </c>
      <c r="H51" s="269">
        <v>0</v>
      </c>
      <c r="I51" s="269">
        <v>1258</v>
      </c>
      <c r="J51" s="376">
        <v>1260</v>
      </c>
      <c r="K51" s="269"/>
      <c r="L51" s="269"/>
      <c r="M51" s="442">
        <v>216</v>
      </c>
      <c r="N51" s="376">
        <v>216</v>
      </c>
      <c r="O51" s="269">
        <v>0</v>
      </c>
      <c r="P51" s="269">
        <v>107</v>
      </c>
      <c r="Q51" s="269">
        <v>191</v>
      </c>
      <c r="R51" s="376">
        <v>298</v>
      </c>
    </row>
    <row r="52" spans="1:18" ht="12.75">
      <c r="A52" s="135">
        <v>42</v>
      </c>
      <c r="B52" s="226" t="s">
        <v>668</v>
      </c>
      <c r="C52" s="269">
        <v>2</v>
      </c>
      <c r="D52" s="269">
        <v>103</v>
      </c>
      <c r="E52" s="269">
        <v>2257</v>
      </c>
      <c r="F52" s="376">
        <v>2362</v>
      </c>
      <c r="G52" s="269">
        <v>0</v>
      </c>
      <c r="H52" s="269">
        <v>0</v>
      </c>
      <c r="I52" s="269">
        <v>1540</v>
      </c>
      <c r="J52" s="376">
        <v>1540</v>
      </c>
      <c r="K52" s="269"/>
      <c r="L52" s="269"/>
      <c r="M52" s="442">
        <v>98</v>
      </c>
      <c r="N52" s="376">
        <v>98</v>
      </c>
      <c r="O52" s="269">
        <v>2</v>
      </c>
      <c r="P52" s="269">
        <v>103</v>
      </c>
      <c r="Q52" s="269">
        <v>619</v>
      </c>
      <c r="R52" s="376">
        <v>724</v>
      </c>
    </row>
    <row r="53" spans="1:18" ht="12.75">
      <c r="A53" s="135">
        <v>43</v>
      </c>
      <c r="B53" s="226" t="s">
        <v>669</v>
      </c>
      <c r="C53" s="269">
        <v>5</v>
      </c>
      <c r="D53" s="269">
        <v>232</v>
      </c>
      <c r="E53" s="269">
        <v>2251</v>
      </c>
      <c r="F53" s="376">
        <v>2488</v>
      </c>
      <c r="G53" s="269">
        <v>5</v>
      </c>
      <c r="H53" s="269">
        <v>0</v>
      </c>
      <c r="I53" s="269">
        <v>1499</v>
      </c>
      <c r="J53" s="376">
        <v>1504</v>
      </c>
      <c r="K53" s="269">
        <v>0</v>
      </c>
      <c r="L53" s="269">
        <v>0</v>
      </c>
      <c r="M53" s="442">
        <v>94</v>
      </c>
      <c r="N53" s="376">
        <v>94</v>
      </c>
      <c r="O53" s="269">
        <v>0</v>
      </c>
      <c r="P53" s="269">
        <v>232</v>
      </c>
      <c r="Q53" s="269">
        <v>658</v>
      </c>
      <c r="R53" s="376">
        <v>890</v>
      </c>
    </row>
    <row r="54" spans="1:18" ht="12.75">
      <c r="A54" s="135">
        <v>44</v>
      </c>
      <c r="B54" s="226" t="s">
        <v>670</v>
      </c>
      <c r="C54" s="269">
        <v>2</v>
      </c>
      <c r="D54" s="269">
        <v>59</v>
      </c>
      <c r="E54" s="269">
        <v>1362</v>
      </c>
      <c r="F54" s="376">
        <v>1423</v>
      </c>
      <c r="G54" s="269">
        <v>1</v>
      </c>
      <c r="H54" s="269">
        <v>0</v>
      </c>
      <c r="I54" s="269">
        <v>1130</v>
      </c>
      <c r="J54" s="376">
        <v>1131</v>
      </c>
      <c r="K54" s="269">
        <v>0</v>
      </c>
      <c r="L54" s="269">
        <v>0</v>
      </c>
      <c r="M54" s="442">
        <v>12</v>
      </c>
      <c r="N54" s="376">
        <v>12</v>
      </c>
      <c r="O54" s="269">
        <v>1</v>
      </c>
      <c r="P54" s="269">
        <v>59</v>
      </c>
      <c r="Q54" s="269">
        <v>220</v>
      </c>
      <c r="R54" s="376">
        <v>280</v>
      </c>
    </row>
    <row r="55" spans="1:18" ht="12.75">
      <c r="A55" s="135">
        <v>45</v>
      </c>
      <c r="B55" s="226" t="s">
        <v>671</v>
      </c>
      <c r="C55" s="269">
        <v>2</v>
      </c>
      <c r="D55" s="269">
        <v>66</v>
      </c>
      <c r="E55" s="269">
        <v>1353</v>
      </c>
      <c r="F55" s="376">
        <v>1421</v>
      </c>
      <c r="G55" s="269">
        <v>1</v>
      </c>
      <c r="H55" s="269">
        <v>0</v>
      </c>
      <c r="I55" s="269">
        <v>1120</v>
      </c>
      <c r="J55" s="376">
        <v>1121</v>
      </c>
      <c r="K55" s="269"/>
      <c r="L55" s="269"/>
      <c r="M55" s="442">
        <v>61</v>
      </c>
      <c r="N55" s="376">
        <v>61</v>
      </c>
      <c r="O55" s="269">
        <v>1</v>
      </c>
      <c r="P55" s="269">
        <v>66</v>
      </c>
      <c r="Q55" s="269">
        <v>172</v>
      </c>
      <c r="R55" s="376">
        <v>239</v>
      </c>
    </row>
    <row r="56" spans="1:18" ht="12.75">
      <c r="A56" s="135">
        <v>46</v>
      </c>
      <c r="B56" s="226" t="s">
        <v>672</v>
      </c>
      <c r="C56" s="269">
        <v>3</v>
      </c>
      <c r="D56" s="269">
        <v>167</v>
      </c>
      <c r="E56" s="269">
        <v>2735</v>
      </c>
      <c r="F56" s="376">
        <v>2905</v>
      </c>
      <c r="G56" s="269">
        <v>3</v>
      </c>
      <c r="H56" s="269">
        <v>0</v>
      </c>
      <c r="I56" s="269">
        <v>2068</v>
      </c>
      <c r="J56" s="376">
        <v>2071</v>
      </c>
      <c r="K56" s="269"/>
      <c r="L56" s="269"/>
      <c r="M56" s="442">
        <v>214</v>
      </c>
      <c r="N56" s="376">
        <v>214</v>
      </c>
      <c r="O56" s="269">
        <v>0</v>
      </c>
      <c r="P56" s="269">
        <v>167</v>
      </c>
      <c r="Q56" s="269">
        <v>453</v>
      </c>
      <c r="R56" s="376">
        <v>620</v>
      </c>
    </row>
    <row r="57" spans="1:18" ht="12.75">
      <c r="A57" s="135">
        <v>47</v>
      </c>
      <c r="B57" s="226" t="s">
        <v>673</v>
      </c>
      <c r="C57" s="269">
        <v>7</v>
      </c>
      <c r="D57" s="269">
        <v>67</v>
      </c>
      <c r="E57" s="269">
        <v>3510</v>
      </c>
      <c r="F57" s="376">
        <v>3584</v>
      </c>
      <c r="G57" s="269">
        <v>7</v>
      </c>
      <c r="H57" s="269">
        <v>0</v>
      </c>
      <c r="I57" s="269">
        <v>3009</v>
      </c>
      <c r="J57" s="376">
        <v>3016</v>
      </c>
      <c r="K57" s="269"/>
      <c r="L57" s="269"/>
      <c r="M57" s="442">
        <v>58</v>
      </c>
      <c r="N57" s="376">
        <v>58</v>
      </c>
      <c r="O57" s="269">
        <v>0</v>
      </c>
      <c r="P57" s="269">
        <v>67</v>
      </c>
      <c r="Q57" s="269">
        <v>443</v>
      </c>
      <c r="R57" s="376">
        <v>510</v>
      </c>
    </row>
    <row r="58" spans="1:18" ht="12.75">
      <c r="A58" s="135">
        <v>48</v>
      </c>
      <c r="B58" s="226" t="s">
        <v>674</v>
      </c>
      <c r="C58" s="269">
        <v>7</v>
      </c>
      <c r="D58" s="269">
        <v>9</v>
      </c>
      <c r="E58" s="269">
        <v>1404</v>
      </c>
      <c r="F58" s="376">
        <v>1420</v>
      </c>
      <c r="G58" s="269">
        <v>7</v>
      </c>
      <c r="H58" s="269">
        <v>0</v>
      </c>
      <c r="I58" s="269">
        <v>919</v>
      </c>
      <c r="J58" s="376">
        <v>926</v>
      </c>
      <c r="K58" s="269">
        <v>0</v>
      </c>
      <c r="L58" s="269">
        <v>0</v>
      </c>
      <c r="M58" s="442">
        <v>154</v>
      </c>
      <c r="N58" s="376">
        <v>154</v>
      </c>
      <c r="O58" s="269">
        <v>0</v>
      </c>
      <c r="P58" s="269">
        <v>9</v>
      </c>
      <c r="Q58" s="269">
        <v>331</v>
      </c>
      <c r="R58" s="376">
        <v>340</v>
      </c>
    </row>
    <row r="59" spans="1:18" ht="12.75">
      <c r="A59" s="135">
        <v>49</v>
      </c>
      <c r="B59" s="226" t="s">
        <v>675</v>
      </c>
      <c r="C59" s="269">
        <v>13</v>
      </c>
      <c r="D59" s="269">
        <v>172</v>
      </c>
      <c r="E59" s="269">
        <v>1844</v>
      </c>
      <c r="F59" s="376">
        <v>2029</v>
      </c>
      <c r="G59" s="269">
        <v>13</v>
      </c>
      <c r="H59" s="269">
        <v>0</v>
      </c>
      <c r="I59" s="269">
        <v>854</v>
      </c>
      <c r="J59" s="376">
        <v>867</v>
      </c>
      <c r="K59" s="269"/>
      <c r="L59" s="269"/>
      <c r="M59" s="442">
        <v>36</v>
      </c>
      <c r="N59" s="376">
        <v>36</v>
      </c>
      <c r="O59" s="269">
        <v>0</v>
      </c>
      <c r="P59" s="269">
        <v>172</v>
      </c>
      <c r="Q59" s="269">
        <v>954</v>
      </c>
      <c r="R59" s="376">
        <v>1126</v>
      </c>
    </row>
    <row r="60" spans="1:18" ht="12.75">
      <c r="A60" s="135">
        <v>50</v>
      </c>
      <c r="B60" s="226" t="s">
        <v>676</v>
      </c>
      <c r="C60" s="269">
        <v>5</v>
      </c>
      <c r="D60" s="269">
        <v>23</v>
      </c>
      <c r="E60" s="269">
        <v>1025</v>
      </c>
      <c r="F60" s="376">
        <v>1053</v>
      </c>
      <c r="G60" s="269">
        <v>0</v>
      </c>
      <c r="H60" s="269">
        <v>0</v>
      </c>
      <c r="I60" s="269">
        <v>829</v>
      </c>
      <c r="J60" s="376">
        <v>829</v>
      </c>
      <c r="K60" s="269">
        <v>0</v>
      </c>
      <c r="L60" s="269">
        <v>0</v>
      </c>
      <c r="M60" s="442">
        <v>16</v>
      </c>
      <c r="N60" s="376">
        <v>16</v>
      </c>
      <c r="O60" s="269">
        <v>5</v>
      </c>
      <c r="P60" s="269">
        <v>23</v>
      </c>
      <c r="Q60" s="269">
        <v>180</v>
      </c>
      <c r="R60" s="376">
        <v>208</v>
      </c>
    </row>
    <row r="61" spans="1:18" ht="12.75">
      <c r="A61" s="135">
        <v>51</v>
      </c>
      <c r="B61" s="226" t="s">
        <v>677</v>
      </c>
      <c r="C61" s="269">
        <v>5</v>
      </c>
      <c r="D61" s="269">
        <v>118</v>
      </c>
      <c r="E61" s="269">
        <v>1924</v>
      </c>
      <c r="F61" s="376">
        <v>2047</v>
      </c>
      <c r="G61" s="269">
        <v>4</v>
      </c>
      <c r="H61" s="269">
        <v>0</v>
      </c>
      <c r="I61" s="269">
        <v>1681</v>
      </c>
      <c r="J61" s="376">
        <v>1685</v>
      </c>
      <c r="K61" s="269"/>
      <c r="L61" s="269"/>
      <c r="M61" s="442">
        <v>41</v>
      </c>
      <c r="N61" s="376">
        <v>41</v>
      </c>
      <c r="O61" s="269">
        <v>1</v>
      </c>
      <c r="P61" s="269">
        <v>118</v>
      </c>
      <c r="Q61" s="269">
        <v>202</v>
      </c>
      <c r="R61" s="376">
        <v>321</v>
      </c>
    </row>
    <row r="62" spans="1:18" ht="12.75">
      <c r="A62" s="135">
        <v>52</v>
      </c>
      <c r="B62" s="226" t="s">
        <v>678</v>
      </c>
      <c r="C62" s="269">
        <v>7</v>
      </c>
      <c r="D62" s="269">
        <v>91</v>
      </c>
      <c r="E62" s="269">
        <v>2052</v>
      </c>
      <c r="F62" s="376">
        <v>2150</v>
      </c>
      <c r="G62" s="269">
        <v>6</v>
      </c>
      <c r="H62" s="269">
        <v>0</v>
      </c>
      <c r="I62" s="269">
        <v>1816</v>
      </c>
      <c r="J62" s="376">
        <v>1822</v>
      </c>
      <c r="K62" s="269"/>
      <c r="L62" s="269"/>
      <c r="M62" s="442">
        <v>11</v>
      </c>
      <c r="N62" s="376">
        <v>11</v>
      </c>
      <c r="O62" s="269">
        <v>1</v>
      </c>
      <c r="P62" s="269">
        <v>91</v>
      </c>
      <c r="Q62" s="269">
        <v>225</v>
      </c>
      <c r="R62" s="376">
        <v>317</v>
      </c>
    </row>
    <row r="63" spans="1:18" ht="12.75">
      <c r="A63" s="135">
        <v>53</v>
      </c>
      <c r="B63" s="226" t="s">
        <v>679</v>
      </c>
      <c r="C63" s="269">
        <v>16</v>
      </c>
      <c r="D63" s="269">
        <v>121</v>
      </c>
      <c r="E63" s="269">
        <v>1770</v>
      </c>
      <c r="F63" s="376">
        <v>1907</v>
      </c>
      <c r="G63" s="269"/>
      <c r="H63" s="269"/>
      <c r="I63" s="269">
        <v>1011</v>
      </c>
      <c r="J63" s="376">
        <v>1011</v>
      </c>
      <c r="K63" s="269"/>
      <c r="L63" s="269"/>
      <c r="M63" s="442">
        <v>14</v>
      </c>
      <c r="N63" s="376">
        <v>14</v>
      </c>
      <c r="O63" s="269">
        <v>16</v>
      </c>
      <c r="P63" s="269">
        <v>121</v>
      </c>
      <c r="Q63" s="269">
        <v>745</v>
      </c>
      <c r="R63" s="376">
        <v>882</v>
      </c>
    </row>
    <row r="64" spans="1:18" ht="12.75">
      <c r="A64" s="135">
        <v>54</v>
      </c>
      <c r="B64" s="226" t="s">
        <v>680</v>
      </c>
      <c r="C64" s="269">
        <v>3</v>
      </c>
      <c r="D64" s="269">
        <v>252</v>
      </c>
      <c r="E64" s="269">
        <v>1496</v>
      </c>
      <c r="F64" s="376">
        <v>1751</v>
      </c>
      <c r="G64" s="269">
        <v>1</v>
      </c>
      <c r="H64" s="269">
        <v>0</v>
      </c>
      <c r="I64" s="269">
        <v>944</v>
      </c>
      <c r="J64" s="376">
        <v>945</v>
      </c>
      <c r="K64" s="269">
        <v>0</v>
      </c>
      <c r="L64" s="269">
        <v>0</v>
      </c>
      <c r="M64" s="442">
        <v>54</v>
      </c>
      <c r="N64" s="376">
        <v>54</v>
      </c>
      <c r="O64" s="269">
        <v>2</v>
      </c>
      <c r="P64" s="269">
        <v>252</v>
      </c>
      <c r="Q64" s="269">
        <v>498</v>
      </c>
      <c r="R64" s="376">
        <v>752</v>
      </c>
    </row>
    <row r="65" spans="1:18" ht="12.75">
      <c r="A65" s="135">
        <v>55</v>
      </c>
      <c r="B65" s="226" t="s">
        <v>681</v>
      </c>
      <c r="C65" s="269">
        <v>10</v>
      </c>
      <c r="D65" s="269">
        <v>187</v>
      </c>
      <c r="E65" s="269">
        <v>1342</v>
      </c>
      <c r="F65" s="376">
        <v>1539</v>
      </c>
      <c r="G65" s="269">
        <v>0</v>
      </c>
      <c r="H65" s="269">
        <v>0</v>
      </c>
      <c r="I65" s="269">
        <v>649</v>
      </c>
      <c r="J65" s="376">
        <v>649</v>
      </c>
      <c r="K65" s="269"/>
      <c r="L65" s="269"/>
      <c r="M65" s="442">
        <v>130</v>
      </c>
      <c r="N65" s="376">
        <v>130</v>
      </c>
      <c r="O65" s="269">
        <v>10</v>
      </c>
      <c r="P65" s="269">
        <v>187</v>
      </c>
      <c r="Q65" s="269">
        <v>563</v>
      </c>
      <c r="R65" s="376">
        <v>760</v>
      </c>
    </row>
    <row r="66" spans="1:18" ht="12.75">
      <c r="A66" s="135">
        <v>56</v>
      </c>
      <c r="B66" s="226" t="s">
        <v>682</v>
      </c>
      <c r="C66" s="269">
        <v>6</v>
      </c>
      <c r="D66" s="269">
        <v>81</v>
      </c>
      <c r="E66" s="269">
        <v>2190</v>
      </c>
      <c r="F66" s="376">
        <v>2277</v>
      </c>
      <c r="G66" s="269">
        <v>6</v>
      </c>
      <c r="H66" s="269">
        <v>0</v>
      </c>
      <c r="I66" s="269">
        <v>1415</v>
      </c>
      <c r="J66" s="376">
        <v>1421</v>
      </c>
      <c r="K66" s="269">
        <v>0</v>
      </c>
      <c r="L66" s="269">
        <v>0</v>
      </c>
      <c r="M66" s="442">
        <v>194</v>
      </c>
      <c r="N66" s="376">
        <v>194</v>
      </c>
      <c r="O66" s="269">
        <v>0</v>
      </c>
      <c r="P66" s="269">
        <v>81</v>
      </c>
      <c r="Q66" s="269">
        <v>581</v>
      </c>
      <c r="R66" s="376">
        <v>662</v>
      </c>
    </row>
    <row r="67" spans="1:18" ht="12.75">
      <c r="A67" s="135">
        <v>57</v>
      </c>
      <c r="B67" s="226" t="s">
        <v>683</v>
      </c>
      <c r="C67" s="269">
        <v>9</v>
      </c>
      <c r="D67" s="269">
        <v>93</v>
      </c>
      <c r="E67" s="269">
        <v>1698</v>
      </c>
      <c r="F67" s="376">
        <v>1800</v>
      </c>
      <c r="G67" s="269">
        <v>9</v>
      </c>
      <c r="H67" s="269">
        <v>0</v>
      </c>
      <c r="I67" s="269">
        <v>1105</v>
      </c>
      <c r="J67" s="376">
        <v>1114</v>
      </c>
      <c r="K67" s="269">
        <v>0</v>
      </c>
      <c r="L67" s="269">
        <v>0</v>
      </c>
      <c r="M67" s="442">
        <v>33</v>
      </c>
      <c r="N67" s="376">
        <v>33</v>
      </c>
      <c r="O67" s="269">
        <v>0</v>
      </c>
      <c r="P67" s="269">
        <v>93</v>
      </c>
      <c r="Q67" s="269">
        <v>560</v>
      </c>
      <c r="R67" s="376">
        <v>653</v>
      </c>
    </row>
    <row r="68" spans="1:18" ht="12.75">
      <c r="A68" s="135">
        <v>58</v>
      </c>
      <c r="B68" s="226" t="s">
        <v>684</v>
      </c>
      <c r="C68" s="269">
        <v>4</v>
      </c>
      <c r="D68" s="269">
        <v>118</v>
      </c>
      <c r="E68" s="269">
        <v>1293</v>
      </c>
      <c r="F68" s="376">
        <v>1415</v>
      </c>
      <c r="G68" s="269">
        <v>4</v>
      </c>
      <c r="H68" s="269">
        <v>0</v>
      </c>
      <c r="I68" s="269">
        <v>1017</v>
      </c>
      <c r="J68" s="376">
        <v>1021</v>
      </c>
      <c r="K68" s="269"/>
      <c r="L68" s="269"/>
      <c r="M68" s="442">
        <v>8</v>
      </c>
      <c r="N68" s="376">
        <v>8</v>
      </c>
      <c r="O68" s="269">
        <v>0</v>
      </c>
      <c r="P68" s="269">
        <v>118</v>
      </c>
      <c r="Q68" s="269">
        <v>268</v>
      </c>
      <c r="R68" s="376">
        <v>386</v>
      </c>
    </row>
    <row r="69" spans="1:18" ht="12.75">
      <c r="A69" s="135">
        <v>59</v>
      </c>
      <c r="B69" s="226" t="s">
        <v>685</v>
      </c>
      <c r="C69" s="269">
        <v>8</v>
      </c>
      <c r="D69" s="269">
        <v>34</v>
      </c>
      <c r="E69" s="269">
        <v>1800</v>
      </c>
      <c r="F69" s="376">
        <v>1842</v>
      </c>
      <c r="G69" s="269">
        <v>8</v>
      </c>
      <c r="H69" s="269">
        <v>0</v>
      </c>
      <c r="I69" s="269">
        <v>1386</v>
      </c>
      <c r="J69" s="376">
        <v>1394</v>
      </c>
      <c r="K69" s="269">
        <v>0</v>
      </c>
      <c r="L69" s="269">
        <v>0</v>
      </c>
      <c r="M69" s="442">
        <v>70</v>
      </c>
      <c r="N69" s="376">
        <v>70</v>
      </c>
      <c r="O69" s="269">
        <v>0</v>
      </c>
      <c r="P69" s="269">
        <v>34</v>
      </c>
      <c r="Q69" s="269">
        <v>344</v>
      </c>
      <c r="R69" s="376">
        <v>378</v>
      </c>
    </row>
    <row r="70" spans="1:18" ht="12.75">
      <c r="A70" s="135">
        <v>60</v>
      </c>
      <c r="B70" s="226" t="s">
        <v>686</v>
      </c>
      <c r="C70" s="269">
        <v>9</v>
      </c>
      <c r="D70" s="269">
        <v>169</v>
      </c>
      <c r="E70" s="269">
        <v>2701</v>
      </c>
      <c r="F70" s="376">
        <v>2879</v>
      </c>
      <c r="G70" s="269">
        <v>8</v>
      </c>
      <c r="H70" s="269">
        <v>0</v>
      </c>
      <c r="I70" s="269">
        <v>1969</v>
      </c>
      <c r="J70" s="376">
        <v>1977</v>
      </c>
      <c r="K70" s="269">
        <v>0</v>
      </c>
      <c r="L70" s="269">
        <v>0</v>
      </c>
      <c r="M70" s="442">
        <v>186</v>
      </c>
      <c r="N70" s="376">
        <v>186</v>
      </c>
      <c r="O70" s="269">
        <v>1</v>
      </c>
      <c r="P70" s="269">
        <v>169</v>
      </c>
      <c r="Q70" s="269">
        <v>546</v>
      </c>
      <c r="R70" s="376">
        <v>716</v>
      </c>
    </row>
    <row r="71" spans="1:18" ht="12.75">
      <c r="A71" s="135">
        <v>61</v>
      </c>
      <c r="B71" s="226" t="s">
        <v>687</v>
      </c>
      <c r="C71" s="269">
        <v>4</v>
      </c>
      <c r="D71" s="269">
        <v>102</v>
      </c>
      <c r="E71" s="269">
        <v>1826</v>
      </c>
      <c r="F71" s="376">
        <v>1932</v>
      </c>
      <c r="G71" s="269">
        <v>4</v>
      </c>
      <c r="H71" s="269">
        <v>0</v>
      </c>
      <c r="I71" s="269">
        <v>1305</v>
      </c>
      <c r="J71" s="376">
        <v>1309</v>
      </c>
      <c r="K71" s="269"/>
      <c r="L71" s="269"/>
      <c r="M71" s="442">
        <v>29</v>
      </c>
      <c r="N71" s="376">
        <v>29</v>
      </c>
      <c r="O71" s="269">
        <v>0</v>
      </c>
      <c r="P71" s="269">
        <v>102</v>
      </c>
      <c r="Q71" s="269">
        <v>492</v>
      </c>
      <c r="R71" s="376">
        <v>594</v>
      </c>
    </row>
    <row r="72" spans="1:18" ht="12.75">
      <c r="A72" s="135">
        <v>62</v>
      </c>
      <c r="B72" s="226" t="s">
        <v>688</v>
      </c>
      <c r="C72" s="269">
        <v>18</v>
      </c>
      <c r="D72" s="269">
        <v>52</v>
      </c>
      <c r="E72" s="269">
        <v>1945</v>
      </c>
      <c r="F72" s="376">
        <v>2015</v>
      </c>
      <c r="G72" s="269">
        <v>18</v>
      </c>
      <c r="H72" s="269">
        <v>0</v>
      </c>
      <c r="I72" s="269">
        <v>879</v>
      </c>
      <c r="J72" s="376">
        <v>897</v>
      </c>
      <c r="K72" s="269">
        <v>0</v>
      </c>
      <c r="L72" s="269">
        <v>0</v>
      </c>
      <c r="M72" s="442">
        <v>112</v>
      </c>
      <c r="N72" s="376">
        <v>112</v>
      </c>
      <c r="O72" s="269">
        <v>0</v>
      </c>
      <c r="P72" s="269">
        <v>52</v>
      </c>
      <c r="Q72" s="269">
        <v>954</v>
      </c>
      <c r="R72" s="376">
        <v>1006</v>
      </c>
    </row>
    <row r="73" spans="1:18" ht="12.75">
      <c r="A73" s="135">
        <v>63</v>
      </c>
      <c r="B73" s="226" t="s">
        <v>689</v>
      </c>
      <c r="C73" s="269">
        <v>6</v>
      </c>
      <c r="D73" s="269">
        <v>127</v>
      </c>
      <c r="E73" s="269">
        <v>1931</v>
      </c>
      <c r="F73" s="376">
        <v>2064</v>
      </c>
      <c r="G73" s="269">
        <v>6</v>
      </c>
      <c r="H73" s="269">
        <v>0</v>
      </c>
      <c r="I73" s="269">
        <v>1392</v>
      </c>
      <c r="J73" s="376">
        <v>1398</v>
      </c>
      <c r="K73" s="269"/>
      <c r="L73" s="269"/>
      <c r="M73" s="442">
        <v>50</v>
      </c>
      <c r="N73" s="376">
        <v>50</v>
      </c>
      <c r="O73" s="269">
        <v>0</v>
      </c>
      <c r="P73" s="269">
        <v>127</v>
      </c>
      <c r="Q73" s="269">
        <v>489</v>
      </c>
      <c r="R73" s="376">
        <v>616</v>
      </c>
    </row>
    <row r="74" spans="1:18" ht="12.75">
      <c r="A74" s="135">
        <v>64</v>
      </c>
      <c r="B74" s="226" t="s">
        <v>690</v>
      </c>
      <c r="C74" s="269">
        <v>1</v>
      </c>
      <c r="D74" s="269">
        <v>82</v>
      </c>
      <c r="E74" s="269">
        <v>1449</v>
      </c>
      <c r="F74" s="376">
        <v>1532</v>
      </c>
      <c r="G74" s="269">
        <v>1</v>
      </c>
      <c r="H74" s="269">
        <v>0</v>
      </c>
      <c r="I74" s="269">
        <v>1122</v>
      </c>
      <c r="J74" s="376">
        <v>1123</v>
      </c>
      <c r="K74" s="269">
        <v>0</v>
      </c>
      <c r="L74" s="269">
        <v>0</v>
      </c>
      <c r="M74" s="442">
        <v>134</v>
      </c>
      <c r="N74" s="376">
        <v>134</v>
      </c>
      <c r="O74" s="269">
        <v>0</v>
      </c>
      <c r="P74" s="269">
        <v>82</v>
      </c>
      <c r="Q74" s="269">
        <v>193</v>
      </c>
      <c r="R74" s="376">
        <v>275</v>
      </c>
    </row>
    <row r="75" spans="1:18" ht="12.75">
      <c r="A75" s="135">
        <v>65</v>
      </c>
      <c r="B75" s="226" t="s">
        <v>691</v>
      </c>
      <c r="C75" s="269">
        <v>6</v>
      </c>
      <c r="D75" s="269">
        <v>77</v>
      </c>
      <c r="E75" s="269">
        <v>3177</v>
      </c>
      <c r="F75" s="376">
        <v>3260</v>
      </c>
      <c r="G75" s="269">
        <v>6</v>
      </c>
      <c r="H75" s="269">
        <v>0</v>
      </c>
      <c r="I75" s="269">
        <v>1173</v>
      </c>
      <c r="J75" s="376">
        <v>1179</v>
      </c>
      <c r="K75" s="269"/>
      <c r="L75" s="269"/>
      <c r="M75" s="442">
        <v>240</v>
      </c>
      <c r="N75" s="376">
        <v>240</v>
      </c>
      <c r="O75" s="269">
        <v>0</v>
      </c>
      <c r="P75" s="269">
        <v>77</v>
      </c>
      <c r="Q75" s="269">
        <v>1764</v>
      </c>
      <c r="R75" s="376">
        <v>1841</v>
      </c>
    </row>
    <row r="76" spans="1:18" ht="12.75">
      <c r="A76" s="135">
        <v>66</v>
      </c>
      <c r="B76" s="226" t="s">
        <v>692</v>
      </c>
      <c r="C76" s="269">
        <v>1</v>
      </c>
      <c r="D76" s="269">
        <v>16</v>
      </c>
      <c r="E76" s="269">
        <v>1276</v>
      </c>
      <c r="F76" s="376">
        <v>1293</v>
      </c>
      <c r="G76" s="269">
        <v>0</v>
      </c>
      <c r="H76" s="269">
        <v>0</v>
      </c>
      <c r="I76" s="269">
        <v>924</v>
      </c>
      <c r="J76" s="376">
        <v>924</v>
      </c>
      <c r="K76" s="269">
        <v>0</v>
      </c>
      <c r="L76" s="269">
        <v>0</v>
      </c>
      <c r="M76" s="442">
        <v>113</v>
      </c>
      <c r="N76" s="376">
        <v>113</v>
      </c>
      <c r="O76" s="269">
        <v>1</v>
      </c>
      <c r="P76" s="269">
        <v>16</v>
      </c>
      <c r="Q76" s="269">
        <v>239</v>
      </c>
      <c r="R76" s="376">
        <v>256</v>
      </c>
    </row>
    <row r="77" spans="1:18" ht="12.75">
      <c r="A77" s="135">
        <v>67</v>
      </c>
      <c r="B77" s="226" t="s">
        <v>693</v>
      </c>
      <c r="C77" s="269">
        <v>3</v>
      </c>
      <c r="D77" s="269">
        <v>82</v>
      </c>
      <c r="E77" s="269">
        <v>2563</v>
      </c>
      <c r="F77" s="376">
        <v>2648</v>
      </c>
      <c r="G77" s="269">
        <v>3</v>
      </c>
      <c r="H77" s="269">
        <v>0</v>
      </c>
      <c r="I77" s="269">
        <v>1973</v>
      </c>
      <c r="J77" s="376">
        <v>1976</v>
      </c>
      <c r="K77" s="269"/>
      <c r="L77" s="269"/>
      <c r="M77" s="442">
        <v>413</v>
      </c>
      <c r="N77" s="376">
        <v>413</v>
      </c>
      <c r="O77" s="269">
        <v>0</v>
      </c>
      <c r="P77" s="269">
        <v>82</v>
      </c>
      <c r="Q77" s="269">
        <v>177</v>
      </c>
      <c r="R77" s="376">
        <v>259</v>
      </c>
    </row>
    <row r="78" spans="1:18" ht="12.75">
      <c r="A78" s="135">
        <v>68</v>
      </c>
      <c r="B78" s="226" t="s">
        <v>694</v>
      </c>
      <c r="C78" s="269">
        <v>9</v>
      </c>
      <c r="D78" s="269">
        <v>166</v>
      </c>
      <c r="E78" s="269">
        <v>4055</v>
      </c>
      <c r="F78" s="376">
        <v>4230</v>
      </c>
      <c r="G78" s="269">
        <v>8</v>
      </c>
      <c r="H78" s="269">
        <v>0</v>
      </c>
      <c r="I78" s="269">
        <v>3157</v>
      </c>
      <c r="J78" s="376">
        <v>3165</v>
      </c>
      <c r="K78" s="269"/>
      <c r="L78" s="269"/>
      <c r="M78" s="442">
        <v>534</v>
      </c>
      <c r="N78" s="376">
        <v>534</v>
      </c>
      <c r="O78" s="269">
        <v>1</v>
      </c>
      <c r="P78" s="269">
        <v>166</v>
      </c>
      <c r="Q78" s="269">
        <v>364</v>
      </c>
      <c r="R78" s="376">
        <v>531</v>
      </c>
    </row>
    <row r="79" spans="1:18" ht="12.75">
      <c r="A79" s="135">
        <v>69</v>
      </c>
      <c r="B79" s="226" t="s">
        <v>695</v>
      </c>
      <c r="C79" s="269">
        <v>21</v>
      </c>
      <c r="D79" s="269">
        <v>17</v>
      </c>
      <c r="E79" s="269">
        <v>2456</v>
      </c>
      <c r="F79" s="376">
        <v>2494</v>
      </c>
      <c r="G79" s="269">
        <v>17</v>
      </c>
      <c r="H79" s="269">
        <v>0</v>
      </c>
      <c r="I79" s="269">
        <v>1204</v>
      </c>
      <c r="J79" s="376">
        <v>1221</v>
      </c>
      <c r="K79" s="269">
        <v>0</v>
      </c>
      <c r="L79" s="269">
        <v>0</v>
      </c>
      <c r="M79" s="442">
        <v>622</v>
      </c>
      <c r="N79" s="376">
        <v>622</v>
      </c>
      <c r="O79" s="269">
        <v>4</v>
      </c>
      <c r="P79" s="269">
        <v>17</v>
      </c>
      <c r="Q79" s="269">
        <v>630</v>
      </c>
      <c r="R79" s="376">
        <v>651</v>
      </c>
    </row>
    <row r="80" spans="1:18" ht="12.75">
      <c r="A80" s="135">
        <v>70</v>
      </c>
      <c r="B80" s="226" t="s">
        <v>696</v>
      </c>
      <c r="C80" s="269">
        <v>7</v>
      </c>
      <c r="D80" s="269">
        <v>106</v>
      </c>
      <c r="E80" s="269">
        <v>2221</v>
      </c>
      <c r="F80" s="376">
        <v>2334</v>
      </c>
      <c r="G80" s="269">
        <v>5</v>
      </c>
      <c r="H80" s="269">
        <v>0</v>
      </c>
      <c r="I80" s="269">
        <v>1773</v>
      </c>
      <c r="J80" s="376">
        <v>1778</v>
      </c>
      <c r="K80" s="269"/>
      <c r="L80" s="269"/>
      <c r="M80" s="442">
        <v>253</v>
      </c>
      <c r="N80" s="376">
        <v>253</v>
      </c>
      <c r="O80" s="269">
        <v>2</v>
      </c>
      <c r="P80" s="269">
        <v>106</v>
      </c>
      <c r="Q80" s="269">
        <v>195</v>
      </c>
      <c r="R80" s="376">
        <v>303</v>
      </c>
    </row>
    <row r="81" spans="1:18" ht="12.75">
      <c r="A81" s="135">
        <v>71</v>
      </c>
      <c r="B81" s="226" t="s">
        <v>697</v>
      </c>
      <c r="C81" s="269">
        <v>7</v>
      </c>
      <c r="D81" s="269">
        <v>96</v>
      </c>
      <c r="E81" s="269">
        <v>3006</v>
      </c>
      <c r="F81" s="376">
        <v>3109</v>
      </c>
      <c r="G81" s="269">
        <v>7</v>
      </c>
      <c r="H81" s="269">
        <v>0</v>
      </c>
      <c r="I81" s="269">
        <v>2113</v>
      </c>
      <c r="J81" s="376">
        <v>2120</v>
      </c>
      <c r="K81" s="269"/>
      <c r="L81" s="269"/>
      <c r="M81" s="442">
        <v>394</v>
      </c>
      <c r="N81" s="376">
        <v>394</v>
      </c>
      <c r="O81" s="269">
        <v>0</v>
      </c>
      <c r="P81" s="269">
        <v>96</v>
      </c>
      <c r="Q81" s="269">
        <v>499</v>
      </c>
      <c r="R81" s="376">
        <v>595</v>
      </c>
    </row>
    <row r="82" spans="1:18" ht="12.75">
      <c r="A82" s="135">
        <v>72</v>
      </c>
      <c r="B82" s="226" t="s">
        <v>698</v>
      </c>
      <c r="C82" s="269">
        <v>4</v>
      </c>
      <c r="D82" s="269">
        <v>212</v>
      </c>
      <c r="E82" s="269">
        <v>1364</v>
      </c>
      <c r="F82" s="376">
        <v>1580</v>
      </c>
      <c r="G82" s="269">
        <v>4</v>
      </c>
      <c r="H82" s="269">
        <v>0</v>
      </c>
      <c r="I82" s="269">
        <v>1128</v>
      </c>
      <c r="J82" s="376">
        <v>1132</v>
      </c>
      <c r="K82" s="269">
        <v>0</v>
      </c>
      <c r="L82" s="269">
        <v>0</v>
      </c>
      <c r="M82" s="442">
        <v>3</v>
      </c>
      <c r="N82" s="376">
        <v>3</v>
      </c>
      <c r="O82" s="269">
        <v>0</v>
      </c>
      <c r="P82" s="269">
        <v>212</v>
      </c>
      <c r="Q82" s="269">
        <v>233</v>
      </c>
      <c r="R82" s="376">
        <v>445</v>
      </c>
    </row>
    <row r="83" spans="1:18" ht="16.5" customHeight="1">
      <c r="A83" s="135">
        <v>73</v>
      </c>
      <c r="B83" s="226" t="s">
        <v>699</v>
      </c>
      <c r="C83" s="269">
        <v>2</v>
      </c>
      <c r="D83" s="269">
        <v>61</v>
      </c>
      <c r="E83" s="269">
        <v>1513</v>
      </c>
      <c r="F83" s="376">
        <v>1576</v>
      </c>
      <c r="G83" s="269">
        <v>0</v>
      </c>
      <c r="H83" s="269">
        <v>0</v>
      </c>
      <c r="I83" s="269">
        <v>1231</v>
      </c>
      <c r="J83" s="376">
        <v>1231</v>
      </c>
      <c r="K83" s="269">
        <v>0</v>
      </c>
      <c r="L83" s="269">
        <v>0</v>
      </c>
      <c r="M83" s="442">
        <v>0</v>
      </c>
      <c r="N83" s="376">
        <v>0</v>
      </c>
      <c r="O83" s="269">
        <v>2</v>
      </c>
      <c r="P83" s="269">
        <v>61</v>
      </c>
      <c r="Q83" s="269">
        <v>282</v>
      </c>
      <c r="R83" s="376">
        <v>345</v>
      </c>
    </row>
    <row r="84" spans="1:18" ht="12.75">
      <c r="A84" s="135">
        <v>74</v>
      </c>
      <c r="B84" s="226" t="s">
        <v>700</v>
      </c>
      <c r="C84" s="269">
        <v>3</v>
      </c>
      <c r="D84" s="269">
        <v>63</v>
      </c>
      <c r="E84" s="269">
        <v>637</v>
      </c>
      <c r="F84" s="376">
        <v>703</v>
      </c>
      <c r="G84" s="269">
        <v>3</v>
      </c>
      <c r="H84" s="269">
        <v>0</v>
      </c>
      <c r="I84" s="269">
        <v>270</v>
      </c>
      <c r="J84" s="376">
        <v>273</v>
      </c>
      <c r="K84" s="269">
        <v>0</v>
      </c>
      <c r="L84" s="269"/>
      <c r="M84" s="442">
        <v>3</v>
      </c>
      <c r="N84" s="376">
        <v>3</v>
      </c>
      <c r="O84" s="269">
        <v>0</v>
      </c>
      <c r="P84" s="269">
        <v>63</v>
      </c>
      <c r="Q84" s="269">
        <v>364</v>
      </c>
      <c r="R84" s="376">
        <v>427</v>
      </c>
    </row>
    <row r="85" spans="1:18" ht="12.75">
      <c r="A85" s="135">
        <v>75</v>
      </c>
      <c r="B85" s="226" t="s">
        <v>701</v>
      </c>
      <c r="C85" s="269">
        <v>2</v>
      </c>
      <c r="D85" s="269">
        <v>48</v>
      </c>
      <c r="E85" s="269">
        <v>719</v>
      </c>
      <c r="F85" s="376">
        <v>769</v>
      </c>
      <c r="G85" s="269">
        <v>2</v>
      </c>
      <c r="H85" s="269">
        <v>0</v>
      </c>
      <c r="I85" s="269">
        <v>562</v>
      </c>
      <c r="J85" s="376">
        <v>564</v>
      </c>
      <c r="K85" s="269">
        <v>0</v>
      </c>
      <c r="L85" s="269">
        <v>0</v>
      </c>
      <c r="M85" s="442">
        <v>12</v>
      </c>
      <c r="N85" s="376">
        <v>12</v>
      </c>
      <c r="O85" s="269">
        <v>0</v>
      </c>
      <c r="P85" s="269">
        <v>48</v>
      </c>
      <c r="Q85" s="269">
        <v>145</v>
      </c>
      <c r="R85" s="376">
        <v>193</v>
      </c>
    </row>
    <row r="86" spans="1:18" ht="12.75">
      <c r="A86" s="728">
        <v>76</v>
      </c>
      <c r="B86" s="778" t="s">
        <v>1161</v>
      </c>
      <c r="C86" s="714">
        <v>0</v>
      </c>
      <c r="D86" s="714">
        <v>0</v>
      </c>
      <c r="E86" s="714">
        <v>0</v>
      </c>
      <c r="F86" s="779">
        <v>0</v>
      </c>
      <c r="G86" s="714"/>
      <c r="H86" s="714"/>
      <c r="I86" s="714"/>
      <c r="J86" s="779">
        <v>12105</v>
      </c>
      <c r="K86" s="714">
        <v>0</v>
      </c>
      <c r="L86" s="714">
        <v>0</v>
      </c>
      <c r="M86" s="714">
        <v>0</v>
      </c>
      <c r="N86" s="779">
        <v>0</v>
      </c>
      <c r="O86" s="714">
        <v>0</v>
      </c>
      <c r="P86" s="714">
        <v>0</v>
      </c>
      <c r="Q86" s="714">
        <v>0</v>
      </c>
      <c r="R86" s="779">
        <v>0</v>
      </c>
    </row>
    <row r="87" spans="1:18" ht="12.75">
      <c r="A87" s="922" t="s">
        <v>18</v>
      </c>
      <c r="B87" s="1043"/>
      <c r="C87" s="24">
        <v>532</v>
      </c>
      <c r="D87" s="24">
        <v>8714</v>
      </c>
      <c r="E87" s="24">
        <v>152745</v>
      </c>
      <c r="F87" s="24">
        <v>161991</v>
      </c>
      <c r="G87" s="24">
        <v>399</v>
      </c>
      <c r="H87" s="24">
        <v>0</v>
      </c>
      <c r="I87" s="24">
        <v>110068</v>
      </c>
      <c r="J87" s="24">
        <v>122572</v>
      </c>
      <c r="K87" s="24">
        <v>0</v>
      </c>
      <c r="L87" s="24">
        <v>0</v>
      </c>
      <c r="M87" s="24">
        <v>8535</v>
      </c>
      <c r="N87" s="24">
        <v>8535</v>
      </c>
      <c r="O87" s="24">
        <v>133</v>
      </c>
      <c r="P87" s="24">
        <v>8714</v>
      </c>
      <c r="Q87" s="24">
        <v>34142</v>
      </c>
      <c r="R87" s="24">
        <v>42989</v>
      </c>
    </row>
    <row r="88" spans="1:18" ht="49.5" customHeight="1">
      <c r="A88" s="1110" t="s">
        <v>1150</v>
      </c>
      <c r="B88" s="1110"/>
      <c r="C88" s="1110"/>
      <c r="D88" s="1110"/>
      <c r="E88" s="1110"/>
      <c r="F88" s="1110"/>
      <c r="G88" s="1110"/>
      <c r="H88" s="1110"/>
      <c r="I88" s="1110"/>
      <c r="J88" s="1110"/>
      <c r="K88" s="1110"/>
      <c r="L88" s="1110"/>
      <c r="M88" s="1110"/>
      <c r="N88" s="1110"/>
      <c r="O88" s="1110"/>
      <c r="P88" s="1110"/>
      <c r="Q88" s="1110"/>
      <c r="R88" s="1110"/>
    </row>
    <row r="89" spans="1:18" ht="31.5" customHeight="1">
      <c r="A89" s="1110" t="s">
        <v>1197</v>
      </c>
      <c r="B89" s="1110"/>
      <c r="C89" s="1110"/>
      <c r="D89" s="1110"/>
      <c r="E89" s="1110"/>
      <c r="F89" s="1110"/>
      <c r="G89" s="1110"/>
      <c r="H89" s="1110"/>
      <c r="I89" s="1110"/>
      <c r="J89" s="1110"/>
      <c r="K89" s="1110"/>
      <c r="L89" s="1110"/>
      <c r="M89" s="1110"/>
      <c r="N89" s="1110"/>
      <c r="O89" s="1110"/>
      <c r="P89" s="1110"/>
      <c r="Q89" s="1110"/>
      <c r="R89" s="1110"/>
    </row>
    <row r="92" spans="1:18" s="16" customFormat="1" ht="12.75">
      <c r="A92" s="15"/>
      <c r="G92" s="15"/>
      <c r="H92" s="15"/>
      <c r="K92" s="15"/>
      <c r="L92" s="15"/>
      <c r="M92" s="443"/>
      <c r="N92" s="15"/>
      <c r="O92" s="15"/>
      <c r="P92" s="15"/>
      <c r="Q92" s="15"/>
      <c r="R92" s="444"/>
    </row>
    <row r="93" spans="1:18" s="16" customFormat="1" ht="12.75" customHeight="1">
      <c r="A93" s="15" t="s">
        <v>1004</v>
      </c>
      <c r="J93" s="15"/>
      <c r="K93" s="29"/>
      <c r="L93" s="29"/>
      <c r="M93" s="29"/>
      <c r="N93" s="29"/>
      <c r="O93" s="29"/>
      <c r="P93" s="911" t="s">
        <v>995</v>
      </c>
      <c r="Q93" s="911"/>
      <c r="R93" s="911"/>
    </row>
    <row r="94" spans="10:18" s="16" customFormat="1" ht="12.75" customHeight="1">
      <c r="J94" s="29"/>
      <c r="K94" s="29"/>
      <c r="L94" s="29"/>
      <c r="M94" s="29"/>
      <c r="N94" s="29"/>
      <c r="O94" s="29"/>
      <c r="P94" s="911" t="s">
        <v>998</v>
      </c>
      <c r="Q94" s="911"/>
      <c r="R94" s="911"/>
    </row>
    <row r="95" spans="1:18" s="16" customFormat="1" ht="12.75">
      <c r="A95" s="15"/>
      <c r="K95" s="15"/>
      <c r="L95" s="15"/>
      <c r="M95" s="443"/>
      <c r="N95" s="15"/>
      <c r="O95" s="15"/>
      <c r="P95" s="911" t="s">
        <v>997</v>
      </c>
      <c r="Q95" s="911"/>
      <c r="R95" s="911"/>
    </row>
    <row r="96" spans="6:7" ht="15">
      <c r="F96" s="16"/>
      <c r="G96" s="16"/>
    </row>
    <row r="97" spans="6:7" ht="15">
      <c r="F97" s="16"/>
      <c r="G97" s="16"/>
    </row>
    <row r="98" spans="6:7" ht="15">
      <c r="F98" s="16"/>
      <c r="G98" s="16"/>
    </row>
    <row r="99" spans="6:7" ht="15">
      <c r="F99" s="16"/>
      <c r="G99" s="16"/>
    </row>
    <row r="100" spans="6:7" ht="15">
      <c r="F100" s="16"/>
      <c r="G100" s="16"/>
    </row>
    <row r="101" spans="6:7" ht="15">
      <c r="F101" s="16"/>
      <c r="G101" s="16"/>
    </row>
    <row r="102" spans="6:7" ht="15">
      <c r="F102" s="16"/>
      <c r="G102" s="16"/>
    </row>
    <row r="103" spans="6:7" ht="15">
      <c r="F103" s="16"/>
      <c r="G103" s="16"/>
    </row>
    <row r="104" spans="6:7" ht="15">
      <c r="F104" s="16"/>
      <c r="G104" s="16"/>
    </row>
    <row r="105" spans="6:7" ht="15">
      <c r="F105" s="16"/>
      <c r="G105" s="16"/>
    </row>
    <row r="106" spans="6:7" ht="15">
      <c r="F106" s="16"/>
      <c r="G106" s="16"/>
    </row>
    <row r="107" spans="6:7" ht="15">
      <c r="F107" s="16"/>
      <c r="G107" s="16"/>
    </row>
    <row r="108" spans="6:7" ht="15">
      <c r="F108" s="16"/>
      <c r="G108" s="16"/>
    </row>
    <row r="109" spans="6:7" ht="15">
      <c r="F109" s="16"/>
      <c r="G109" s="16"/>
    </row>
    <row r="110" spans="6:7" ht="15">
      <c r="F110" s="16"/>
      <c r="G110" s="16"/>
    </row>
    <row r="111" spans="6:7" ht="15">
      <c r="F111" s="16"/>
      <c r="G111" s="16"/>
    </row>
    <row r="112" spans="6:7" ht="15">
      <c r="F112" s="16"/>
      <c r="G112" s="16"/>
    </row>
    <row r="113" spans="6:7" ht="15">
      <c r="F113" s="16"/>
      <c r="G113" s="16"/>
    </row>
    <row r="114" spans="6:7" ht="15">
      <c r="F114" s="16"/>
      <c r="G114" s="16"/>
    </row>
    <row r="115" spans="6:7" ht="15">
      <c r="F115" s="16"/>
      <c r="G115" s="16"/>
    </row>
    <row r="116" spans="6:7" ht="15">
      <c r="F116" s="16"/>
      <c r="G116" s="16"/>
    </row>
    <row r="117" spans="6:7" ht="15">
      <c r="F117" s="16"/>
      <c r="G117" s="16"/>
    </row>
    <row r="118" spans="6:7" ht="15">
      <c r="F118" s="16"/>
      <c r="G118" s="16"/>
    </row>
    <row r="119" spans="6:7" ht="15">
      <c r="F119" s="16"/>
      <c r="G119" s="16"/>
    </row>
    <row r="120" spans="6:7" ht="15">
      <c r="F120" s="16"/>
      <c r="G120" s="16"/>
    </row>
    <row r="121" spans="6:7" ht="15">
      <c r="F121" s="16"/>
      <c r="G121" s="16"/>
    </row>
    <row r="122" spans="6:7" ht="15">
      <c r="F122" s="16"/>
      <c r="G122" s="16"/>
    </row>
    <row r="123" spans="6:7" ht="15">
      <c r="F123" s="16"/>
      <c r="G123" s="16"/>
    </row>
    <row r="124" spans="6:7" ht="15">
      <c r="F124" s="16"/>
      <c r="G124" s="16"/>
    </row>
    <row r="125" spans="6:7" ht="15">
      <c r="F125" s="16"/>
      <c r="G125" s="16"/>
    </row>
    <row r="126" spans="6:7" ht="15">
      <c r="F126" s="16"/>
      <c r="G126" s="16"/>
    </row>
    <row r="127" spans="6:7" ht="15">
      <c r="F127" s="16"/>
      <c r="G127" s="16"/>
    </row>
    <row r="128" spans="6:7" ht="15">
      <c r="F128" s="16"/>
      <c r="G128" s="16"/>
    </row>
    <row r="129" spans="6:7" ht="15">
      <c r="F129" s="16"/>
      <c r="G129" s="16"/>
    </row>
    <row r="130" spans="6:7" ht="15">
      <c r="F130" s="16"/>
      <c r="G130" s="16"/>
    </row>
    <row r="131" spans="6:7" ht="15">
      <c r="F131" s="16"/>
      <c r="G131" s="16"/>
    </row>
    <row r="132" spans="6:7" ht="15">
      <c r="F132" s="16"/>
      <c r="G132" s="16"/>
    </row>
    <row r="133" spans="6:7" ht="15">
      <c r="F133" s="16"/>
      <c r="G133" s="16"/>
    </row>
    <row r="134" spans="6:7" ht="15">
      <c r="F134" s="16"/>
      <c r="G134" s="16"/>
    </row>
    <row r="135" spans="6:7" ht="15">
      <c r="F135" s="16"/>
      <c r="G135" s="16"/>
    </row>
    <row r="136" spans="6:7" ht="15">
      <c r="F136" s="16"/>
      <c r="G136" s="16"/>
    </row>
    <row r="137" spans="6:7" ht="15">
      <c r="F137" s="16"/>
      <c r="G137" s="16"/>
    </row>
    <row r="138" spans="6:7" ht="15">
      <c r="F138" s="16"/>
      <c r="G138" s="16"/>
    </row>
    <row r="139" spans="6:7" ht="15">
      <c r="F139" s="16"/>
      <c r="G139" s="16"/>
    </row>
    <row r="140" spans="6:7" ht="15">
      <c r="F140" s="16"/>
      <c r="G140" s="16"/>
    </row>
    <row r="141" spans="6:7" ht="15">
      <c r="F141" s="16"/>
      <c r="G141" s="16"/>
    </row>
    <row r="142" spans="6:7" ht="15">
      <c r="F142" s="16"/>
      <c r="G142" s="16"/>
    </row>
    <row r="143" spans="6:7" ht="15">
      <c r="F143" s="16"/>
      <c r="G143" s="16"/>
    </row>
    <row r="144" spans="6:7" ht="15">
      <c r="F144" s="16"/>
      <c r="G144" s="16"/>
    </row>
    <row r="145" spans="6:7" ht="15">
      <c r="F145" s="16"/>
      <c r="G145" s="16"/>
    </row>
    <row r="146" spans="6:7" ht="15">
      <c r="F146" s="16"/>
      <c r="G146" s="16"/>
    </row>
    <row r="147" spans="6:7" ht="15">
      <c r="F147" s="16"/>
      <c r="G147" s="16"/>
    </row>
    <row r="148" spans="6:7" ht="15">
      <c r="F148" s="16"/>
      <c r="G148" s="16"/>
    </row>
    <row r="149" spans="6:7" ht="15">
      <c r="F149" s="16"/>
      <c r="G149" s="16"/>
    </row>
    <row r="150" spans="6:7" ht="15">
      <c r="F150" s="16"/>
      <c r="G150" s="16"/>
    </row>
    <row r="151" spans="6:7" ht="15">
      <c r="F151" s="16"/>
      <c r="G151" s="16"/>
    </row>
    <row r="152" spans="6:7" ht="15">
      <c r="F152" s="16"/>
      <c r="G152" s="16"/>
    </row>
    <row r="153" spans="6:7" ht="15">
      <c r="F153" s="16"/>
      <c r="G153" s="16"/>
    </row>
    <row r="154" spans="6:7" ht="15">
      <c r="F154" s="16"/>
      <c r="G154" s="16"/>
    </row>
    <row r="155" spans="6:7" ht="15">
      <c r="F155" s="16"/>
      <c r="G155" s="16"/>
    </row>
    <row r="156" spans="6:7" ht="15">
      <c r="F156" s="16"/>
      <c r="G156" s="16"/>
    </row>
    <row r="157" spans="6:7" ht="15">
      <c r="F157" s="16"/>
      <c r="G157" s="16"/>
    </row>
    <row r="158" spans="6:7" ht="15">
      <c r="F158" s="16"/>
      <c r="G158" s="16"/>
    </row>
    <row r="159" spans="6:7" ht="15">
      <c r="F159" s="16"/>
      <c r="G159" s="16"/>
    </row>
    <row r="160" spans="6:7" ht="15">
      <c r="F160" s="16"/>
      <c r="G160" s="16"/>
    </row>
    <row r="161" spans="6:7" ht="15">
      <c r="F161" s="16"/>
      <c r="G161" s="16"/>
    </row>
    <row r="162" spans="6:7" ht="15">
      <c r="F162" s="16"/>
      <c r="G162" s="16"/>
    </row>
    <row r="163" spans="6:7" ht="15">
      <c r="F163" s="16"/>
      <c r="G163" s="16"/>
    </row>
    <row r="164" spans="6:7" ht="15">
      <c r="F164" s="16"/>
      <c r="G164" s="16"/>
    </row>
    <row r="165" spans="6:7" ht="15">
      <c r="F165" s="16"/>
      <c r="G165" s="16"/>
    </row>
    <row r="166" spans="6:7" ht="15">
      <c r="F166" s="16"/>
      <c r="G166" s="16"/>
    </row>
    <row r="167" spans="6:7" ht="15">
      <c r="F167" s="16"/>
      <c r="G167" s="16"/>
    </row>
    <row r="168" ht="15">
      <c r="C168" s="290"/>
    </row>
  </sheetData>
  <sheetProtection/>
  <mergeCells count="16">
    <mergeCell ref="P95:R95"/>
    <mergeCell ref="A88:R88"/>
    <mergeCell ref="P93:R93"/>
    <mergeCell ref="P94:R94"/>
    <mergeCell ref="A87:B87"/>
    <mergeCell ref="A89:R89"/>
    <mergeCell ref="C7:F7"/>
    <mergeCell ref="G7:J7"/>
    <mergeCell ref="K7:N7"/>
    <mergeCell ref="O7:R7"/>
    <mergeCell ref="G1:M1"/>
    <mergeCell ref="E2:O2"/>
    <mergeCell ref="B4:R4"/>
    <mergeCell ref="A6:B6"/>
    <mergeCell ref="A7:A8"/>
    <mergeCell ref="B7:B8"/>
  </mergeCells>
  <conditionalFormatting sqref="P93:Q95">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90" r:id="rId1"/>
</worksheet>
</file>

<file path=xl/worksheets/sheet34.xml><?xml version="1.0" encoding="utf-8"?>
<worksheet xmlns="http://schemas.openxmlformats.org/spreadsheetml/2006/main" xmlns:r="http://schemas.openxmlformats.org/officeDocument/2006/relationships">
  <sheetPr>
    <tabColor rgb="FF00B050"/>
  </sheetPr>
  <dimension ref="A1:AS22"/>
  <sheetViews>
    <sheetView view="pageBreakPreview" zoomScale="70" zoomScaleSheetLayoutView="70" zoomScalePageLayoutView="0" workbookViewId="0" topLeftCell="A1">
      <selection activeCell="A1" sqref="A1:IV16384"/>
    </sheetView>
  </sheetViews>
  <sheetFormatPr defaultColWidth="9.140625" defaultRowHeight="12.75"/>
  <cols>
    <col min="1" max="1" width="9.140625" style="61" customWidth="1"/>
    <col min="2" max="2" width="11.28125" style="61" customWidth="1"/>
    <col min="3" max="3" width="15.421875" style="61" customWidth="1"/>
    <col min="4" max="4" width="14.8515625" style="61" customWidth="1"/>
    <col min="5" max="5" width="11.8515625" style="61" customWidth="1"/>
    <col min="6" max="6" width="9.8515625" style="61" customWidth="1"/>
    <col min="7" max="7" width="12.7109375" style="61" customWidth="1"/>
    <col min="8" max="9" width="11.00390625" style="61" customWidth="1"/>
    <col min="10" max="10" width="14.140625" style="61" customWidth="1"/>
    <col min="11" max="11" width="9.421875" style="61" customWidth="1"/>
    <col min="12" max="12" width="13.140625" style="61" customWidth="1"/>
    <col min="13" max="13" width="9.7109375" style="61" customWidth="1"/>
    <col min="14" max="14" width="9.57421875" style="61" customWidth="1"/>
    <col min="15" max="15" width="12.7109375" style="61" customWidth="1"/>
    <col min="16" max="16" width="13.28125" style="61" customWidth="1"/>
    <col min="17" max="17" width="11.28125" style="61" customWidth="1"/>
    <col min="18" max="18" width="9.28125" style="61" customWidth="1"/>
    <col min="19" max="19" width="9.140625" style="61" customWidth="1"/>
    <col min="20" max="20" width="12.28125" style="61" customWidth="1"/>
    <col min="21" max="16384" width="9.140625" style="61" customWidth="1"/>
  </cols>
  <sheetData>
    <row r="1" spans="3:18" s="16" customFormat="1" ht="15.75">
      <c r="C1" s="35"/>
      <c r="D1" s="35"/>
      <c r="E1" s="35"/>
      <c r="F1" s="35"/>
      <c r="G1" s="35"/>
      <c r="H1" s="35"/>
      <c r="I1" s="95" t="s">
        <v>0</v>
      </c>
      <c r="J1" s="35"/>
      <c r="Q1" s="1076" t="s">
        <v>288</v>
      </c>
      <c r="R1" s="1076"/>
    </row>
    <row r="2" spans="1:19" s="16" customFormat="1" ht="26.25">
      <c r="A2" s="1114" t="s">
        <v>388</v>
      </c>
      <c r="B2" s="1114"/>
      <c r="C2" s="1114"/>
      <c r="D2" s="1114"/>
      <c r="E2" s="1114"/>
      <c r="F2" s="1114"/>
      <c r="G2" s="1114"/>
      <c r="H2" s="1114"/>
      <c r="I2" s="1114"/>
      <c r="J2" s="1114"/>
      <c r="K2" s="1114"/>
      <c r="L2" s="1114"/>
      <c r="M2" s="1114"/>
      <c r="N2" s="1114"/>
      <c r="O2" s="1114"/>
      <c r="P2" s="1114"/>
      <c r="Q2" s="1114"/>
      <c r="R2" s="1114"/>
      <c r="S2" s="1114"/>
    </row>
    <row r="3" spans="7:17" s="16" customFormat="1" ht="20.25">
      <c r="G3" s="107"/>
      <c r="H3" s="107"/>
      <c r="I3" s="107"/>
      <c r="J3" s="107"/>
      <c r="K3" s="107"/>
      <c r="L3" s="107"/>
      <c r="M3" s="107"/>
      <c r="N3" s="34"/>
      <c r="O3" s="34"/>
      <c r="P3" s="34"/>
      <c r="Q3" s="34"/>
    </row>
    <row r="4" spans="2:20" ht="18">
      <c r="B4" s="1107" t="s">
        <v>395</v>
      </c>
      <c r="C4" s="1107"/>
      <c r="D4" s="1107"/>
      <c r="E4" s="1107"/>
      <c r="F4" s="1107"/>
      <c r="G4" s="1107"/>
      <c r="H4" s="1107"/>
      <c r="I4" s="1107"/>
      <c r="J4" s="1107"/>
      <c r="K4" s="1107"/>
      <c r="L4" s="1107"/>
      <c r="M4" s="1107"/>
      <c r="N4" s="1107"/>
      <c r="O4" s="1107"/>
      <c r="P4" s="1107"/>
      <c r="Q4" s="1107"/>
      <c r="R4" s="1107"/>
      <c r="S4" s="1107"/>
      <c r="T4" s="1107"/>
    </row>
    <row r="5" ht="15">
      <c r="A5" s="73" t="s">
        <v>994</v>
      </c>
    </row>
    <row r="6" spans="2:19" ht="15">
      <c r="B6" s="63"/>
      <c r="S6" s="602" t="s">
        <v>181</v>
      </c>
    </row>
    <row r="7" spans="1:19" s="64" customFormat="1" ht="32.25" customHeight="1">
      <c r="A7" s="849" t="s">
        <v>1</v>
      </c>
      <c r="B7" s="1113" t="s">
        <v>2</v>
      </c>
      <c r="C7" s="1111" t="s">
        <v>144</v>
      </c>
      <c r="D7" s="1111"/>
      <c r="E7" s="1111"/>
      <c r="F7" s="1111"/>
      <c r="G7" s="1111" t="s">
        <v>146</v>
      </c>
      <c r="H7" s="1111"/>
      <c r="I7" s="1111"/>
      <c r="J7" s="1111"/>
      <c r="K7" s="1111" t="s">
        <v>147</v>
      </c>
      <c r="L7" s="1111"/>
      <c r="M7" s="1111"/>
      <c r="N7" s="1111"/>
      <c r="O7" s="1111" t="s">
        <v>148</v>
      </c>
      <c r="P7" s="1111"/>
      <c r="Q7" s="1111"/>
      <c r="R7" s="1113"/>
      <c r="S7" s="1112" t="s">
        <v>208</v>
      </c>
    </row>
    <row r="8" spans="1:19" s="65" customFormat="1" ht="75" customHeight="1">
      <c r="A8" s="849"/>
      <c r="B8" s="1124"/>
      <c r="C8" s="72" t="s">
        <v>205</v>
      </c>
      <c r="D8" s="113" t="s">
        <v>207</v>
      </c>
      <c r="E8" s="72" t="s">
        <v>180</v>
      </c>
      <c r="F8" s="113" t="s">
        <v>206</v>
      </c>
      <c r="G8" s="72" t="s">
        <v>367</v>
      </c>
      <c r="H8" s="113" t="s">
        <v>207</v>
      </c>
      <c r="I8" s="72" t="s">
        <v>180</v>
      </c>
      <c r="J8" s="113" t="s">
        <v>206</v>
      </c>
      <c r="K8" s="72" t="s">
        <v>367</v>
      </c>
      <c r="L8" s="113" t="s">
        <v>207</v>
      </c>
      <c r="M8" s="72" t="s">
        <v>180</v>
      </c>
      <c r="N8" s="113" t="s">
        <v>206</v>
      </c>
      <c r="O8" s="72" t="s">
        <v>367</v>
      </c>
      <c r="P8" s="113" t="s">
        <v>207</v>
      </c>
      <c r="Q8" s="72" t="s">
        <v>180</v>
      </c>
      <c r="R8" s="114" t="s">
        <v>206</v>
      </c>
      <c r="S8" s="1112"/>
    </row>
    <row r="9" spans="1:19" s="65" customFormat="1" ht="15.75" customHeight="1">
      <c r="A9" s="4">
        <v>1</v>
      </c>
      <c r="B9" s="71">
        <v>2</v>
      </c>
      <c r="C9" s="60">
        <v>3</v>
      </c>
      <c r="D9" s="60">
        <v>4</v>
      </c>
      <c r="E9" s="60">
        <v>5</v>
      </c>
      <c r="F9" s="60">
        <v>6</v>
      </c>
      <c r="G9" s="60">
        <v>7</v>
      </c>
      <c r="H9" s="60">
        <v>8</v>
      </c>
      <c r="I9" s="60">
        <v>9</v>
      </c>
      <c r="J9" s="60">
        <v>10</v>
      </c>
      <c r="K9" s="60">
        <v>11</v>
      </c>
      <c r="L9" s="60">
        <v>12</v>
      </c>
      <c r="M9" s="60">
        <v>13</v>
      </c>
      <c r="N9" s="60">
        <v>14</v>
      </c>
      <c r="O9" s="60">
        <v>15</v>
      </c>
      <c r="P9" s="60">
        <v>16</v>
      </c>
      <c r="Q9" s="60">
        <v>17</v>
      </c>
      <c r="R9" s="105">
        <v>18</v>
      </c>
      <c r="S9" s="112">
        <v>19</v>
      </c>
    </row>
    <row r="10" spans="1:19" ht="15">
      <c r="A10" s="100">
        <v>1</v>
      </c>
      <c r="B10" s="224"/>
      <c r="C10" s="223"/>
      <c r="D10" s="223"/>
      <c r="E10" s="223"/>
      <c r="F10" s="223"/>
      <c r="G10" s="223"/>
      <c r="H10" s="223"/>
      <c r="I10" s="223"/>
      <c r="J10" s="223"/>
      <c r="K10" s="223"/>
      <c r="L10" s="223"/>
      <c r="M10" s="223"/>
      <c r="N10" s="223"/>
      <c r="O10" s="223"/>
      <c r="P10" s="223"/>
      <c r="Q10" s="223"/>
      <c r="R10" s="223"/>
      <c r="S10" s="223"/>
    </row>
    <row r="11" spans="1:19" ht="15">
      <c r="A11" s="100">
        <v>2</v>
      </c>
      <c r="B11" s="225"/>
      <c r="C11" s="223"/>
      <c r="D11" s="223"/>
      <c r="E11" s="223"/>
      <c r="F11" s="223"/>
      <c r="G11" s="1115" t="s">
        <v>1022</v>
      </c>
      <c r="H11" s="1116"/>
      <c r="I11" s="1116"/>
      <c r="J11" s="1116"/>
      <c r="K11" s="1116"/>
      <c r="L11" s="1117"/>
      <c r="M11" s="223"/>
      <c r="N11" s="223"/>
      <c r="O11" s="223"/>
      <c r="P11" s="223"/>
      <c r="Q11" s="223"/>
      <c r="R11" s="223"/>
      <c r="S11" s="223"/>
    </row>
    <row r="12" spans="1:19" ht="15">
      <c r="A12" s="100">
        <v>3</v>
      </c>
      <c r="B12" s="225"/>
      <c r="C12" s="223"/>
      <c r="D12" s="223"/>
      <c r="E12" s="223"/>
      <c r="F12" s="223"/>
      <c r="G12" s="1118"/>
      <c r="H12" s="1119"/>
      <c r="I12" s="1119"/>
      <c r="J12" s="1119"/>
      <c r="K12" s="1119"/>
      <c r="L12" s="1120"/>
      <c r="M12" s="223"/>
      <c r="N12" s="223"/>
      <c r="O12" s="223"/>
      <c r="P12" s="223"/>
      <c r="Q12" s="223"/>
      <c r="R12" s="223"/>
      <c r="S12" s="223"/>
    </row>
    <row r="13" spans="1:19" ht="15">
      <c r="A13" s="100">
        <v>4</v>
      </c>
      <c r="B13" s="225"/>
      <c r="C13" s="223"/>
      <c r="D13" s="223"/>
      <c r="E13" s="223"/>
      <c r="F13" s="223"/>
      <c r="G13" s="1121"/>
      <c r="H13" s="1122"/>
      <c r="I13" s="1122"/>
      <c r="J13" s="1122"/>
      <c r="K13" s="1122"/>
      <c r="L13" s="1123"/>
      <c r="M13" s="223"/>
      <c r="N13" s="223"/>
      <c r="O13" s="223"/>
      <c r="P13" s="223"/>
      <c r="Q13" s="223"/>
      <c r="R13" s="223"/>
      <c r="S13" s="223"/>
    </row>
    <row r="14" spans="1:45" s="66" customFormat="1" ht="15">
      <c r="A14" s="100">
        <v>5</v>
      </c>
      <c r="B14" s="225"/>
      <c r="C14" s="223"/>
      <c r="D14" s="223"/>
      <c r="E14" s="223"/>
      <c r="F14" s="223"/>
      <c r="G14" s="223"/>
      <c r="H14" s="223"/>
      <c r="I14" s="223"/>
      <c r="J14" s="223"/>
      <c r="K14" s="223"/>
      <c r="L14" s="223"/>
      <c r="M14" s="223"/>
      <c r="N14" s="223"/>
      <c r="O14" s="223"/>
      <c r="P14" s="223"/>
      <c r="Q14" s="223"/>
      <c r="R14" s="223"/>
      <c r="S14" s="223"/>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row>
    <row r="19" spans="1:19" s="16" customFormat="1" ht="12.75">
      <c r="A19" s="15"/>
      <c r="G19" s="15"/>
      <c r="H19" s="15"/>
      <c r="K19" s="15"/>
      <c r="L19" s="15"/>
      <c r="M19" s="15"/>
      <c r="N19" s="15"/>
      <c r="O19" s="15"/>
      <c r="P19" s="15"/>
      <c r="Q19" s="15"/>
      <c r="R19" s="70"/>
      <c r="S19" s="70"/>
    </row>
    <row r="20" spans="1:19" s="16" customFormat="1" ht="12.75" customHeight="1">
      <c r="A20" s="15" t="s">
        <v>1005</v>
      </c>
      <c r="J20" s="15"/>
      <c r="K20" s="29"/>
      <c r="L20" s="29"/>
      <c r="M20" s="29"/>
      <c r="N20" s="29"/>
      <c r="O20" s="29"/>
      <c r="P20" s="911" t="s">
        <v>995</v>
      </c>
      <c r="Q20" s="911"/>
      <c r="R20" s="911"/>
      <c r="S20" s="29"/>
    </row>
    <row r="21" spans="10:19" s="16" customFormat="1" ht="12.75" customHeight="1">
      <c r="J21" s="29"/>
      <c r="K21" s="29"/>
      <c r="L21" s="29"/>
      <c r="M21" s="29"/>
      <c r="N21" s="29"/>
      <c r="O21" s="29"/>
      <c r="P21" s="911" t="s">
        <v>998</v>
      </c>
      <c r="Q21" s="911"/>
      <c r="R21" s="911"/>
      <c r="S21" s="29"/>
    </row>
    <row r="22" spans="1:19" s="16" customFormat="1" ht="12.75">
      <c r="A22" s="15"/>
      <c r="B22" s="15"/>
      <c r="K22" s="15"/>
      <c r="L22" s="15"/>
      <c r="M22" s="15"/>
      <c r="N22" s="15"/>
      <c r="O22" s="15"/>
      <c r="P22" s="911" t="s">
        <v>997</v>
      </c>
      <c r="Q22" s="911"/>
      <c r="R22" s="911"/>
      <c r="S22" s="29"/>
    </row>
  </sheetData>
  <sheetProtection/>
  <mergeCells count="14">
    <mergeCell ref="Q1:R1"/>
    <mergeCell ref="B4:T4"/>
    <mergeCell ref="G11:L13"/>
    <mergeCell ref="P20:R20"/>
    <mergeCell ref="A7:A8"/>
    <mergeCell ref="B7:B8"/>
    <mergeCell ref="C7:F7"/>
    <mergeCell ref="G7:J7"/>
    <mergeCell ref="K7:N7"/>
    <mergeCell ref="S7:S8"/>
    <mergeCell ref="O7:R7"/>
    <mergeCell ref="P21:R21"/>
    <mergeCell ref="P22:R22"/>
    <mergeCell ref="A2:S2"/>
  </mergeCells>
  <conditionalFormatting sqref="P20:Q22">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65" r:id="rId1"/>
</worksheet>
</file>

<file path=xl/worksheets/sheet35.xml><?xml version="1.0" encoding="utf-8"?>
<worksheet xmlns="http://schemas.openxmlformats.org/spreadsheetml/2006/main" xmlns:r="http://schemas.openxmlformats.org/officeDocument/2006/relationships">
  <sheetPr>
    <tabColor rgb="FF00B050"/>
  </sheetPr>
  <dimension ref="A1:AM94"/>
  <sheetViews>
    <sheetView view="pageBreakPreview" zoomScale="110" zoomScaleSheetLayoutView="110" zoomScalePageLayoutView="0" workbookViewId="0" topLeftCell="A1">
      <pane xSplit="2" ySplit="8" topLeftCell="P81" activePane="bottomRight" state="frozen"/>
      <selection pane="topLeft" activeCell="H33" sqref="A33:V43"/>
      <selection pane="topRight" activeCell="H33" sqref="A33:V43"/>
      <selection pane="bottomLeft" activeCell="H33" sqref="A33:V43"/>
      <selection pane="bottomRight" activeCell="A1" sqref="A1:IV16384"/>
    </sheetView>
  </sheetViews>
  <sheetFormatPr defaultColWidth="9.140625" defaultRowHeight="12.75"/>
  <cols>
    <col min="1" max="1" width="4.421875" style="61" customWidth="1"/>
    <col min="2" max="2" width="19.421875" style="61" bestFit="1" customWidth="1"/>
    <col min="3" max="3" width="5.140625" style="61" bestFit="1" customWidth="1"/>
    <col min="4" max="4" width="5.7109375" style="61" bestFit="1" customWidth="1"/>
    <col min="5" max="5" width="7.140625" style="61" bestFit="1" customWidth="1"/>
    <col min="6" max="6" width="7.7109375" style="61" customWidth="1"/>
    <col min="7" max="7" width="7.421875" style="61" customWidth="1"/>
    <col min="8" max="8" width="5.421875" style="61" bestFit="1" customWidth="1"/>
    <col min="9" max="9" width="7.140625" style="290" bestFit="1" customWidth="1"/>
    <col min="10" max="10" width="5.140625" style="61" bestFit="1" customWidth="1"/>
    <col min="11" max="11" width="6.140625" style="61" bestFit="1" customWidth="1"/>
    <col min="12" max="12" width="7.140625" style="61" bestFit="1" customWidth="1"/>
    <col min="13" max="13" width="7.7109375" style="61" customWidth="1"/>
    <col min="14" max="14" width="6.8515625" style="61" customWidth="1"/>
    <col min="15" max="15" width="5.140625" style="61" customWidth="1"/>
    <col min="16" max="16" width="7.140625" style="290" bestFit="1" customWidth="1"/>
    <col min="17" max="17" width="5.140625" style="61" bestFit="1" customWidth="1"/>
    <col min="18" max="18" width="5.7109375" style="61" bestFit="1" customWidth="1"/>
    <col min="19" max="19" width="6.00390625" style="61" bestFit="1" customWidth="1"/>
    <col min="20" max="20" width="8.00390625" style="61" customWidth="1"/>
    <col min="21" max="21" width="7.421875" style="61" customWidth="1"/>
    <col min="22" max="22" width="5.421875" style="61" bestFit="1" customWidth="1"/>
    <col min="23" max="23" width="4.8515625" style="61" customWidth="1"/>
    <col min="24" max="24" width="5.140625" style="61" bestFit="1" customWidth="1"/>
    <col min="25" max="25" width="5.421875" style="61" bestFit="1" customWidth="1"/>
    <col min="26" max="26" width="5.8515625" style="61" bestFit="1" customWidth="1"/>
    <col min="27" max="27" width="8.140625" style="61" customWidth="1"/>
    <col min="28" max="28" width="7.421875" style="61" bestFit="1" customWidth="1"/>
    <col min="29" max="29" width="6.140625" style="61" bestFit="1" customWidth="1"/>
    <col min="30" max="30" width="6.140625" style="290" bestFit="1" customWidth="1"/>
    <col min="31" max="31" width="4.8515625" style="61" customWidth="1"/>
    <col min="32" max="32" width="5.7109375" style="61" bestFit="1" customWidth="1"/>
    <col min="33" max="33" width="5.140625" style="61" customWidth="1"/>
    <col min="34" max="34" width="7.8515625" style="61" customWidth="1"/>
    <col min="35" max="35" width="7.00390625" style="61" customWidth="1"/>
    <col min="36" max="36" width="5.28125" style="61" customWidth="1"/>
    <col min="37" max="37" width="5.00390625" style="290" customWidth="1"/>
    <col min="38" max="16384" width="9.140625" style="61" customWidth="1"/>
  </cols>
  <sheetData>
    <row r="1" spans="3:39" s="140" customFormat="1" ht="15.75">
      <c r="C1" s="118"/>
      <c r="D1" s="118"/>
      <c r="E1" s="118"/>
      <c r="F1" s="118"/>
      <c r="G1" s="118"/>
      <c r="H1" s="118"/>
      <c r="I1" s="117"/>
      <c r="J1" s="118"/>
      <c r="K1" s="118"/>
      <c r="M1" s="117"/>
      <c r="N1" s="117"/>
      <c r="O1" s="117"/>
      <c r="P1" s="117"/>
      <c r="AD1" s="88"/>
      <c r="AE1" s="288"/>
      <c r="AF1" s="288"/>
      <c r="AG1" s="288"/>
      <c r="AH1" s="288"/>
      <c r="AJ1" s="89"/>
      <c r="AK1" s="288" t="s">
        <v>88</v>
      </c>
      <c r="AL1" s="89"/>
      <c r="AM1" s="89"/>
    </row>
    <row r="2" spans="1:39" s="140" customFormat="1" ht="15.75">
      <c r="A2" s="878" t="s">
        <v>0</v>
      </c>
      <c r="B2" s="878"/>
      <c r="C2" s="878"/>
      <c r="D2" s="878"/>
      <c r="E2" s="878"/>
      <c r="F2" s="878"/>
      <c r="G2" s="878"/>
      <c r="H2" s="878"/>
      <c r="I2" s="878"/>
      <c r="J2" s="878"/>
      <c r="K2" s="878"/>
      <c r="L2" s="878"/>
      <c r="M2" s="878"/>
      <c r="N2" s="878"/>
      <c r="O2" s="878"/>
      <c r="P2" s="878"/>
      <c r="Q2" s="878"/>
      <c r="R2" s="878"/>
      <c r="S2" s="878"/>
      <c r="T2" s="878"/>
      <c r="U2" s="878"/>
      <c r="V2" s="878"/>
      <c r="W2" s="878"/>
      <c r="X2" s="878"/>
      <c r="Y2" s="878"/>
      <c r="Z2" s="878"/>
      <c r="AA2" s="878"/>
      <c r="AB2" s="878"/>
      <c r="AC2" s="878"/>
      <c r="AD2" s="878"/>
      <c r="AE2" s="878"/>
      <c r="AF2" s="878"/>
      <c r="AG2" s="878"/>
      <c r="AH2" s="878"/>
      <c r="AI2" s="878"/>
      <c r="AJ2" s="878"/>
      <c r="AK2" s="878"/>
      <c r="AL2" s="89"/>
      <c r="AM2" s="89"/>
    </row>
    <row r="3" spans="1:37" s="140" customFormat="1" ht="20.25">
      <c r="A3" s="949" t="s">
        <v>388</v>
      </c>
      <c r="B3" s="949"/>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row>
    <row r="4" spans="1:38" ht="15.75">
      <c r="A4" s="1029" t="s">
        <v>396</v>
      </c>
      <c r="B4" s="1029"/>
      <c r="C4" s="1029"/>
      <c r="D4" s="1029"/>
      <c r="E4" s="1029"/>
      <c r="F4" s="1029"/>
      <c r="G4" s="1029"/>
      <c r="H4" s="1029"/>
      <c r="I4" s="1029"/>
      <c r="J4" s="1029"/>
      <c r="K4" s="1029"/>
      <c r="L4" s="1029"/>
      <c r="M4" s="1029"/>
      <c r="N4" s="1029"/>
      <c r="O4" s="1029"/>
      <c r="P4" s="1029"/>
      <c r="Q4" s="1029"/>
      <c r="R4" s="1029"/>
      <c r="S4" s="1029"/>
      <c r="T4" s="1029"/>
      <c r="U4" s="1029"/>
      <c r="V4" s="1029"/>
      <c r="W4" s="1029"/>
      <c r="X4" s="1029"/>
      <c r="Y4" s="1029"/>
      <c r="Z4" s="1029"/>
      <c r="AA4" s="1029"/>
      <c r="AB4" s="1029"/>
      <c r="AC4" s="1029"/>
      <c r="AD4" s="1029"/>
      <c r="AE4" s="1029"/>
      <c r="AF4" s="1029"/>
      <c r="AG4" s="1029"/>
      <c r="AH4" s="1029"/>
      <c r="AI4" s="1029"/>
      <c r="AJ4" s="1029"/>
      <c r="AK4" s="1029"/>
      <c r="AL4" s="117"/>
    </row>
    <row r="5" spans="1:2" ht="15">
      <c r="A5" s="64" t="s">
        <v>994</v>
      </c>
      <c r="B5" s="73"/>
    </row>
    <row r="6" spans="1:37" s="292" customFormat="1" ht="41.25" customHeight="1">
      <c r="A6" s="955" t="s">
        <v>792</v>
      </c>
      <c r="B6" s="1108" t="s">
        <v>2</v>
      </c>
      <c r="C6" s="1102" t="s">
        <v>121</v>
      </c>
      <c r="D6" s="1102"/>
      <c r="E6" s="1102"/>
      <c r="F6" s="1102"/>
      <c r="G6" s="1102"/>
      <c r="H6" s="1102"/>
      <c r="I6" s="1102"/>
      <c r="J6" s="1103" t="s">
        <v>454</v>
      </c>
      <c r="K6" s="1104"/>
      <c r="L6" s="1104"/>
      <c r="M6" s="1104"/>
      <c r="N6" s="1104"/>
      <c r="O6" s="1104"/>
      <c r="P6" s="1105"/>
      <c r="Q6" s="1103" t="s">
        <v>258</v>
      </c>
      <c r="R6" s="1104"/>
      <c r="S6" s="1104"/>
      <c r="T6" s="1104"/>
      <c r="U6" s="1104"/>
      <c r="V6" s="1104"/>
      <c r="W6" s="1105"/>
      <c r="X6" s="1102" t="s">
        <v>120</v>
      </c>
      <c r="Y6" s="1102"/>
      <c r="Z6" s="1102"/>
      <c r="AA6" s="1102"/>
      <c r="AB6" s="1102"/>
      <c r="AC6" s="1102"/>
      <c r="AD6" s="1102"/>
      <c r="AE6" s="1125" t="s">
        <v>351</v>
      </c>
      <c r="AF6" s="1126"/>
      <c r="AG6" s="1126"/>
      <c r="AH6" s="1126"/>
      <c r="AI6" s="1126"/>
      <c r="AJ6" s="1126"/>
      <c r="AK6" s="1127"/>
    </row>
    <row r="7" spans="1:37" s="293" customFormat="1" ht="61.5" customHeight="1">
      <c r="A7" s="955"/>
      <c r="B7" s="1109"/>
      <c r="C7" s="603" t="s">
        <v>98</v>
      </c>
      <c r="D7" s="603" t="s">
        <v>104</v>
      </c>
      <c r="E7" s="603" t="s">
        <v>105</v>
      </c>
      <c r="F7" s="603" t="s">
        <v>352</v>
      </c>
      <c r="G7" s="603" t="s">
        <v>166</v>
      </c>
      <c r="H7" s="603" t="s">
        <v>239</v>
      </c>
      <c r="I7" s="603" t="s">
        <v>18</v>
      </c>
      <c r="J7" s="603" t="s">
        <v>98</v>
      </c>
      <c r="K7" s="603" t="s">
        <v>104</v>
      </c>
      <c r="L7" s="603" t="s">
        <v>105</v>
      </c>
      <c r="M7" s="603" t="s">
        <v>352</v>
      </c>
      <c r="N7" s="603" t="s">
        <v>166</v>
      </c>
      <c r="O7" s="603" t="s">
        <v>239</v>
      </c>
      <c r="P7" s="603" t="s">
        <v>18</v>
      </c>
      <c r="Q7" s="603" t="s">
        <v>98</v>
      </c>
      <c r="R7" s="603" t="s">
        <v>104</v>
      </c>
      <c r="S7" s="603" t="s">
        <v>105</v>
      </c>
      <c r="T7" s="603" t="s">
        <v>352</v>
      </c>
      <c r="U7" s="603" t="s">
        <v>166</v>
      </c>
      <c r="V7" s="603" t="s">
        <v>239</v>
      </c>
      <c r="W7" s="603" t="s">
        <v>18</v>
      </c>
      <c r="X7" s="603" t="s">
        <v>353</v>
      </c>
      <c r="Y7" s="603" t="s">
        <v>354</v>
      </c>
      <c r="Z7" s="603" t="s">
        <v>355</v>
      </c>
      <c r="AA7" s="603" t="s">
        <v>352</v>
      </c>
      <c r="AB7" s="603" t="s">
        <v>166</v>
      </c>
      <c r="AC7" s="603" t="s">
        <v>239</v>
      </c>
      <c r="AD7" s="603" t="s">
        <v>93</v>
      </c>
      <c r="AE7" s="603" t="s">
        <v>98</v>
      </c>
      <c r="AF7" s="603" t="s">
        <v>104</v>
      </c>
      <c r="AG7" s="603" t="s">
        <v>355</v>
      </c>
      <c r="AH7" s="603" t="s">
        <v>352</v>
      </c>
      <c r="AI7" s="603" t="s">
        <v>166</v>
      </c>
      <c r="AJ7" s="603" t="s">
        <v>239</v>
      </c>
      <c r="AK7" s="603" t="s">
        <v>18</v>
      </c>
    </row>
    <row r="8" spans="1:37" s="129" customFormat="1" ht="15.75" customHeight="1">
      <c r="A8" s="294">
        <v>1</v>
      </c>
      <c r="B8" s="127">
        <v>2</v>
      </c>
      <c r="C8" s="127">
        <v>3</v>
      </c>
      <c r="D8" s="128">
        <v>4</v>
      </c>
      <c r="E8" s="128">
        <v>5</v>
      </c>
      <c r="F8" s="128">
        <v>6</v>
      </c>
      <c r="G8" s="128">
        <v>7</v>
      </c>
      <c r="H8" s="128">
        <v>8</v>
      </c>
      <c r="I8" s="128">
        <v>9</v>
      </c>
      <c r="J8" s="128">
        <v>10</v>
      </c>
      <c r="K8" s="128">
        <v>11</v>
      </c>
      <c r="L8" s="128">
        <v>12</v>
      </c>
      <c r="M8" s="128">
        <v>13</v>
      </c>
      <c r="N8" s="128">
        <v>14</v>
      </c>
      <c r="O8" s="128">
        <v>15</v>
      </c>
      <c r="P8" s="128">
        <v>16</v>
      </c>
      <c r="Q8" s="128">
        <v>17</v>
      </c>
      <c r="R8" s="128">
        <v>18</v>
      </c>
      <c r="S8" s="128">
        <v>19</v>
      </c>
      <c r="T8" s="128">
        <v>20</v>
      </c>
      <c r="U8" s="128">
        <v>21</v>
      </c>
      <c r="V8" s="128">
        <v>22</v>
      </c>
      <c r="W8" s="128">
        <v>23</v>
      </c>
      <c r="X8" s="128">
        <v>24</v>
      </c>
      <c r="Y8" s="128">
        <v>25</v>
      </c>
      <c r="Z8" s="128">
        <v>26</v>
      </c>
      <c r="AA8" s="128">
        <v>27</v>
      </c>
      <c r="AB8" s="128">
        <v>28</v>
      </c>
      <c r="AC8" s="128">
        <v>29</v>
      </c>
      <c r="AD8" s="128">
        <v>30</v>
      </c>
      <c r="AE8" s="128">
        <v>31</v>
      </c>
      <c r="AF8" s="128">
        <v>32</v>
      </c>
      <c r="AG8" s="128">
        <v>33</v>
      </c>
      <c r="AH8" s="128">
        <v>34</v>
      </c>
      <c r="AI8" s="128">
        <v>35</v>
      </c>
      <c r="AJ8" s="128">
        <v>36</v>
      </c>
      <c r="AK8" s="128">
        <v>37</v>
      </c>
    </row>
    <row r="9" spans="1:37" s="258" customFormat="1" ht="12.75">
      <c r="A9" s="254">
        <v>1</v>
      </c>
      <c r="B9" s="255" t="s">
        <v>627</v>
      </c>
      <c r="C9" s="295">
        <v>13</v>
      </c>
      <c r="D9" s="295">
        <v>183</v>
      </c>
      <c r="E9" s="295">
        <v>2953</v>
      </c>
      <c r="F9" s="295">
        <v>2</v>
      </c>
      <c r="G9" s="295">
        <v>0</v>
      </c>
      <c r="H9" s="295">
        <v>40</v>
      </c>
      <c r="I9" s="296">
        <v>3191</v>
      </c>
      <c r="J9" s="295">
        <v>11</v>
      </c>
      <c r="K9" s="295">
        <v>234</v>
      </c>
      <c r="L9" s="295">
        <v>2607</v>
      </c>
      <c r="M9" s="295">
        <v>0</v>
      </c>
      <c r="N9" s="295">
        <v>0</v>
      </c>
      <c r="O9" s="295">
        <v>0</v>
      </c>
      <c r="P9" s="296">
        <v>2852</v>
      </c>
      <c r="Q9" s="295">
        <v>0</v>
      </c>
      <c r="R9" s="295">
        <v>0</v>
      </c>
      <c r="S9" s="295">
        <v>0</v>
      </c>
      <c r="T9" s="295">
        <v>0</v>
      </c>
      <c r="U9" s="295">
        <v>0</v>
      </c>
      <c r="V9" s="295">
        <v>0</v>
      </c>
      <c r="W9" s="296">
        <v>0</v>
      </c>
      <c r="X9" s="295">
        <v>5</v>
      </c>
      <c r="Y9" s="295">
        <v>127</v>
      </c>
      <c r="Z9" s="295">
        <v>165</v>
      </c>
      <c r="AA9" s="295">
        <v>0</v>
      </c>
      <c r="AB9" s="295">
        <v>0</v>
      </c>
      <c r="AC9" s="295">
        <v>0</v>
      </c>
      <c r="AD9" s="296">
        <v>297</v>
      </c>
      <c r="AE9" s="295">
        <v>0</v>
      </c>
      <c r="AF9" s="295">
        <v>0</v>
      </c>
      <c r="AG9" s="295">
        <v>0</v>
      </c>
      <c r="AH9" s="295">
        <v>0</v>
      </c>
      <c r="AI9" s="295">
        <v>0</v>
      </c>
      <c r="AJ9" s="295">
        <v>0</v>
      </c>
      <c r="AK9" s="296">
        <v>0</v>
      </c>
    </row>
    <row r="10" spans="1:37" s="258" customFormat="1" ht="12.75">
      <c r="A10" s="254">
        <v>2</v>
      </c>
      <c r="B10" s="255" t="s">
        <v>628</v>
      </c>
      <c r="C10" s="295">
        <v>18</v>
      </c>
      <c r="D10" s="295">
        <v>131</v>
      </c>
      <c r="E10" s="295">
        <v>2508</v>
      </c>
      <c r="F10" s="295">
        <v>15</v>
      </c>
      <c r="G10" s="295">
        <v>0</v>
      </c>
      <c r="H10" s="295">
        <v>62</v>
      </c>
      <c r="I10" s="296">
        <v>2734</v>
      </c>
      <c r="J10" s="295">
        <v>18</v>
      </c>
      <c r="K10" s="295">
        <v>171</v>
      </c>
      <c r="L10" s="295">
        <v>2383</v>
      </c>
      <c r="M10" s="295">
        <v>0</v>
      </c>
      <c r="N10" s="295">
        <v>0</v>
      </c>
      <c r="O10" s="295">
        <v>0</v>
      </c>
      <c r="P10" s="296">
        <v>2572</v>
      </c>
      <c r="Q10" s="295">
        <v>0</v>
      </c>
      <c r="R10" s="295">
        <v>0</v>
      </c>
      <c r="S10" s="295">
        <v>0</v>
      </c>
      <c r="T10" s="295">
        <v>0</v>
      </c>
      <c r="U10" s="295">
        <v>0</v>
      </c>
      <c r="V10" s="295">
        <v>0</v>
      </c>
      <c r="W10" s="296">
        <v>0</v>
      </c>
      <c r="X10" s="295">
        <v>18</v>
      </c>
      <c r="Y10" s="295">
        <v>67</v>
      </c>
      <c r="Z10" s="295">
        <v>0</v>
      </c>
      <c r="AA10" s="295">
        <v>0</v>
      </c>
      <c r="AB10" s="295">
        <v>0</v>
      </c>
      <c r="AC10" s="295">
        <v>0</v>
      </c>
      <c r="AD10" s="296">
        <v>85</v>
      </c>
      <c r="AE10" s="295">
        <v>0</v>
      </c>
      <c r="AF10" s="295">
        <v>0</v>
      </c>
      <c r="AG10" s="295">
        <v>148</v>
      </c>
      <c r="AH10" s="295">
        <v>0</v>
      </c>
      <c r="AI10" s="295">
        <v>0</v>
      </c>
      <c r="AJ10" s="295">
        <v>0</v>
      </c>
      <c r="AK10" s="296">
        <v>148</v>
      </c>
    </row>
    <row r="11" spans="1:37" s="258" customFormat="1" ht="12.75">
      <c r="A11" s="254">
        <v>3</v>
      </c>
      <c r="B11" s="255" t="s">
        <v>629</v>
      </c>
      <c r="C11" s="295">
        <v>9</v>
      </c>
      <c r="D11" s="295">
        <v>320</v>
      </c>
      <c r="E11" s="295">
        <v>3515</v>
      </c>
      <c r="F11" s="295">
        <v>38</v>
      </c>
      <c r="G11" s="295">
        <v>0</v>
      </c>
      <c r="H11" s="295">
        <v>38</v>
      </c>
      <c r="I11" s="296">
        <v>3920</v>
      </c>
      <c r="J11" s="295">
        <v>26</v>
      </c>
      <c r="K11" s="295">
        <v>344</v>
      </c>
      <c r="L11" s="295">
        <v>3348</v>
      </c>
      <c r="M11" s="295">
        <v>0</v>
      </c>
      <c r="N11" s="295">
        <v>0</v>
      </c>
      <c r="O11" s="295">
        <v>0</v>
      </c>
      <c r="P11" s="296">
        <v>3718</v>
      </c>
      <c r="Q11" s="295">
        <v>0</v>
      </c>
      <c r="R11" s="295">
        <v>0</v>
      </c>
      <c r="S11" s="295">
        <v>0</v>
      </c>
      <c r="T11" s="295">
        <v>0</v>
      </c>
      <c r="U11" s="295">
        <v>0</v>
      </c>
      <c r="V11" s="295">
        <v>0</v>
      </c>
      <c r="W11" s="296">
        <v>0</v>
      </c>
      <c r="X11" s="295">
        <v>0</v>
      </c>
      <c r="Y11" s="295">
        <v>126</v>
      </c>
      <c r="Z11" s="295">
        <v>0</v>
      </c>
      <c r="AA11" s="295">
        <v>38</v>
      </c>
      <c r="AB11" s="295">
        <v>0</v>
      </c>
      <c r="AC11" s="295">
        <v>0</v>
      </c>
      <c r="AD11" s="296">
        <v>164</v>
      </c>
      <c r="AE11" s="295">
        <v>0</v>
      </c>
      <c r="AF11" s="295">
        <v>0</v>
      </c>
      <c r="AG11" s="295">
        <v>0</v>
      </c>
      <c r="AH11" s="295">
        <v>0</v>
      </c>
      <c r="AI11" s="295">
        <v>0</v>
      </c>
      <c r="AJ11" s="295">
        <v>0</v>
      </c>
      <c r="AK11" s="296">
        <v>0</v>
      </c>
    </row>
    <row r="12" spans="1:37" s="258" customFormat="1" ht="12.75">
      <c r="A12" s="254">
        <v>4</v>
      </c>
      <c r="B12" s="255" t="s">
        <v>630</v>
      </c>
      <c r="C12" s="295">
        <v>3</v>
      </c>
      <c r="D12" s="295">
        <v>162</v>
      </c>
      <c r="E12" s="295">
        <v>1928</v>
      </c>
      <c r="F12" s="295">
        <v>12</v>
      </c>
      <c r="G12" s="295">
        <v>0</v>
      </c>
      <c r="H12" s="295">
        <v>0</v>
      </c>
      <c r="I12" s="296">
        <v>2105</v>
      </c>
      <c r="J12" s="295">
        <v>10</v>
      </c>
      <c r="K12" s="295">
        <v>155</v>
      </c>
      <c r="L12" s="295">
        <v>1801</v>
      </c>
      <c r="M12" s="295">
        <v>0</v>
      </c>
      <c r="N12" s="295">
        <v>0</v>
      </c>
      <c r="O12" s="295">
        <v>0</v>
      </c>
      <c r="P12" s="296">
        <v>1966</v>
      </c>
      <c r="Q12" s="295">
        <v>0</v>
      </c>
      <c r="R12" s="295">
        <v>0</v>
      </c>
      <c r="S12" s="295">
        <v>0</v>
      </c>
      <c r="T12" s="295">
        <v>0</v>
      </c>
      <c r="U12" s="295">
        <v>0</v>
      </c>
      <c r="V12" s="295">
        <v>0</v>
      </c>
      <c r="W12" s="296">
        <v>0</v>
      </c>
      <c r="X12" s="295">
        <v>3</v>
      </c>
      <c r="Y12" s="295">
        <v>162</v>
      </c>
      <c r="Z12" s="295">
        <v>-38</v>
      </c>
      <c r="AA12" s="295">
        <v>12</v>
      </c>
      <c r="AB12" s="295">
        <v>0</v>
      </c>
      <c r="AC12" s="295">
        <v>0</v>
      </c>
      <c r="AD12" s="296">
        <v>139</v>
      </c>
      <c r="AE12" s="295">
        <v>0</v>
      </c>
      <c r="AF12" s="295">
        <v>0</v>
      </c>
      <c r="AG12" s="295">
        <v>5</v>
      </c>
      <c r="AH12" s="295">
        <v>0</v>
      </c>
      <c r="AI12" s="295">
        <v>0</v>
      </c>
      <c r="AJ12" s="295">
        <v>0</v>
      </c>
      <c r="AK12" s="296">
        <v>5</v>
      </c>
    </row>
    <row r="13" spans="1:37" s="258" customFormat="1" ht="12.75">
      <c r="A13" s="254">
        <v>5</v>
      </c>
      <c r="B13" s="255" t="s">
        <v>631</v>
      </c>
      <c r="C13" s="295">
        <v>5</v>
      </c>
      <c r="D13" s="295">
        <v>117</v>
      </c>
      <c r="E13" s="295">
        <v>1516</v>
      </c>
      <c r="F13" s="295">
        <v>0</v>
      </c>
      <c r="G13" s="295">
        <v>0</v>
      </c>
      <c r="H13" s="295">
        <v>0</v>
      </c>
      <c r="I13" s="296">
        <v>1638</v>
      </c>
      <c r="J13" s="295">
        <v>6</v>
      </c>
      <c r="K13" s="295">
        <v>127</v>
      </c>
      <c r="L13" s="295">
        <v>1485</v>
      </c>
      <c r="M13" s="295">
        <v>0</v>
      </c>
      <c r="N13" s="295">
        <v>0</v>
      </c>
      <c r="O13" s="295">
        <v>0</v>
      </c>
      <c r="P13" s="296">
        <v>1618</v>
      </c>
      <c r="Q13" s="295">
        <v>0</v>
      </c>
      <c r="R13" s="295">
        <v>0</v>
      </c>
      <c r="S13" s="295">
        <v>0</v>
      </c>
      <c r="T13" s="295">
        <v>0</v>
      </c>
      <c r="U13" s="295">
        <v>0</v>
      </c>
      <c r="V13" s="295">
        <v>0</v>
      </c>
      <c r="W13" s="296">
        <v>0</v>
      </c>
      <c r="X13" s="295">
        <v>2</v>
      </c>
      <c r="Y13" s="295">
        <v>1</v>
      </c>
      <c r="Z13" s="295">
        <v>31</v>
      </c>
      <c r="AA13" s="295">
        <v>0</v>
      </c>
      <c r="AB13" s="295">
        <v>0</v>
      </c>
      <c r="AC13" s="295">
        <v>0</v>
      </c>
      <c r="AD13" s="296">
        <v>34</v>
      </c>
      <c r="AE13" s="295">
        <v>0</v>
      </c>
      <c r="AF13" s="295">
        <v>0</v>
      </c>
      <c r="AG13" s="295">
        <v>0</v>
      </c>
      <c r="AH13" s="295">
        <v>0</v>
      </c>
      <c r="AI13" s="295">
        <v>0</v>
      </c>
      <c r="AJ13" s="295">
        <v>0</v>
      </c>
      <c r="AK13" s="296">
        <v>0</v>
      </c>
    </row>
    <row r="14" spans="1:37" s="258" customFormat="1" ht="12.75">
      <c r="A14" s="254">
        <v>6</v>
      </c>
      <c r="B14" s="255" t="s">
        <v>632</v>
      </c>
      <c r="C14" s="295">
        <v>11</v>
      </c>
      <c r="D14" s="295">
        <v>295</v>
      </c>
      <c r="E14" s="295">
        <v>3250</v>
      </c>
      <c r="F14" s="295">
        <v>22</v>
      </c>
      <c r="G14" s="295">
        <v>0</v>
      </c>
      <c r="H14" s="295">
        <v>22</v>
      </c>
      <c r="I14" s="296">
        <v>3600</v>
      </c>
      <c r="J14" s="295">
        <v>13</v>
      </c>
      <c r="K14" s="295">
        <v>325</v>
      </c>
      <c r="L14" s="295">
        <v>3055</v>
      </c>
      <c r="M14" s="295">
        <v>0</v>
      </c>
      <c r="N14" s="295">
        <v>0</v>
      </c>
      <c r="O14" s="295">
        <v>0</v>
      </c>
      <c r="P14" s="296">
        <v>3393</v>
      </c>
      <c r="Q14" s="295">
        <v>0</v>
      </c>
      <c r="R14" s="295">
        <v>0</v>
      </c>
      <c r="S14" s="295">
        <v>0</v>
      </c>
      <c r="T14" s="295">
        <v>0</v>
      </c>
      <c r="U14" s="295">
        <v>0</v>
      </c>
      <c r="V14" s="295">
        <v>0</v>
      </c>
      <c r="W14" s="296">
        <v>0</v>
      </c>
      <c r="X14" s="295">
        <v>0</v>
      </c>
      <c r="Y14" s="295">
        <v>0</v>
      </c>
      <c r="Z14" s="295">
        <v>185</v>
      </c>
      <c r="AA14" s="295">
        <v>22</v>
      </c>
      <c r="AB14" s="295">
        <v>0</v>
      </c>
      <c r="AC14" s="295">
        <v>0</v>
      </c>
      <c r="AD14" s="296">
        <v>207</v>
      </c>
      <c r="AE14" s="295">
        <v>0</v>
      </c>
      <c r="AF14" s="295">
        <v>0</v>
      </c>
      <c r="AG14" s="295">
        <v>0</v>
      </c>
      <c r="AH14" s="295">
        <v>0</v>
      </c>
      <c r="AI14" s="295">
        <v>0</v>
      </c>
      <c r="AJ14" s="295">
        <v>0</v>
      </c>
      <c r="AK14" s="296">
        <v>0</v>
      </c>
    </row>
    <row r="15" spans="1:37" s="258" customFormat="1" ht="12.75">
      <c r="A15" s="254">
        <v>7</v>
      </c>
      <c r="B15" s="255" t="s">
        <v>633</v>
      </c>
      <c r="C15" s="295">
        <v>6</v>
      </c>
      <c r="D15" s="295">
        <v>71</v>
      </c>
      <c r="E15" s="295">
        <v>2483</v>
      </c>
      <c r="F15" s="295">
        <v>2</v>
      </c>
      <c r="G15" s="295">
        <v>0</v>
      </c>
      <c r="H15" s="295">
        <v>39</v>
      </c>
      <c r="I15" s="296">
        <v>2601</v>
      </c>
      <c r="J15" s="295">
        <v>6</v>
      </c>
      <c r="K15" s="295">
        <v>98</v>
      </c>
      <c r="L15" s="295">
        <v>2433</v>
      </c>
      <c r="M15" s="295">
        <v>0</v>
      </c>
      <c r="N15" s="295">
        <v>0</v>
      </c>
      <c r="O15" s="295">
        <v>0</v>
      </c>
      <c r="P15" s="296">
        <v>2537</v>
      </c>
      <c r="Q15" s="295">
        <v>0</v>
      </c>
      <c r="R15" s="295">
        <v>0</v>
      </c>
      <c r="S15" s="295">
        <v>0</v>
      </c>
      <c r="T15" s="295">
        <v>0</v>
      </c>
      <c r="U15" s="295">
        <v>0</v>
      </c>
      <c r="V15" s="295">
        <v>0</v>
      </c>
      <c r="W15" s="296">
        <v>0</v>
      </c>
      <c r="X15" s="295">
        <v>0</v>
      </c>
      <c r="Y15" s="295">
        <v>0</v>
      </c>
      <c r="Z15" s="295">
        <v>54</v>
      </c>
      <c r="AA15" s="295">
        <v>0</v>
      </c>
      <c r="AB15" s="295">
        <v>0</v>
      </c>
      <c r="AC15" s="295">
        <v>0</v>
      </c>
      <c r="AD15" s="296">
        <v>54</v>
      </c>
      <c r="AE15" s="295">
        <v>0</v>
      </c>
      <c r="AF15" s="295">
        <v>0</v>
      </c>
      <c r="AG15" s="295">
        <v>145</v>
      </c>
      <c r="AH15" s="295">
        <v>0</v>
      </c>
      <c r="AI15" s="295">
        <v>0</v>
      </c>
      <c r="AJ15" s="295">
        <v>0</v>
      </c>
      <c r="AK15" s="296">
        <v>145</v>
      </c>
    </row>
    <row r="16" spans="1:37" s="258" customFormat="1" ht="12.75">
      <c r="A16" s="254">
        <v>8</v>
      </c>
      <c r="B16" s="255" t="s">
        <v>634</v>
      </c>
      <c r="C16" s="295">
        <v>5</v>
      </c>
      <c r="D16" s="295">
        <v>87</v>
      </c>
      <c r="E16" s="295">
        <v>665</v>
      </c>
      <c r="F16" s="295">
        <v>0</v>
      </c>
      <c r="G16" s="295">
        <v>0</v>
      </c>
      <c r="H16" s="295">
        <v>0</v>
      </c>
      <c r="I16" s="296">
        <v>757</v>
      </c>
      <c r="J16" s="295">
        <v>6</v>
      </c>
      <c r="K16" s="295">
        <v>73</v>
      </c>
      <c r="L16" s="295">
        <v>662</v>
      </c>
      <c r="M16" s="295">
        <v>0</v>
      </c>
      <c r="N16" s="295">
        <v>0</v>
      </c>
      <c r="O16" s="295">
        <v>0</v>
      </c>
      <c r="P16" s="296">
        <v>741</v>
      </c>
      <c r="Q16" s="295">
        <v>0</v>
      </c>
      <c r="R16" s="295">
        <v>0</v>
      </c>
      <c r="S16" s="295">
        <v>0</v>
      </c>
      <c r="T16" s="295">
        <v>0</v>
      </c>
      <c r="U16" s="295">
        <v>0</v>
      </c>
      <c r="V16" s="295">
        <v>0</v>
      </c>
      <c r="W16" s="296">
        <v>0</v>
      </c>
      <c r="X16" s="295">
        <v>0</v>
      </c>
      <c r="Y16" s="295">
        <v>7</v>
      </c>
      <c r="Z16" s="295">
        <v>9</v>
      </c>
      <c r="AA16" s="295">
        <v>0</v>
      </c>
      <c r="AB16" s="295">
        <v>0</v>
      </c>
      <c r="AC16" s="295">
        <v>0</v>
      </c>
      <c r="AD16" s="296">
        <v>16</v>
      </c>
      <c r="AE16" s="295">
        <v>0</v>
      </c>
      <c r="AF16" s="295">
        <v>0</v>
      </c>
      <c r="AG16" s="295">
        <v>0</v>
      </c>
      <c r="AH16" s="295">
        <v>0</v>
      </c>
      <c r="AI16" s="295">
        <v>0</v>
      </c>
      <c r="AJ16" s="295">
        <v>0</v>
      </c>
      <c r="AK16" s="296">
        <v>0</v>
      </c>
    </row>
    <row r="17" spans="1:37" s="258" customFormat="1" ht="12.75">
      <c r="A17" s="254">
        <v>9</v>
      </c>
      <c r="B17" s="255" t="s">
        <v>635</v>
      </c>
      <c r="C17" s="295">
        <v>5</v>
      </c>
      <c r="D17" s="295">
        <v>48</v>
      </c>
      <c r="E17" s="295">
        <v>3453</v>
      </c>
      <c r="F17" s="295">
        <v>5</v>
      </c>
      <c r="G17" s="295">
        <v>0</v>
      </c>
      <c r="H17" s="295">
        <v>0</v>
      </c>
      <c r="I17" s="296">
        <v>3511</v>
      </c>
      <c r="J17" s="295">
        <v>10</v>
      </c>
      <c r="K17" s="295">
        <v>61</v>
      </c>
      <c r="L17" s="295">
        <v>3211</v>
      </c>
      <c r="M17" s="295">
        <v>0</v>
      </c>
      <c r="N17" s="295">
        <v>0</v>
      </c>
      <c r="O17" s="295">
        <v>0</v>
      </c>
      <c r="P17" s="296">
        <v>3282</v>
      </c>
      <c r="Q17" s="295">
        <v>0</v>
      </c>
      <c r="R17" s="295">
        <v>0</v>
      </c>
      <c r="S17" s="295">
        <v>0</v>
      </c>
      <c r="T17" s="295">
        <v>0</v>
      </c>
      <c r="U17" s="295">
        <v>0</v>
      </c>
      <c r="V17" s="295">
        <v>0</v>
      </c>
      <c r="W17" s="296">
        <v>0</v>
      </c>
      <c r="X17" s="295">
        <v>0</v>
      </c>
      <c r="Y17" s="295">
        <v>0</v>
      </c>
      <c r="Z17" s="295">
        <v>229</v>
      </c>
      <c r="AA17" s="295">
        <v>0</v>
      </c>
      <c r="AB17" s="295">
        <v>0</v>
      </c>
      <c r="AC17" s="295">
        <v>0</v>
      </c>
      <c r="AD17" s="296">
        <v>229</v>
      </c>
      <c r="AE17" s="295">
        <v>0</v>
      </c>
      <c r="AF17" s="295">
        <v>0</v>
      </c>
      <c r="AG17" s="295">
        <v>55</v>
      </c>
      <c r="AH17" s="295">
        <v>0</v>
      </c>
      <c r="AI17" s="295">
        <v>0</v>
      </c>
      <c r="AJ17" s="295">
        <v>0</v>
      </c>
      <c r="AK17" s="296">
        <v>55</v>
      </c>
    </row>
    <row r="18" spans="1:37" s="258" customFormat="1" ht="12.75">
      <c r="A18" s="254">
        <v>10</v>
      </c>
      <c r="B18" s="255" t="s">
        <v>636</v>
      </c>
      <c r="C18" s="295">
        <v>8</v>
      </c>
      <c r="D18" s="295">
        <v>227</v>
      </c>
      <c r="E18" s="295">
        <v>2670</v>
      </c>
      <c r="F18" s="295">
        <v>0</v>
      </c>
      <c r="G18" s="295">
        <v>0</v>
      </c>
      <c r="H18" s="295">
        <v>0</v>
      </c>
      <c r="I18" s="296">
        <v>2905</v>
      </c>
      <c r="J18" s="295">
        <v>8</v>
      </c>
      <c r="K18" s="295">
        <v>228</v>
      </c>
      <c r="L18" s="295">
        <v>2457</v>
      </c>
      <c r="M18" s="295">
        <v>0</v>
      </c>
      <c r="N18" s="295">
        <v>0</v>
      </c>
      <c r="O18" s="295">
        <v>0</v>
      </c>
      <c r="P18" s="296">
        <v>2693</v>
      </c>
      <c r="Q18" s="295">
        <v>0</v>
      </c>
      <c r="R18" s="295">
        <v>0</v>
      </c>
      <c r="S18" s="295">
        <v>0</v>
      </c>
      <c r="T18" s="295">
        <v>0</v>
      </c>
      <c r="U18" s="295">
        <v>0</v>
      </c>
      <c r="V18" s="295">
        <v>0</v>
      </c>
      <c r="W18" s="296">
        <v>0</v>
      </c>
      <c r="X18" s="295">
        <v>0</v>
      </c>
      <c r="Y18" s="295">
        <v>0</v>
      </c>
      <c r="Z18" s="295">
        <v>213</v>
      </c>
      <c r="AA18" s="295">
        <v>0</v>
      </c>
      <c r="AB18" s="295">
        <v>0</v>
      </c>
      <c r="AC18" s="295">
        <v>0</v>
      </c>
      <c r="AD18" s="296">
        <v>213</v>
      </c>
      <c r="AE18" s="295">
        <v>0</v>
      </c>
      <c r="AF18" s="295">
        <v>0</v>
      </c>
      <c r="AG18" s="295">
        <v>0</v>
      </c>
      <c r="AH18" s="295">
        <v>0</v>
      </c>
      <c r="AI18" s="295">
        <v>0</v>
      </c>
      <c r="AJ18" s="295">
        <v>0</v>
      </c>
      <c r="AK18" s="296">
        <v>0</v>
      </c>
    </row>
    <row r="19" spans="1:37" s="258" customFormat="1" ht="12.75">
      <c r="A19" s="254">
        <v>11</v>
      </c>
      <c r="B19" s="255" t="s">
        <v>637</v>
      </c>
      <c r="C19" s="295">
        <v>4</v>
      </c>
      <c r="D19" s="295">
        <v>36</v>
      </c>
      <c r="E19" s="295">
        <v>2243</v>
      </c>
      <c r="F19" s="295">
        <v>19</v>
      </c>
      <c r="G19" s="295">
        <v>0</v>
      </c>
      <c r="H19" s="295">
        <v>22</v>
      </c>
      <c r="I19" s="296">
        <v>2324</v>
      </c>
      <c r="J19" s="295">
        <v>4</v>
      </c>
      <c r="K19" s="295">
        <v>76</v>
      </c>
      <c r="L19" s="295">
        <v>1918</v>
      </c>
      <c r="M19" s="295">
        <v>0</v>
      </c>
      <c r="N19" s="295">
        <v>0</v>
      </c>
      <c r="O19" s="295">
        <v>0</v>
      </c>
      <c r="P19" s="296">
        <v>1998</v>
      </c>
      <c r="Q19" s="295">
        <v>0</v>
      </c>
      <c r="R19" s="295">
        <v>0</v>
      </c>
      <c r="S19" s="295">
        <v>0</v>
      </c>
      <c r="T19" s="295">
        <v>0</v>
      </c>
      <c r="U19" s="295">
        <v>0</v>
      </c>
      <c r="V19" s="295">
        <v>0</v>
      </c>
      <c r="W19" s="296">
        <v>0</v>
      </c>
      <c r="X19" s="295">
        <v>0</v>
      </c>
      <c r="Y19" s="295">
        <v>0</v>
      </c>
      <c r="Z19" s="295">
        <v>304</v>
      </c>
      <c r="AA19" s="295">
        <v>0</v>
      </c>
      <c r="AB19" s="295">
        <v>0</v>
      </c>
      <c r="AC19" s="295">
        <v>22</v>
      </c>
      <c r="AD19" s="296">
        <v>326</v>
      </c>
      <c r="AE19" s="295">
        <v>0</v>
      </c>
      <c r="AF19" s="295">
        <v>0</v>
      </c>
      <c r="AG19" s="295">
        <v>0</v>
      </c>
      <c r="AH19" s="295">
        <v>0</v>
      </c>
      <c r="AI19" s="295">
        <v>0</v>
      </c>
      <c r="AJ19" s="295">
        <v>0</v>
      </c>
      <c r="AK19" s="296">
        <v>0</v>
      </c>
    </row>
    <row r="20" spans="1:37" s="258" customFormat="1" ht="12.75">
      <c r="A20" s="254">
        <v>12</v>
      </c>
      <c r="B20" s="255" t="s">
        <v>638</v>
      </c>
      <c r="C20" s="295">
        <v>14</v>
      </c>
      <c r="D20" s="295">
        <v>52</v>
      </c>
      <c r="E20" s="295">
        <v>2043</v>
      </c>
      <c r="F20" s="295">
        <v>0</v>
      </c>
      <c r="G20" s="295">
        <v>0</v>
      </c>
      <c r="H20" s="295">
        <v>0</v>
      </c>
      <c r="I20" s="296">
        <v>2109</v>
      </c>
      <c r="J20" s="295">
        <v>17</v>
      </c>
      <c r="K20" s="295">
        <v>55</v>
      </c>
      <c r="L20" s="295">
        <v>1939</v>
      </c>
      <c r="M20" s="295">
        <v>0</v>
      </c>
      <c r="N20" s="295">
        <v>0</v>
      </c>
      <c r="O20" s="295">
        <v>0</v>
      </c>
      <c r="P20" s="296">
        <v>2011</v>
      </c>
      <c r="Q20" s="295">
        <v>0</v>
      </c>
      <c r="R20" s="295">
        <v>0</v>
      </c>
      <c r="S20" s="295">
        <v>0</v>
      </c>
      <c r="T20" s="295">
        <v>0</v>
      </c>
      <c r="U20" s="295">
        <v>0</v>
      </c>
      <c r="V20" s="295">
        <v>0</v>
      </c>
      <c r="W20" s="296">
        <v>0</v>
      </c>
      <c r="X20" s="295">
        <v>0</v>
      </c>
      <c r="Y20" s="295">
        <v>0</v>
      </c>
      <c r="Z20" s="295">
        <v>43</v>
      </c>
      <c r="AA20" s="295">
        <v>0</v>
      </c>
      <c r="AB20" s="295">
        <v>0</v>
      </c>
      <c r="AC20" s="295">
        <v>0</v>
      </c>
      <c r="AD20" s="296">
        <v>43</v>
      </c>
      <c r="AE20" s="295">
        <v>0</v>
      </c>
      <c r="AF20" s="295">
        <v>0</v>
      </c>
      <c r="AG20" s="295">
        <v>38</v>
      </c>
      <c r="AH20" s="295">
        <v>0</v>
      </c>
      <c r="AI20" s="295">
        <v>0</v>
      </c>
      <c r="AJ20" s="295">
        <v>0</v>
      </c>
      <c r="AK20" s="296">
        <v>38</v>
      </c>
    </row>
    <row r="21" spans="1:37" s="258" customFormat="1" ht="12.75">
      <c r="A21" s="254">
        <v>13</v>
      </c>
      <c r="B21" s="255" t="s">
        <v>639</v>
      </c>
      <c r="C21" s="295">
        <v>7</v>
      </c>
      <c r="D21" s="295">
        <v>63</v>
      </c>
      <c r="E21" s="295">
        <v>3015</v>
      </c>
      <c r="F21" s="295">
        <v>21</v>
      </c>
      <c r="G21" s="295">
        <v>0</v>
      </c>
      <c r="H21" s="295">
        <v>14</v>
      </c>
      <c r="I21" s="296">
        <v>3120</v>
      </c>
      <c r="J21" s="295">
        <v>14</v>
      </c>
      <c r="K21" s="295">
        <v>84</v>
      </c>
      <c r="L21" s="295">
        <v>2720</v>
      </c>
      <c r="M21" s="295">
        <v>0</v>
      </c>
      <c r="N21" s="295">
        <v>0</v>
      </c>
      <c r="O21" s="295">
        <v>0</v>
      </c>
      <c r="P21" s="296">
        <v>2818</v>
      </c>
      <c r="Q21" s="295">
        <v>0</v>
      </c>
      <c r="R21" s="295">
        <v>0</v>
      </c>
      <c r="S21" s="295">
        <v>0</v>
      </c>
      <c r="T21" s="295">
        <v>0</v>
      </c>
      <c r="U21" s="295">
        <v>0</v>
      </c>
      <c r="V21" s="295">
        <v>0</v>
      </c>
      <c r="W21" s="296">
        <v>0</v>
      </c>
      <c r="X21" s="295">
        <v>0</v>
      </c>
      <c r="Y21" s="295">
        <v>40</v>
      </c>
      <c r="Z21" s="295">
        <v>246</v>
      </c>
      <c r="AA21" s="295">
        <v>2</v>
      </c>
      <c r="AB21" s="295">
        <v>0</v>
      </c>
      <c r="AC21" s="295">
        <v>0</v>
      </c>
      <c r="AD21" s="296">
        <v>288</v>
      </c>
      <c r="AE21" s="295">
        <v>0</v>
      </c>
      <c r="AF21" s="295">
        <v>0</v>
      </c>
      <c r="AG21" s="295">
        <v>112</v>
      </c>
      <c r="AH21" s="295">
        <v>0</v>
      </c>
      <c r="AI21" s="295">
        <v>0</v>
      </c>
      <c r="AJ21" s="295">
        <v>0</v>
      </c>
      <c r="AK21" s="296">
        <v>112</v>
      </c>
    </row>
    <row r="22" spans="1:37" s="258" customFormat="1" ht="12.75">
      <c r="A22" s="254">
        <v>14</v>
      </c>
      <c r="B22" s="255" t="s">
        <v>640</v>
      </c>
      <c r="C22" s="295">
        <v>8</v>
      </c>
      <c r="D22" s="295">
        <v>109</v>
      </c>
      <c r="E22" s="295">
        <v>2890</v>
      </c>
      <c r="F22" s="295">
        <v>5</v>
      </c>
      <c r="G22" s="295">
        <v>0</v>
      </c>
      <c r="H22" s="295">
        <v>62</v>
      </c>
      <c r="I22" s="296">
        <v>3074</v>
      </c>
      <c r="J22" s="295">
        <v>8</v>
      </c>
      <c r="K22" s="295">
        <v>127</v>
      </c>
      <c r="L22" s="295">
        <v>2771</v>
      </c>
      <c r="M22" s="295">
        <v>0</v>
      </c>
      <c r="N22" s="295">
        <v>0</v>
      </c>
      <c r="O22" s="295">
        <v>0</v>
      </c>
      <c r="P22" s="296">
        <v>2906</v>
      </c>
      <c r="Q22" s="295">
        <v>0</v>
      </c>
      <c r="R22" s="295">
        <v>0</v>
      </c>
      <c r="S22" s="295">
        <v>0</v>
      </c>
      <c r="T22" s="295">
        <v>0</v>
      </c>
      <c r="U22" s="295">
        <v>0</v>
      </c>
      <c r="V22" s="295">
        <v>0</v>
      </c>
      <c r="W22" s="296">
        <v>0</v>
      </c>
      <c r="X22" s="295">
        <v>8</v>
      </c>
      <c r="Y22" s="295">
        <v>93</v>
      </c>
      <c r="Z22" s="295">
        <v>0</v>
      </c>
      <c r="AA22" s="295">
        <v>5</v>
      </c>
      <c r="AB22" s="295">
        <v>0</v>
      </c>
      <c r="AC22" s="295">
        <v>0</v>
      </c>
      <c r="AD22" s="296">
        <v>106</v>
      </c>
      <c r="AE22" s="295">
        <v>0</v>
      </c>
      <c r="AF22" s="295">
        <v>0</v>
      </c>
      <c r="AG22" s="295">
        <v>116</v>
      </c>
      <c r="AH22" s="295">
        <v>0</v>
      </c>
      <c r="AI22" s="295">
        <v>0</v>
      </c>
      <c r="AJ22" s="295">
        <v>0</v>
      </c>
      <c r="AK22" s="296">
        <v>116</v>
      </c>
    </row>
    <row r="23" spans="1:37" s="258" customFormat="1" ht="12.75">
      <c r="A23" s="254">
        <v>15</v>
      </c>
      <c r="B23" s="255" t="s">
        <v>641</v>
      </c>
      <c r="C23" s="295">
        <v>5</v>
      </c>
      <c r="D23" s="295">
        <v>139</v>
      </c>
      <c r="E23" s="295">
        <v>2383</v>
      </c>
      <c r="F23" s="295">
        <v>14</v>
      </c>
      <c r="G23" s="295">
        <v>0</v>
      </c>
      <c r="H23" s="295">
        <v>0</v>
      </c>
      <c r="I23" s="296">
        <v>2541</v>
      </c>
      <c r="J23" s="295">
        <v>7</v>
      </c>
      <c r="K23" s="295">
        <v>148</v>
      </c>
      <c r="L23" s="295">
        <v>2170</v>
      </c>
      <c r="M23" s="295">
        <v>0</v>
      </c>
      <c r="N23" s="295">
        <v>0</v>
      </c>
      <c r="O23" s="295">
        <v>0</v>
      </c>
      <c r="P23" s="296">
        <v>2325</v>
      </c>
      <c r="Q23" s="295">
        <v>0</v>
      </c>
      <c r="R23" s="295">
        <v>0</v>
      </c>
      <c r="S23" s="295">
        <v>0</v>
      </c>
      <c r="T23" s="295">
        <v>0</v>
      </c>
      <c r="U23" s="295">
        <v>0</v>
      </c>
      <c r="V23" s="295">
        <v>0</v>
      </c>
      <c r="W23" s="296">
        <v>0</v>
      </c>
      <c r="X23" s="295">
        <v>0</v>
      </c>
      <c r="Y23" s="295">
        <v>0</v>
      </c>
      <c r="Z23" s="295">
        <v>207</v>
      </c>
      <c r="AA23" s="295">
        <v>9</v>
      </c>
      <c r="AB23" s="295">
        <v>0</v>
      </c>
      <c r="AC23" s="295">
        <v>0</v>
      </c>
      <c r="AD23" s="296">
        <v>216</v>
      </c>
      <c r="AE23" s="295">
        <v>0</v>
      </c>
      <c r="AF23" s="295">
        <v>0</v>
      </c>
      <c r="AG23" s="295">
        <v>482</v>
      </c>
      <c r="AH23" s="295">
        <v>0</v>
      </c>
      <c r="AI23" s="295">
        <v>0</v>
      </c>
      <c r="AJ23" s="295">
        <v>0</v>
      </c>
      <c r="AK23" s="296">
        <v>482</v>
      </c>
    </row>
    <row r="24" spans="1:37" s="258" customFormat="1" ht="12.75">
      <c r="A24" s="254">
        <v>16</v>
      </c>
      <c r="B24" s="255" t="s">
        <v>642</v>
      </c>
      <c r="C24" s="295">
        <v>2</v>
      </c>
      <c r="D24" s="295">
        <v>33</v>
      </c>
      <c r="E24" s="295">
        <v>1116</v>
      </c>
      <c r="F24" s="295">
        <v>2</v>
      </c>
      <c r="G24" s="295">
        <v>0</v>
      </c>
      <c r="H24" s="295">
        <v>35</v>
      </c>
      <c r="I24" s="296">
        <v>1188</v>
      </c>
      <c r="J24" s="295">
        <v>3</v>
      </c>
      <c r="K24" s="295">
        <v>38</v>
      </c>
      <c r="L24" s="295">
        <v>1022</v>
      </c>
      <c r="M24" s="295">
        <v>0</v>
      </c>
      <c r="N24" s="295">
        <v>0</v>
      </c>
      <c r="O24" s="295">
        <v>0</v>
      </c>
      <c r="P24" s="296">
        <v>1063</v>
      </c>
      <c r="Q24" s="295">
        <v>0</v>
      </c>
      <c r="R24" s="295">
        <v>0</v>
      </c>
      <c r="S24" s="295">
        <v>0</v>
      </c>
      <c r="T24" s="295">
        <v>0</v>
      </c>
      <c r="U24" s="295">
        <v>0</v>
      </c>
      <c r="V24" s="295">
        <v>0</v>
      </c>
      <c r="W24" s="296">
        <v>0</v>
      </c>
      <c r="X24" s="295">
        <v>0</v>
      </c>
      <c r="Y24" s="295">
        <v>0</v>
      </c>
      <c r="Z24" s="295">
        <v>90</v>
      </c>
      <c r="AA24" s="295">
        <v>0</v>
      </c>
      <c r="AB24" s="295">
        <v>0</v>
      </c>
      <c r="AC24" s="295"/>
      <c r="AD24" s="296">
        <v>90</v>
      </c>
      <c r="AE24" s="295">
        <v>0</v>
      </c>
      <c r="AF24" s="295">
        <v>0</v>
      </c>
      <c r="AG24" s="295">
        <v>984</v>
      </c>
      <c r="AH24" s="295">
        <v>0</v>
      </c>
      <c r="AI24" s="295">
        <v>0</v>
      </c>
      <c r="AJ24" s="295">
        <v>0</v>
      </c>
      <c r="AK24" s="296">
        <v>984</v>
      </c>
    </row>
    <row r="25" spans="1:37" s="258" customFormat="1" ht="12.75">
      <c r="A25" s="254">
        <v>17</v>
      </c>
      <c r="B25" s="255" t="s">
        <v>643</v>
      </c>
      <c r="C25" s="295">
        <v>21</v>
      </c>
      <c r="D25" s="295">
        <v>112</v>
      </c>
      <c r="E25" s="295">
        <v>2565</v>
      </c>
      <c r="F25" s="295">
        <v>2</v>
      </c>
      <c r="G25" s="295">
        <v>0</v>
      </c>
      <c r="H25" s="295">
        <v>48</v>
      </c>
      <c r="I25" s="296">
        <v>2748</v>
      </c>
      <c r="J25" s="295">
        <v>17</v>
      </c>
      <c r="K25" s="295">
        <v>114</v>
      </c>
      <c r="L25" s="295">
        <v>2496</v>
      </c>
      <c r="M25" s="295">
        <v>0</v>
      </c>
      <c r="N25" s="295">
        <v>0</v>
      </c>
      <c r="O25" s="295">
        <v>0</v>
      </c>
      <c r="P25" s="296">
        <v>2627</v>
      </c>
      <c r="Q25" s="295">
        <v>0</v>
      </c>
      <c r="R25" s="295">
        <v>0</v>
      </c>
      <c r="S25" s="295">
        <v>0</v>
      </c>
      <c r="T25" s="295">
        <v>0</v>
      </c>
      <c r="U25" s="295">
        <v>0</v>
      </c>
      <c r="V25" s="295">
        <v>0</v>
      </c>
      <c r="W25" s="296">
        <v>0</v>
      </c>
      <c r="X25" s="295">
        <v>0</v>
      </c>
      <c r="Y25" s="295">
        <v>71</v>
      </c>
      <c r="Z25" s="295">
        <v>0</v>
      </c>
      <c r="AA25" s="295">
        <v>2</v>
      </c>
      <c r="AB25" s="295">
        <v>0</v>
      </c>
      <c r="AC25" s="295">
        <v>0</v>
      </c>
      <c r="AD25" s="296">
        <v>73</v>
      </c>
      <c r="AE25" s="295">
        <v>0</v>
      </c>
      <c r="AF25" s="295">
        <v>0</v>
      </c>
      <c r="AG25" s="295">
        <v>523</v>
      </c>
      <c r="AH25" s="295">
        <v>0</v>
      </c>
      <c r="AI25" s="295">
        <v>0</v>
      </c>
      <c r="AJ25" s="295">
        <v>0</v>
      </c>
      <c r="AK25" s="296">
        <v>523</v>
      </c>
    </row>
    <row r="26" spans="1:37" s="258" customFormat="1" ht="12.75">
      <c r="A26" s="254">
        <v>18</v>
      </c>
      <c r="B26" s="255" t="s">
        <v>644</v>
      </c>
      <c r="C26" s="295">
        <v>16</v>
      </c>
      <c r="D26" s="295">
        <v>199</v>
      </c>
      <c r="E26" s="295">
        <v>2399</v>
      </c>
      <c r="F26" s="295">
        <v>0</v>
      </c>
      <c r="G26" s="295">
        <v>0</v>
      </c>
      <c r="H26" s="295">
        <v>40</v>
      </c>
      <c r="I26" s="296">
        <v>2654</v>
      </c>
      <c r="J26" s="295">
        <v>9</v>
      </c>
      <c r="K26" s="295">
        <v>209</v>
      </c>
      <c r="L26" s="295">
        <v>2411</v>
      </c>
      <c r="M26" s="295">
        <v>0</v>
      </c>
      <c r="N26" s="295">
        <v>0</v>
      </c>
      <c r="O26" s="295">
        <v>0</v>
      </c>
      <c r="P26" s="296">
        <v>2629</v>
      </c>
      <c r="Q26" s="295">
        <v>0</v>
      </c>
      <c r="R26" s="295">
        <v>0</v>
      </c>
      <c r="S26" s="295">
        <v>0</v>
      </c>
      <c r="T26" s="295">
        <v>0</v>
      </c>
      <c r="U26" s="295">
        <v>0</v>
      </c>
      <c r="V26" s="295">
        <v>0</v>
      </c>
      <c r="W26" s="296">
        <v>0</v>
      </c>
      <c r="X26" s="295">
        <v>10</v>
      </c>
      <c r="Y26" s="295">
        <v>2</v>
      </c>
      <c r="Z26" s="295">
        <v>0</v>
      </c>
      <c r="AA26" s="295">
        <v>0</v>
      </c>
      <c r="AB26" s="295">
        <v>0</v>
      </c>
      <c r="AC26" s="295">
        <v>0</v>
      </c>
      <c r="AD26" s="296">
        <v>12</v>
      </c>
      <c r="AE26" s="295">
        <v>0</v>
      </c>
      <c r="AF26" s="295">
        <v>0</v>
      </c>
      <c r="AG26" s="295">
        <v>100</v>
      </c>
      <c r="AH26" s="295">
        <v>0</v>
      </c>
      <c r="AI26" s="295">
        <v>0</v>
      </c>
      <c r="AJ26" s="295">
        <v>0</v>
      </c>
      <c r="AK26" s="296">
        <v>100</v>
      </c>
    </row>
    <row r="27" spans="1:37" s="258" customFormat="1" ht="12.75">
      <c r="A27" s="254">
        <v>19</v>
      </c>
      <c r="B27" s="255" t="s">
        <v>645</v>
      </c>
      <c r="C27" s="295">
        <v>3</v>
      </c>
      <c r="D27" s="295">
        <v>85</v>
      </c>
      <c r="E27" s="295">
        <v>1463</v>
      </c>
      <c r="F27" s="295">
        <v>0</v>
      </c>
      <c r="G27" s="295">
        <v>0</v>
      </c>
      <c r="H27" s="295">
        <v>0</v>
      </c>
      <c r="I27" s="296">
        <v>1551</v>
      </c>
      <c r="J27" s="295">
        <v>4</v>
      </c>
      <c r="K27" s="295">
        <v>82</v>
      </c>
      <c r="L27" s="295">
        <v>1440</v>
      </c>
      <c r="M27" s="295">
        <v>0</v>
      </c>
      <c r="N27" s="295">
        <v>0</v>
      </c>
      <c r="O27" s="295">
        <v>0</v>
      </c>
      <c r="P27" s="296">
        <v>1526</v>
      </c>
      <c r="Q27" s="295">
        <v>0</v>
      </c>
      <c r="R27" s="295">
        <v>0</v>
      </c>
      <c r="S27" s="295">
        <v>0</v>
      </c>
      <c r="T27" s="295">
        <v>0</v>
      </c>
      <c r="U27" s="295">
        <v>0</v>
      </c>
      <c r="V27" s="295">
        <v>0</v>
      </c>
      <c r="W27" s="296">
        <v>0</v>
      </c>
      <c r="X27" s="295">
        <v>0</v>
      </c>
      <c r="Y27" s="295">
        <v>5</v>
      </c>
      <c r="Z27" s="295">
        <v>20</v>
      </c>
      <c r="AA27" s="295">
        <v>0</v>
      </c>
      <c r="AB27" s="295">
        <v>0</v>
      </c>
      <c r="AC27" s="295">
        <v>0</v>
      </c>
      <c r="AD27" s="296">
        <v>25</v>
      </c>
      <c r="AE27" s="295">
        <v>0</v>
      </c>
      <c r="AF27" s="295">
        <v>0</v>
      </c>
      <c r="AG27" s="295">
        <v>0</v>
      </c>
      <c r="AH27" s="295">
        <v>0</v>
      </c>
      <c r="AI27" s="295">
        <v>0</v>
      </c>
      <c r="AJ27" s="295">
        <v>0</v>
      </c>
      <c r="AK27" s="296">
        <v>0</v>
      </c>
    </row>
    <row r="28" spans="1:37" s="258" customFormat="1" ht="12.75">
      <c r="A28" s="254">
        <v>20</v>
      </c>
      <c r="B28" s="255" t="s">
        <v>646</v>
      </c>
      <c r="C28" s="295">
        <v>5</v>
      </c>
      <c r="D28" s="295">
        <v>35</v>
      </c>
      <c r="E28" s="295">
        <v>1438</v>
      </c>
      <c r="F28" s="295">
        <v>0</v>
      </c>
      <c r="G28" s="295">
        <v>0</v>
      </c>
      <c r="H28" s="295">
        <v>0</v>
      </c>
      <c r="I28" s="296">
        <v>1478</v>
      </c>
      <c r="J28" s="295">
        <v>5</v>
      </c>
      <c r="K28" s="295">
        <v>35</v>
      </c>
      <c r="L28" s="295">
        <v>1310</v>
      </c>
      <c r="M28" s="295">
        <v>0</v>
      </c>
      <c r="N28" s="295">
        <v>0</v>
      </c>
      <c r="O28" s="295">
        <v>0</v>
      </c>
      <c r="P28" s="296">
        <v>1350</v>
      </c>
      <c r="Q28" s="295">
        <v>0</v>
      </c>
      <c r="R28" s="295">
        <v>0</v>
      </c>
      <c r="S28" s="295">
        <v>0</v>
      </c>
      <c r="T28" s="295">
        <v>0</v>
      </c>
      <c r="U28" s="295">
        <v>0</v>
      </c>
      <c r="V28" s="295">
        <v>0</v>
      </c>
      <c r="W28" s="296">
        <v>0</v>
      </c>
      <c r="X28" s="295">
        <v>0</v>
      </c>
      <c r="Y28" s="295">
        <v>0</v>
      </c>
      <c r="Z28" s="295">
        <v>127</v>
      </c>
      <c r="AA28" s="295">
        <v>0</v>
      </c>
      <c r="AB28" s="295">
        <v>0</v>
      </c>
      <c r="AC28" s="295">
        <v>0</v>
      </c>
      <c r="AD28" s="296">
        <v>127</v>
      </c>
      <c r="AE28" s="295">
        <v>0</v>
      </c>
      <c r="AF28" s="295">
        <v>0</v>
      </c>
      <c r="AG28" s="295">
        <v>21</v>
      </c>
      <c r="AH28" s="295">
        <v>0</v>
      </c>
      <c r="AI28" s="295">
        <v>0</v>
      </c>
      <c r="AJ28" s="295">
        <v>0</v>
      </c>
      <c r="AK28" s="296">
        <v>21</v>
      </c>
    </row>
    <row r="29" spans="1:37" s="258" customFormat="1" ht="12.75">
      <c r="A29" s="254">
        <v>21</v>
      </c>
      <c r="B29" s="255" t="s">
        <v>647</v>
      </c>
      <c r="C29" s="295">
        <v>19</v>
      </c>
      <c r="D29" s="295">
        <v>60</v>
      </c>
      <c r="E29" s="295">
        <v>2098</v>
      </c>
      <c r="F29" s="295">
        <v>4</v>
      </c>
      <c r="G29" s="295">
        <v>0</v>
      </c>
      <c r="H29" s="295">
        <v>0</v>
      </c>
      <c r="I29" s="296">
        <v>2181</v>
      </c>
      <c r="J29" s="295">
        <v>20</v>
      </c>
      <c r="K29" s="295">
        <v>60</v>
      </c>
      <c r="L29" s="295">
        <v>1803</v>
      </c>
      <c r="M29" s="295">
        <v>0</v>
      </c>
      <c r="N29" s="295">
        <v>0</v>
      </c>
      <c r="O29" s="295">
        <v>0</v>
      </c>
      <c r="P29" s="296">
        <v>1883</v>
      </c>
      <c r="Q29" s="295">
        <v>0</v>
      </c>
      <c r="R29" s="295">
        <v>0</v>
      </c>
      <c r="S29" s="295">
        <v>0</v>
      </c>
      <c r="T29" s="295">
        <v>0</v>
      </c>
      <c r="U29" s="295">
        <v>0</v>
      </c>
      <c r="V29" s="295">
        <v>0</v>
      </c>
      <c r="W29" s="296">
        <v>0</v>
      </c>
      <c r="X29" s="295">
        <v>19</v>
      </c>
      <c r="Y29" s="295">
        <v>60</v>
      </c>
      <c r="Z29" s="295">
        <v>215</v>
      </c>
      <c r="AA29" s="295">
        <v>4</v>
      </c>
      <c r="AB29" s="295">
        <v>0</v>
      </c>
      <c r="AC29" s="295">
        <v>0</v>
      </c>
      <c r="AD29" s="296">
        <v>298</v>
      </c>
      <c r="AE29" s="295">
        <v>0</v>
      </c>
      <c r="AF29" s="295">
        <v>0</v>
      </c>
      <c r="AG29" s="295">
        <v>546</v>
      </c>
      <c r="AH29" s="295">
        <v>0</v>
      </c>
      <c r="AI29" s="295">
        <v>0</v>
      </c>
      <c r="AJ29" s="295">
        <v>0</v>
      </c>
      <c r="AK29" s="296">
        <v>546</v>
      </c>
    </row>
    <row r="30" spans="1:37" s="258" customFormat="1" ht="12.75">
      <c r="A30" s="254">
        <v>22</v>
      </c>
      <c r="B30" s="255" t="s">
        <v>648</v>
      </c>
      <c r="C30" s="295">
        <v>3</v>
      </c>
      <c r="D30" s="295">
        <v>233</v>
      </c>
      <c r="E30" s="295">
        <v>2616</v>
      </c>
      <c r="F30" s="295">
        <v>9</v>
      </c>
      <c r="G30" s="295">
        <v>0</v>
      </c>
      <c r="H30" s="295">
        <v>0</v>
      </c>
      <c r="I30" s="296">
        <v>2861</v>
      </c>
      <c r="J30" s="295">
        <v>4</v>
      </c>
      <c r="K30" s="295">
        <v>259</v>
      </c>
      <c r="L30" s="295">
        <v>2351</v>
      </c>
      <c r="M30" s="295">
        <v>0</v>
      </c>
      <c r="N30" s="295">
        <v>0</v>
      </c>
      <c r="O30" s="295">
        <v>0</v>
      </c>
      <c r="P30" s="296">
        <v>2614</v>
      </c>
      <c r="Q30" s="295">
        <v>0</v>
      </c>
      <c r="R30" s="295">
        <v>0</v>
      </c>
      <c r="S30" s="295">
        <v>0</v>
      </c>
      <c r="T30" s="295">
        <v>0</v>
      </c>
      <c r="U30" s="295">
        <v>0</v>
      </c>
      <c r="V30" s="295">
        <v>0</v>
      </c>
      <c r="W30" s="296">
        <v>0</v>
      </c>
      <c r="X30" s="295">
        <v>0</v>
      </c>
      <c r="Y30" s="295">
        <v>0</v>
      </c>
      <c r="Z30" s="295">
        <v>247</v>
      </c>
      <c r="AA30" s="295">
        <v>0</v>
      </c>
      <c r="AB30" s="295">
        <v>0</v>
      </c>
      <c r="AC30" s="295">
        <v>0</v>
      </c>
      <c r="AD30" s="296">
        <v>247</v>
      </c>
      <c r="AE30" s="295">
        <v>0</v>
      </c>
      <c r="AF30" s="295">
        <v>0</v>
      </c>
      <c r="AG30" s="295">
        <v>48</v>
      </c>
      <c r="AH30" s="295">
        <v>0</v>
      </c>
      <c r="AI30" s="295">
        <v>0</v>
      </c>
      <c r="AJ30" s="295">
        <v>0</v>
      </c>
      <c r="AK30" s="296">
        <v>48</v>
      </c>
    </row>
    <row r="31" spans="1:37" s="258" customFormat="1" ht="12.75">
      <c r="A31" s="254">
        <v>23</v>
      </c>
      <c r="B31" s="255" t="s">
        <v>649</v>
      </c>
      <c r="C31" s="295">
        <v>7</v>
      </c>
      <c r="D31" s="295">
        <v>96</v>
      </c>
      <c r="E31" s="295">
        <v>1930</v>
      </c>
      <c r="F31" s="295">
        <v>0</v>
      </c>
      <c r="G31" s="295">
        <v>0</v>
      </c>
      <c r="H31" s="295">
        <v>79</v>
      </c>
      <c r="I31" s="296">
        <v>2112</v>
      </c>
      <c r="J31" s="295">
        <v>7</v>
      </c>
      <c r="K31" s="295">
        <v>98</v>
      </c>
      <c r="L31" s="295">
        <v>1736</v>
      </c>
      <c r="M31" s="295">
        <v>0</v>
      </c>
      <c r="N31" s="295">
        <v>0</v>
      </c>
      <c r="O31" s="295">
        <v>0</v>
      </c>
      <c r="P31" s="296">
        <v>1841</v>
      </c>
      <c r="Q31" s="295">
        <v>0</v>
      </c>
      <c r="R31" s="295">
        <v>0</v>
      </c>
      <c r="S31" s="295">
        <v>0</v>
      </c>
      <c r="T31" s="295">
        <v>0</v>
      </c>
      <c r="U31" s="295">
        <v>0</v>
      </c>
      <c r="V31" s="295">
        <v>0</v>
      </c>
      <c r="W31" s="296">
        <v>0</v>
      </c>
      <c r="X31" s="295"/>
      <c r="Y31" s="295">
        <v>2</v>
      </c>
      <c r="Z31" s="295">
        <v>190</v>
      </c>
      <c r="AA31" s="295">
        <v>0</v>
      </c>
      <c r="AB31" s="295">
        <v>0</v>
      </c>
      <c r="AC31" s="295">
        <v>0</v>
      </c>
      <c r="AD31" s="296">
        <v>192</v>
      </c>
      <c r="AE31" s="295">
        <v>0</v>
      </c>
      <c r="AF31" s="295">
        <v>0</v>
      </c>
      <c r="AG31" s="295">
        <v>7</v>
      </c>
      <c r="AH31" s="295">
        <v>0</v>
      </c>
      <c r="AI31" s="295">
        <v>0</v>
      </c>
      <c r="AJ31" s="295">
        <v>0</v>
      </c>
      <c r="AK31" s="296">
        <v>7</v>
      </c>
    </row>
    <row r="32" spans="1:37" s="258" customFormat="1" ht="12.75">
      <c r="A32" s="254">
        <v>24</v>
      </c>
      <c r="B32" s="255" t="s">
        <v>650</v>
      </c>
      <c r="C32" s="295">
        <v>9</v>
      </c>
      <c r="D32" s="295">
        <v>128</v>
      </c>
      <c r="E32" s="295">
        <v>2129</v>
      </c>
      <c r="F32" s="295">
        <v>7</v>
      </c>
      <c r="G32" s="295">
        <v>0</v>
      </c>
      <c r="H32" s="295">
        <v>0</v>
      </c>
      <c r="I32" s="296">
        <v>2273</v>
      </c>
      <c r="J32" s="295">
        <v>11</v>
      </c>
      <c r="K32" s="295">
        <v>137</v>
      </c>
      <c r="L32" s="295">
        <v>1888</v>
      </c>
      <c r="M32" s="295">
        <v>0</v>
      </c>
      <c r="N32" s="295">
        <v>0</v>
      </c>
      <c r="O32" s="295">
        <v>0</v>
      </c>
      <c r="P32" s="296">
        <v>2036</v>
      </c>
      <c r="Q32" s="295">
        <v>0</v>
      </c>
      <c r="R32" s="295">
        <v>0</v>
      </c>
      <c r="S32" s="295">
        <v>0</v>
      </c>
      <c r="T32" s="295">
        <v>0</v>
      </c>
      <c r="U32" s="295">
        <v>0</v>
      </c>
      <c r="V32" s="295">
        <v>0</v>
      </c>
      <c r="W32" s="296">
        <v>0</v>
      </c>
      <c r="X32" s="295">
        <v>2</v>
      </c>
      <c r="Y32" s="295">
        <v>128</v>
      </c>
      <c r="Z32" s="295">
        <v>100</v>
      </c>
      <c r="AA32" s="295">
        <v>7</v>
      </c>
      <c r="AB32" s="295">
        <v>0</v>
      </c>
      <c r="AC32" s="295">
        <v>0</v>
      </c>
      <c r="AD32" s="296">
        <v>237</v>
      </c>
      <c r="AE32" s="295">
        <v>0</v>
      </c>
      <c r="AF32" s="295">
        <v>0</v>
      </c>
      <c r="AG32" s="295">
        <v>118</v>
      </c>
      <c r="AH32" s="295">
        <v>0</v>
      </c>
      <c r="AI32" s="295">
        <v>0</v>
      </c>
      <c r="AJ32" s="295">
        <v>0</v>
      </c>
      <c r="AK32" s="296">
        <v>118</v>
      </c>
    </row>
    <row r="33" spans="1:37" s="258" customFormat="1" ht="12.75">
      <c r="A33" s="254">
        <v>25</v>
      </c>
      <c r="B33" s="255" t="s">
        <v>651</v>
      </c>
      <c r="C33" s="295">
        <v>5</v>
      </c>
      <c r="D33" s="295">
        <v>115</v>
      </c>
      <c r="E33" s="295">
        <v>1855</v>
      </c>
      <c r="F33" s="295">
        <v>11</v>
      </c>
      <c r="G33" s="295">
        <v>0</v>
      </c>
      <c r="H33" s="295">
        <v>0</v>
      </c>
      <c r="I33" s="296">
        <v>1986</v>
      </c>
      <c r="J33" s="295">
        <v>6</v>
      </c>
      <c r="K33" s="295">
        <v>136</v>
      </c>
      <c r="L33" s="295">
        <v>1717</v>
      </c>
      <c r="M33" s="295">
        <v>0</v>
      </c>
      <c r="N33" s="295">
        <v>0</v>
      </c>
      <c r="O33" s="295">
        <v>0</v>
      </c>
      <c r="P33" s="296">
        <v>1859</v>
      </c>
      <c r="Q33" s="295">
        <v>0</v>
      </c>
      <c r="R33" s="295">
        <v>0</v>
      </c>
      <c r="S33" s="295">
        <v>0</v>
      </c>
      <c r="T33" s="295">
        <v>0</v>
      </c>
      <c r="U33" s="295">
        <v>0</v>
      </c>
      <c r="V33" s="295">
        <v>0</v>
      </c>
      <c r="W33" s="296">
        <v>0</v>
      </c>
      <c r="X33" s="295">
        <v>0</v>
      </c>
      <c r="Y33" s="295">
        <v>0</v>
      </c>
      <c r="Z33" s="295">
        <v>127</v>
      </c>
      <c r="AA33" s="295">
        <v>0</v>
      </c>
      <c r="AB33" s="295">
        <v>0</v>
      </c>
      <c r="AC33" s="295">
        <v>0</v>
      </c>
      <c r="AD33" s="296">
        <v>127</v>
      </c>
      <c r="AE33" s="295">
        <v>0</v>
      </c>
      <c r="AF33" s="295">
        <v>0</v>
      </c>
      <c r="AG33" s="295">
        <v>0</v>
      </c>
      <c r="AH33" s="295">
        <v>0</v>
      </c>
      <c r="AI33" s="295">
        <v>0</v>
      </c>
      <c r="AJ33" s="295">
        <v>0</v>
      </c>
      <c r="AK33" s="296">
        <v>0</v>
      </c>
    </row>
    <row r="34" spans="1:37" s="258" customFormat="1" ht="12.75">
      <c r="A34" s="254">
        <v>26</v>
      </c>
      <c r="B34" s="255" t="s">
        <v>652</v>
      </c>
      <c r="C34" s="295">
        <v>9</v>
      </c>
      <c r="D34" s="295">
        <v>123</v>
      </c>
      <c r="E34" s="295">
        <v>2648</v>
      </c>
      <c r="F34" s="295">
        <v>6</v>
      </c>
      <c r="G34" s="295">
        <v>0</v>
      </c>
      <c r="H34" s="295">
        <v>38</v>
      </c>
      <c r="I34" s="296">
        <v>2824</v>
      </c>
      <c r="J34" s="295">
        <v>11</v>
      </c>
      <c r="K34" s="295">
        <v>130</v>
      </c>
      <c r="L34" s="295">
        <v>2401</v>
      </c>
      <c r="M34" s="295">
        <v>0</v>
      </c>
      <c r="N34" s="295">
        <v>0</v>
      </c>
      <c r="O34" s="295">
        <v>0</v>
      </c>
      <c r="P34" s="296">
        <v>2542</v>
      </c>
      <c r="Q34" s="295">
        <v>0</v>
      </c>
      <c r="R34" s="295">
        <v>0</v>
      </c>
      <c r="S34" s="295">
        <v>0</v>
      </c>
      <c r="T34" s="295">
        <v>0</v>
      </c>
      <c r="U34" s="295">
        <v>0</v>
      </c>
      <c r="V34" s="295">
        <v>0</v>
      </c>
      <c r="W34" s="296">
        <v>0</v>
      </c>
      <c r="X34" s="295">
        <v>0</v>
      </c>
      <c r="Y34" s="295">
        <v>0</v>
      </c>
      <c r="Z34" s="295">
        <v>237</v>
      </c>
      <c r="AA34" s="295">
        <v>6</v>
      </c>
      <c r="AB34" s="295">
        <v>0</v>
      </c>
      <c r="AC34" s="295">
        <v>38</v>
      </c>
      <c r="AD34" s="296">
        <v>281</v>
      </c>
      <c r="AE34" s="295">
        <v>3</v>
      </c>
      <c r="AF34" s="295">
        <v>0</v>
      </c>
      <c r="AG34" s="295">
        <v>488</v>
      </c>
      <c r="AH34" s="295">
        <v>0</v>
      </c>
      <c r="AI34" s="295">
        <v>0</v>
      </c>
      <c r="AJ34" s="295">
        <v>0</v>
      </c>
      <c r="AK34" s="296">
        <v>491</v>
      </c>
    </row>
    <row r="35" spans="1:37" s="258" customFormat="1" ht="12.75">
      <c r="A35" s="254">
        <v>27</v>
      </c>
      <c r="B35" s="255" t="s">
        <v>653</v>
      </c>
      <c r="C35" s="295">
        <v>2</v>
      </c>
      <c r="D35" s="295">
        <v>110</v>
      </c>
      <c r="E35" s="295">
        <v>2075</v>
      </c>
      <c r="F35" s="295">
        <v>11</v>
      </c>
      <c r="G35" s="295">
        <v>0</v>
      </c>
      <c r="H35" s="295">
        <v>114</v>
      </c>
      <c r="I35" s="296">
        <v>2312</v>
      </c>
      <c r="J35" s="295">
        <v>5</v>
      </c>
      <c r="K35" s="295">
        <v>137</v>
      </c>
      <c r="L35" s="295">
        <v>1928</v>
      </c>
      <c r="M35" s="295">
        <v>0</v>
      </c>
      <c r="N35" s="295">
        <v>0</v>
      </c>
      <c r="O35" s="295">
        <v>0</v>
      </c>
      <c r="P35" s="296">
        <v>2070</v>
      </c>
      <c r="Q35" s="295">
        <v>0</v>
      </c>
      <c r="R35" s="295">
        <v>0</v>
      </c>
      <c r="S35" s="295">
        <v>0</v>
      </c>
      <c r="T35" s="295">
        <v>0</v>
      </c>
      <c r="U35" s="295">
        <v>0</v>
      </c>
      <c r="V35" s="295">
        <v>0</v>
      </c>
      <c r="W35" s="296">
        <v>0</v>
      </c>
      <c r="X35" s="295">
        <v>0</v>
      </c>
      <c r="Y35" s="295">
        <v>15</v>
      </c>
      <c r="Z35" s="295">
        <v>102</v>
      </c>
      <c r="AA35" s="295">
        <v>11</v>
      </c>
      <c r="AB35" s="295">
        <v>0</v>
      </c>
      <c r="AC35" s="295">
        <v>114</v>
      </c>
      <c r="AD35" s="296">
        <v>242</v>
      </c>
      <c r="AE35" s="295">
        <v>0</v>
      </c>
      <c r="AF35" s="295">
        <v>0</v>
      </c>
      <c r="AG35" s="295">
        <v>0</v>
      </c>
      <c r="AH35" s="295">
        <v>0</v>
      </c>
      <c r="AI35" s="295">
        <v>0</v>
      </c>
      <c r="AJ35" s="295">
        <v>0</v>
      </c>
      <c r="AK35" s="296">
        <v>0</v>
      </c>
    </row>
    <row r="36" spans="1:37" s="258" customFormat="1" ht="12.75">
      <c r="A36" s="254">
        <v>28</v>
      </c>
      <c r="B36" s="255" t="s">
        <v>654</v>
      </c>
      <c r="C36" s="295">
        <v>3</v>
      </c>
      <c r="D36" s="295">
        <v>60</v>
      </c>
      <c r="E36" s="295">
        <v>680</v>
      </c>
      <c r="F36" s="295">
        <v>0</v>
      </c>
      <c r="G36" s="295">
        <v>0</v>
      </c>
      <c r="H36" s="295">
        <v>0</v>
      </c>
      <c r="I36" s="296">
        <v>743</v>
      </c>
      <c r="J36" s="295">
        <v>3</v>
      </c>
      <c r="K36" s="295">
        <v>60</v>
      </c>
      <c r="L36" s="295">
        <v>670</v>
      </c>
      <c r="M36" s="295">
        <v>0</v>
      </c>
      <c r="N36" s="295">
        <v>0</v>
      </c>
      <c r="O36" s="295">
        <v>0</v>
      </c>
      <c r="P36" s="296">
        <v>733</v>
      </c>
      <c r="Q36" s="295">
        <v>0</v>
      </c>
      <c r="R36" s="295">
        <v>0</v>
      </c>
      <c r="S36" s="295">
        <v>0</v>
      </c>
      <c r="T36" s="295">
        <v>0</v>
      </c>
      <c r="U36" s="295">
        <v>0</v>
      </c>
      <c r="V36" s="295">
        <v>0</v>
      </c>
      <c r="W36" s="296">
        <v>0</v>
      </c>
      <c r="X36" s="295">
        <v>0</v>
      </c>
      <c r="Y36" s="295">
        <v>5</v>
      </c>
      <c r="Z36" s="295">
        <v>7</v>
      </c>
      <c r="AA36" s="295">
        <v>0</v>
      </c>
      <c r="AB36" s="295">
        <v>0</v>
      </c>
      <c r="AC36" s="295">
        <v>0</v>
      </c>
      <c r="AD36" s="296">
        <v>12</v>
      </c>
      <c r="AE36" s="295">
        <v>0</v>
      </c>
      <c r="AF36" s="295">
        <v>0</v>
      </c>
      <c r="AG36" s="295">
        <v>0</v>
      </c>
      <c r="AH36" s="295">
        <v>0</v>
      </c>
      <c r="AI36" s="295">
        <v>0</v>
      </c>
      <c r="AJ36" s="295">
        <v>0</v>
      </c>
      <c r="AK36" s="296">
        <v>0</v>
      </c>
    </row>
    <row r="37" spans="1:37" s="258" customFormat="1" ht="12.75">
      <c r="A37" s="254">
        <v>29</v>
      </c>
      <c r="B37" s="255" t="s">
        <v>655</v>
      </c>
      <c r="C37" s="295">
        <v>16</v>
      </c>
      <c r="D37" s="295">
        <v>242</v>
      </c>
      <c r="E37" s="295">
        <v>2748</v>
      </c>
      <c r="F37" s="295">
        <v>11</v>
      </c>
      <c r="G37" s="295">
        <v>0</v>
      </c>
      <c r="H37" s="295">
        <v>0</v>
      </c>
      <c r="I37" s="296">
        <v>3017</v>
      </c>
      <c r="J37" s="295">
        <v>20</v>
      </c>
      <c r="K37" s="295">
        <v>253</v>
      </c>
      <c r="L37" s="295">
        <v>2473</v>
      </c>
      <c r="M37" s="295">
        <v>0</v>
      </c>
      <c r="N37" s="295">
        <v>0</v>
      </c>
      <c r="O37" s="295">
        <v>0</v>
      </c>
      <c r="P37" s="296">
        <v>2746</v>
      </c>
      <c r="Q37" s="295">
        <v>0</v>
      </c>
      <c r="R37" s="295">
        <v>0</v>
      </c>
      <c r="S37" s="295">
        <v>0</v>
      </c>
      <c r="T37" s="295">
        <v>0</v>
      </c>
      <c r="U37" s="295">
        <v>0</v>
      </c>
      <c r="V37" s="295">
        <v>0</v>
      </c>
      <c r="W37" s="296">
        <v>0</v>
      </c>
      <c r="X37" s="295">
        <v>0</v>
      </c>
      <c r="Y37" s="295">
        <v>0</v>
      </c>
      <c r="Z37" s="295">
        <v>271</v>
      </c>
      <c r="AA37" s="295">
        <v>0</v>
      </c>
      <c r="AB37" s="295">
        <v>0</v>
      </c>
      <c r="AC37" s="295">
        <v>0</v>
      </c>
      <c r="AD37" s="296">
        <v>271</v>
      </c>
      <c r="AE37" s="295">
        <v>0</v>
      </c>
      <c r="AF37" s="295">
        <v>15</v>
      </c>
      <c r="AG37" s="295">
        <v>0</v>
      </c>
      <c r="AH37" s="295">
        <v>0</v>
      </c>
      <c r="AI37" s="295">
        <v>0</v>
      </c>
      <c r="AJ37" s="295">
        <v>0</v>
      </c>
      <c r="AK37" s="296">
        <v>15</v>
      </c>
    </row>
    <row r="38" spans="1:37" s="258" customFormat="1" ht="12.75">
      <c r="A38" s="254">
        <v>30</v>
      </c>
      <c r="B38" s="255" t="s">
        <v>656</v>
      </c>
      <c r="C38" s="295">
        <v>3</v>
      </c>
      <c r="D38" s="295">
        <v>77</v>
      </c>
      <c r="E38" s="295">
        <v>583</v>
      </c>
      <c r="F38" s="295">
        <v>0</v>
      </c>
      <c r="G38" s="295">
        <v>0</v>
      </c>
      <c r="H38" s="295">
        <v>0</v>
      </c>
      <c r="I38" s="296">
        <v>663</v>
      </c>
      <c r="J38" s="295">
        <v>6</v>
      </c>
      <c r="K38" s="295">
        <v>150</v>
      </c>
      <c r="L38" s="295">
        <v>620</v>
      </c>
      <c r="M38" s="295">
        <v>0</v>
      </c>
      <c r="N38" s="295">
        <v>0</v>
      </c>
      <c r="O38" s="295">
        <v>0</v>
      </c>
      <c r="P38" s="296">
        <v>776</v>
      </c>
      <c r="Q38" s="295">
        <v>0</v>
      </c>
      <c r="R38" s="295">
        <v>0</v>
      </c>
      <c r="S38" s="295">
        <v>0</v>
      </c>
      <c r="T38" s="295">
        <v>0</v>
      </c>
      <c r="U38" s="295">
        <v>0</v>
      </c>
      <c r="V38" s="295">
        <v>0</v>
      </c>
      <c r="W38" s="296">
        <v>0</v>
      </c>
      <c r="X38" s="295">
        <v>0</v>
      </c>
      <c r="Y38" s="295">
        <v>0</v>
      </c>
      <c r="Z38" s="295">
        <v>0</v>
      </c>
      <c r="AA38" s="295">
        <v>0</v>
      </c>
      <c r="AB38" s="295">
        <v>0</v>
      </c>
      <c r="AC38" s="295">
        <v>0</v>
      </c>
      <c r="AD38" s="296">
        <v>0</v>
      </c>
      <c r="AE38" s="295">
        <v>0</v>
      </c>
      <c r="AF38" s="295">
        <v>0</v>
      </c>
      <c r="AG38" s="295">
        <v>0</v>
      </c>
      <c r="AH38" s="295">
        <v>0</v>
      </c>
      <c r="AI38" s="295">
        <v>0</v>
      </c>
      <c r="AJ38" s="295">
        <v>0</v>
      </c>
      <c r="AK38" s="296">
        <v>0</v>
      </c>
    </row>
    <row r="39" spans="1:37" s="258" customFormat="1" ht="12.75">
      <c r="A39" s="254">
        <v>31</v>
      </c>
      <c r="B39" s="255" t="s">
        <v>657</v>
      </c>
      <c r="C39" s="295">
        <v>3</v>
      </c>
      <c r="D39" s="295">
        <v>70</v>
      </c>
      <c r="E39" s="295">
        <v>3145</v>
      </c>
      <c r="F39" s="295">
        <v>5</v>
      </c>
      <c r="G39" s="295">
        <v>0</v>
      </c>
      <c r="H39" s="295">
        <v>0</v>
      </c>
      <c r="I39" s="296">
        <v>3223</v>
      </c>
      <c r="J39" s="295">
        <v>5</v>
      </c>
      <c r="K39" s="295">
        <v>84</v>
      </c>
      <c r="L39" s="295">
        <v>2750</v>
      </c>
      <c r="M39" s="295">
        <v>0</v>
      </c>
      <c r="N39" s="295">
        <v>0</v>
      </c>
      <c r="O39" s="295">
        <v>0</v>
      </c>
      <c r="P39" s="296">
        <v>2839</v>
      </c>
      <c r="Q39" s="295">
        <v>0</v>
      </c>
      <c r="R39" s="295">
        <v>0</v>
      </c>
      <c r="S39" s="295">
        <v>0</v>
      </c>
      <c r="T39" s="295">
        <v>0</v>
      </c>
      <c r="U39" s="295">
        <v>0</v>
      </c>
      <c r="V39" s="295">
        <v>0</v>
      </c>
      <c r="W39" s="296">
        <v>0</v>
      </c>
      <c r="X39" s="295">
        <v>0</v>
      </c>
      <c r="Y39" s="295">
        <v>0</v>
      </c>
      <c r="Z39" s="295">
        <v>380</v>
      </c>
      <c r="AA39" s="295">
        <v>4</v>
      </c>
      <c r="AB39" s="295">
        <v>0</v>
      </c>
      <c r="AC39" s="295">
        <v>0</v>
      </c>
      <c r="AD39" s="296">
        <v>384</v>
      </c>
      <c r="AE39" s="295">
        <v>0</v>
      </c>
      <c r="AF39" s="295">
        <v>6</v>
      </c>
      <c r="AG39" s="295">
        <v>0</v>
      </c>
      <c r="AH39" s="295">
        <v>0</v>
      </c>
      <c r="AI39" s="295">
        <v>0</v>
      </c>
      <c r="AJ39" s="295"/>
      <c r="AK39" s="296">
        <v>6</v>
      </c>
    </row>
    <row r="40" spans="1:37" s="258" customFormat="1" ht="12.75">
      <c r="A40" s="254">
        <v>32</v>
      </c>
      <c r="B40" s="255" t="s">
        <v>658</v>
      </c>
      <c r="C40" s="295">
        <v>8</v>
      </c>
      <c r="D40" s="295">
        <v>215</v>
      </c>
      <c r="E40" s="295">
        <v>2988</v>
      </c>
      <c r="F40" s="295">
        <v>8</v>
      </c>
      <c r="G40" s="295">
        <v>0</v>
      </c>
      <c r="H40" s="295">
        <v>0</v>
      </c>
      <c r="I40" s="296">
        <v>3219</v>
      </c>
      <c r="J40" s="295">
        <v>13</v>
      </c>
      <c r="K40" s="295">
        <v>259</v>
      </c>
      <c r="L40" s="295">
        <v>2856</v>
      </c>
      <c r="M40" s="295">
        <v>0</v>
      </c>
      <c r="N40" s="295">
        <v>0</v>
      </c>
      <c r="O40" s="295">
        <v>0</v>
      </c>
      <c r="P40" s="296">
        <v>3128</v>
      </c>
      <c r="Q40" s="295">
        <v>0</v>
      </c>
      <c r="R40" s="295">
        <v>0</v>
      </c>
      <c r="S40" s="295">
        <v>0</v>
      </c>
      <c r="T40" s="295">
        <v>0</v>
      </c>
      <c r="U40" s="295">
        <v>0</v>
      </c>
      <c r="V40" s="295">
        <v>0</v>
      </c>
      <c r="W40" s="296">
        <v>0</v>
      </c>
      <c r="X40" s="295">
        <v>0</v>
      </c>
      <c r="Y40" s="295">
        <v>0</v>
      </c>
      <c r="Z40" s="295">
        <v>91</v>
      </c>
      <c r="AA40" s="295">
        <v>0</v>
      </c>
      <c r="AB40" s="295">
        <v>0</v>
      </c>
      <c r="AC40" s="295">
        <v>0</v>
      </c>
      <c r="AD40" s="296">
        <v>91</v>
      </c>
      <c r="AE40" s="295">
        <v>0</v>
      </c>
      <c r="AF40" s="295">
        <v>0</v>
      </c>
      <c r="AG40" s="295">
        <v>0</v>
      </c>
      <c r="AH40" s="295">
        <v>0</v>
      </c>
      <c r="AI40" s="295">
        <v>0</v>
      </c>
      <c r="AJ40" s="295">
        <v>0</v>
      </c>
      <c r="AK40" s="296">
        <v>0</v>
      </c>
    </row>
    <row r="41" spans="1:37" s="258" customFormat="1" ht="12.75">
      <c r="A41" s="254">
        <v>33</v>
      </c>
      <c r="B41" s="255" t="s">
        <v>659</v>
      </c>
      <c r="C41" s="295">
        <v>10</v>
      </c>
      <c r="D41" s="295">
        <v>48</v>
      </c>
      <c r="E41" s="295">
        <v>1180</v>
      </c>
      <c r="F41" s="295">
        <v>1</v>
      </c>
      <c r="G41" s="295">
        <v>0</v>
      </c>
      <c r="H41" s="295">
        <v>0</v>
      </c>
      <c r="I41" s="296">
        <v>1239</v>
      </c>
      <c r="J41" s="295">
        <v>10</v>
      </c>
      <c r="K41" s="295">
        <v>50</v>
      </c>
      <c r="L41" s="295">
        <v>1159</v>
      </c>
      <c r="M41" s="295">
        <v>0</v>
      </c>
      <c r="N41" s="295">
        <v>0</v>
      </c>
      <c r="O41" s="295">
        <v>0</v>
      </c>
      <c r="P41" s="296">
        <v>1219</v>
      </c>
      <c r="Q41" s="295">
        <v>0</v>
      </c>
      <c r="R41" s="295">
        <v>0</v>
      </c>
      <c r="S41" s="295">
        <v>0</v>
      </c>
      <c r="T41" s="295">
        <v>0</v>
      </c>
      <c r="U41" s="295">
        <v>0</v>
      </c>
      <c r="V41" s="295">
        <v>0</v>
      </c>
      <c r="W41" s="296">
        <v>0</v>
      </c>
      <c r="X41" s="295">
        <v>1</v>
      </c>
      <c r="Y41" s="295">
        <v>1</v>
      </c>
      <c r="Z41" s="295">
        <v>18</v>
      </c>
      <c r="AA41" s="295">
        <v>0</v>
      </c>
      <c r="AB41" s="295">
        <v>0</v>
      </c>
      <c r="AC41" s="295">
        <v>0</v>
      </c>
      <c r="AD41" s="296">
        <v>20</v>
      </c>
      <c r="AE41" s="295">
        <v>0</v>
      </c>
      <c r="AF41" s="295">
        <v>0</v>
      </c>
      <c r="AG41" s="295">
        <v>0</v>
      </c>
      <c r="AH41" s="295">
        <v>0</v>
      </c>
      <c r="AI41" s="295">
        <v>0</v>
      </c>
      <c r="AJ41" s="295">
        <v>0</v>
      </c>
      <c r="AK41" s="296">
        <v>0</v>
      </c>
    </row>
    <row r="42" spans="1:37" s="258" customFormat="1" ht="12.75">
      <c r="A42" s="254">
        <v>34</v>
      </c>
      <c r="B42" s="255" t="s">
        <v>660</v>
      </c>
      <c r="C42" s="295">
        <v>6</v>
      </c>
      <c r="D42" s="295">
        <v>129</v>
      </c>
      <c r="E42" s="295">
        <v>3876</v>
      </c>
      <c r="F42" s="295">
        <v>0</v>
      </c>
      <c r="G42" s="295">
        <v>0</v>
      </c>
      <c r="H42" s="295">
        <v>82</v>
      </c>
      <c r="I42" s="296">
        <v>4093</v>
      </c>
      <c r="J42" s="295">
        <v>8</v>
      </c>
      <c r="K42" s="295">
        <v>132</v>
      </c>
      <c r="L42" s="295">
        <v>3513</v>
      </c>
      <c r="M42" s="295">
        <v>0</v>
      </c>
      <c r="N42" s="295">
        <v>0</v>
      </c>
      <c r="O42" s="295">
        <v>0</v>
      </c>
      <c r="P42" s="296">
        <v>3653</v>
      </c>
      <c r="Q42" s="295">
        <v>0</v>
      </c>
      <c r="R42" s="295">
        <v>0</v>
      </c>
      <c r="S42" s="295">
        <v>0</v>
      </c>
      <c r="T42" s="295">
        <v>0</v>
      </c>
      <c r="U42" s="295">
        <v>0</v>
      </c>
      <c r="V42" s="295">
        <v>0</v>
      </c>
      <c r="W42" s="296">
        <v>0</v>
      </c>
      <c r="X42" s="295">
        <v>6</v>
      </c>
      <c r="Y42" s="295">
        <v>129</v>
      </c>
      <c r="Z42" s="295">
        <v>223</v>
      </c>
      <c r="AA42" s="295">
        <v>0</v>
      </c>
      <c r="AB42" s="295">
        <v>0</v>
      </c>
      <c r="AC42" s="295">
        <v>0</v>
      </c>
      <c r="AD42" s="296">
        <v>358</v>
      </c>
      <c r="AE42" s="295">
        <v>0</v>
      </c>
      <c r="AF42" s="295">
        <v>0</v>
      </c>
      <c r="AG42" s="295">
        <v>4</v>
      </c>
      <c r="AH42" s="295">
        <v>0</v>
      </c>
      <c r="AI42" s="295">
        <v>0</v>
      </c>
      <c r="AJ42" s="295">
        <v>0</v>
      </c>
      <c r="AK42" s="296">
        <v>4</v>
      </c>
    </row>
    <row r="43" spans="1:37" s="258" customFormat="1" ht="12.75">
      <c r="A43" s="254">
        <v>35</v>
      </c>
      <c r="B43" s="255" t="s">
        <v>661</v>
      </c>
      <c r="C43" s="295">
        <v>1</v>
      </c>
      <c r="D43" s="295">
        <v>75</v>
      </c>
      <c r="E43" s="295">
        <v>1511</v>
      </c>
      <c r="F43" s="295">
        <v>0</v>
      </c>
      <c r="G43" s="295">
        <v>0</v>
      </c>
      <c r="H43" s="295">
        <v>0</v>
      </c>
      <c r="I43" s="296">
        <v>1587</v>
      </c>
      <c r="J43" s="295">
        <v>2</v>
      </c>
      <c r="K43" s="295">
        <v>90</v>
      </c>
      <c r="L43" s="295">
        <v>1402</v>
      </c>
      <c r="M43" s="295">
        <v>0</v>
      </c>
      <c r="N43" s="295">
        <v>0</v>
      </c>
      <c r="O43" s="295">
        <v>0</v>
      </c>
      <c r="P43" s="296">
        <v>1494</v>
      </c>
      <c r="Q43" s="295">
        <v>0</v>
      </c>
      <c r="R43" s="295">
        <v>0</v>
      </c>
      <c r="S43" s="295">
        <v>0</v>
      </c>
      <c r="T43" s="295">
        <v>0</v>
      </c>
      <c r="U43" s="295">
        <v>0</v>
      </c>
      <c r="V43" s="295">
        <v>0</v>
      </c>
      <c r="W43" s="296">
        <v>0</v>
      </c>
      <c r="X43" s="295">
        <v>0</v>
      </c>
      <c r="Y43" s="295">
        <v>0</v>
      </c>
      <c r="Z43" s="295">
        <v>93</v>
      </c>
      <c r="AA43" s="295">
        <v>0</v>
      </c>
      <c r="AB43" s="295">
        <v>0</v>
      </c>
      <c r="AC43" s="295">
        <v>0</v>
      </c>
      <c r="AD43" s="296">
        <v>93</v>
      </c>
      <c r="AE43" s="295">
        <v>0</v>
      </c>
      <c r="AF43" s="295">
        <v>0</v>
      </c>
      <c r="AG43" s="295">
        <v>67</v>
      </c>
      <c r="AH43" s="295">
        <v>0</v>
      </c>
      <c r="AI43" s="295">
        <v>0</v>
      </c>
      <c r="AJ43" s="295">
        <v>0</v>
      </c>
      <c r="AK43" s="296">
        <v>67</v>
      </c>
    </row>
    <row r="44" spans="1:37" s="258" customFormat="1" ht="12.75">
      <c r="A44" s="254">
        <v>36</v>
      </c>
      <c r="B44" s="255" t="s">
        <v>662</v>
      </c>
      <c r="C44" s="295">
        <v>6</v>
      </c>
      <c r="D44" s="295">
        <v>97</v>
      </c>
      <c r="E44" s="295">
        <v>1784</v>
      </c>
      <c r="F44" s="295">
        <v>1</v>
      </c>
      <c r="G44" s="295">
        <v>0</v>
      </c>
      <c r="H44" s="295">
        <v>32</v>
      </c>
      <c r="I44" s="296">
        <v>1920</v>
      </c>
      <c r="J44" s="295">
        <v>9</v>
      </c>
      <c r="K44" s="295">
        <v>102</v>
      </c>
      <c r="L44" s="295">
        <v>1728</v>
      </c>
      <c r="M44" s="295">
        <v>0</v>
      </c>
      <c r="N44" s="295">
        <v>0</v>
      </c>
      <c r="O44" s="295">
        <v>0</v>
      </c>
      <c r="P44" s="296">
        <v>1839</v>
      </c>
      <c r="Q44" s="295">
        <v>0</v>
      </c>
      <c r="R44" s="295">
        <v>0</v>
      </c>
      <c r="S44" s="295">
        <v>0</v>
      </c>
      <c r="T44" s="295">
        <v>0</v>
      </c>
      <c r="U44" s="295">
        <v>0</v>
      </c>
      <c r="V44" s="295">
        <v>0</v>
      </c>
      <c r="W44" s="296">
        <v>0</v>
      </c>
      <c r="X44" s="295">
        <v>0</v>
      </c>
      <c r="Y44" s="295">
        <v>0</v>
      </c>
      <c r="Z44" s="295">
        <v>56</v>
      </c>
      <c r="AA44" s="295">
        <v>0</v>
      </c>
      <c r="AB44" s="295">
        <v>0</v>
      </c>
      <c r="AC44" s="295">
        <v>32</v>
      </c>
      <c r="AD44" s="296">
        <v>88</v>
      </c>
      <c r="AE44" s="295">
        <v>0</v>
      </c>
      <c r="AF44" s="295">
        <v>0</v>
      </c>
      <c r="AG44" s="295">
        <v>90</v>
      </c>
      <c r="AH44" s="295">
        <v>0</v>
      </c>
      <c r="AI44" s="295">
        <v>0</v>
      </c>
      <c r="AJ44" s="295">
        <v>0</v>
      </c>
      <c r="AK44" s="296">
        <v>90</v>
      </c>
    </row>
    <row r="45" spans="1:37" s="258" customFormat="1" ht="12.75">
      <c r="A45" s="254">
        <v>37</v>
      </c>
      <c r="B45" s="255" t="s">
        <v>663</v>
      </c>
      <c r="C45" s="295">
        <v>6</v>
      </c>
      <c r="D45" s="295">
        <v>52</v>
      </c>
      <c r="E45" s="295">
        <v>1557</v>
      </c>
      <c r="F45" s="295">
        <v>4</v>
      </c>
      <c r="G45" s="295">
        <v>0</v>
      </c>
      <c r="H45" s="295">
        <v>0</v>
      </c>
      <c r="I45" s="296">
        <v>1619</v>
      </c>
      <c r="J45" s="295">
        <v>7</v>
      </c>
      <c r="K45" s="295">
        <v>64</v>
      </c>
      <c r="L45" s="295">
        <v>1515</v>
      </c>
      <c r="M45" s="295">
        <v>0</v>
      </c>
      <c r="N45" s="295">
        <v>0</v>
      </c>
      <c r="O45" s="295">
        <v>0</v>
      </c>
      <c r="P45" s="296">
        <v>1586</v>
      </c>
      <c r="Q45" s="295">
        <v>0</v>
      </c>
      <c r="R45" s="295">
        <v>0</v>
      </c>
      <c r="S45" s="295">
        <v>0</v>
      </c>
      <c r="T45" s="295">
        <v>0</v>
      </c>
      <c r="U45" s="295">
        <v>0</v>
      </c>
      <c r="V45" s="295">
        <v>0</v>
      </c>
      <c r="W45" s="296">
        <v>0</v>
      </c>
      <c r="X45" s="295">
        <v>0</v>
      </c>
      <c r="Y45" s="295">
        <v>0</v>
      </c>
      <c r="Z45" s="295">
        <v>28</v>
      </c>
      <c r="AA45" s="295">
        <v>4</v>
      </c>
      <c r="AB45" s="295">
        <v>0</v>
      </c>
      <c r="AC45" s="295">
        <v>0</v>
      </c>
      <c r="AD45" s="296">
        <v>32</v>
      </c>
      <c r="AE45" s="295">
        <v>0</v>
      </c>
      <c r="AF45" s="295">
        <v>0</v>
      </c>
      <c r="AG45" s="295">
        <v>355</v>
      </c>
      <c r="AH45" s="295">
        <v>0</v>
      </c>
      <c r="AI45" s="295">
        <v>0</v>
      </c>
      <c r="AJ45" s="295">
        <v>0</v>
      </c>
      <c r="AK45" s="296">
        <v>355</v>
      </c>
    </row>
    <row r="46" spans="1:37" s="258" customFormat="1" ht="12.75">
      <c r="A46" s="254">
        <v>38</v>
      </c>
      <c r="B46" s="255" t="s">
        <v>664</v>
      </c>
      <c r="C46" s="295">
        <v>10</v>
      </c>
      <c r="D46" s="295">
        <v>115</v>
      </c>
      <c r="E46" s="295">
        <v>1797</v>
      </c>
      <c r="F46" s="295">
        <v>0</v>
      </c>
      <c r="G46" s="295">
        <v>0</v>
      </c>
      <c r="H46" s="295">
        <v>0</v>
      </c>
      <c r="I46" s="296">
        <v>1922</v>
      </c>
      <c r="J46" s="295">
        <v>20</v>
      </c>
      <c r="K46" s="295">
        <v>118</v>
      </c>
      <c r="L46" s="295">
        <v>1788</v>
      </c>
      <c r="M46" s="295">
        <v>0</v>
      </c>
      <c r="N46" s="295">
        <v>0</v>
      </c>
      <c r="O46" s="295">
        <v>0</v>
      </c>
      <c r="P46" s="296">
        <v>1926</v>
      </c>
      <c r="Q46" s="295">
        <v>0</v>
      </c>
      <c r="R46" s="295">
        <v>0</v>
      </c>
      <c r="S46" s="295">
        <v>0</v>
      </c>
      <c r="T46" s="295">
        <v>0</v>
      </c>
      <c r="U46" s="295">
        <v>0</v>
      </c>
      <c r="V46" s="295">
        <v>0</v>
      </c>
      <c r="W46" s="296">
        <v>0</v>
      </c>
      <c r="X46" s="295">
        <v>0</v>
      </c>
      <c r="Y46" s="295">
        <v>1</v>
      </c>
      <c r="Z46" s="295">
        <v>7</v>
      </c>
      <c r="AA46" s="295">
        <v>0</v>
      </c>
      <c r="AB46" s="295">
        <v>0</v>
      </c>
      <c r="AC46" s="295">
        <v>0</v>
      </c>
      <c r="AD46" s="296">
        <v>8</v>
      </c>
      <c r="AE46" s="295">
        <v>0</v>
      </c>
      <c r="AF46" s="295">
        <v>0</v>
      </c>
      <c r="AG46" s="295">
        <v>89</v>
      </c>
      <c r="AH46" s="295">
        <v>0</v>
      </c>
      <c r="AI46" s="295">
        <v>0</v>
      </c>
      <c r="AJ46" s="295">
        <v>0</v>
      </c>
      <c r="AK46" s="296">
        <v>89</v>
      </c>
    </row>
    <row r="47" spans="1:37" s="258" customFormat="1" ht="12.75">
      <c r="A47" s="254">
        <v>39</v>
      </c>
      <c r="B47" s="255" t="s">
        <v>665</v>
      </c>
      <c r="C47" s="295">
        <v>6</v>
      </c>
      <c r="D47" s="295">
        <v>268</v>
      </c>
      <c r="E47" s="295">
        <v>3293</v>
      </c>
      <c r="F47" s="295">
        <v>9</v>
      </c>
      <c r="G47" s="295">
        <v>0</v>
      </c>
      <c r="H47" s="295">
        <v>6</v>
      </c>
      <c r="I47" s="296">
        <v>3582</v>
      </c>
      <c r="J47" s="295">
        <v>5</v>
      </c>
      <c r="K47" s="295">
        <v>278</v>
      </c>
      <c r="L47" s="295">
        <v>3087</v>
      </c>
      <c r="M47" s="295">
        <v>0</v>
      </c>
      <c r="N47" s="295">
        <v>0</v>
      </c>
      <c r="O47" s="295">
        <v>0</v>
      </c>
      <c r="P47" s="296">
        <v>3370</v>
      </c>
      <c r="Q47" s="295">
        <v>0</v>
      </c>
      <c r="R47" s="295">
        <v>0</v>
      </c>
      <c r="S47" s="295">
        <v>0</v>
      </c>
      <c r="T47" s="295">
        <v>0</v>
      </c>
      <c r="U47" s="295">
        <v>0</v>
      </c>
      <c r="V47" s="295">
        <v>0</v>
      </c>
      <c r="W47" s="296">
        <v>0</v>
      </c>
      <c r="X47" s="295">
        <v>0</v>
      </c>
      <c r="Y47" s="295">
        <v>23</v>
      </c>
      <c r="Z47" s="295">
        <v>174</v>
      </c>
      <c r="AA47" s="295">
        <v>9</v>
      </c>
      <c r="AB47" s="295">
        <v>0</v>
      </c>
      <c r="AC47" s="295">
        <v>6</v>
      </c>
      <c r="AD47" s="296">
        <v>212</v>
      </c>
      <c r="AE47" s="295">
        <v>0</v>
      </c>
      <c r="AF47" s="295">
        <v>0</v>
      </c>
      <c r="AG47" s="295">
        <v>0</v>
      </c>
      <c r="AH47" s="295">
        <v>0</v>
      </c>
      <c r="AI47" s="295">
        <v>0</v>
      </c>
      <c r="AJ47" s="295">
        <v>0</v>
      </c>
      <c r="AK47" s="296">
        <v>0</v>
      </c>
    </row>
    <row r="48" spans="1:37" s="258" customFormat="1" ht="12.75">
      <c r="A48" s="254">
        <v>40</v>
      </c>
      <c r="B48" s="255" t="s">
        <v>666</v>
      </c>
      <c r="C48" s="295">
        <v>13</v>
      </c>
      <c r="D48" s="295">
        <v>70</v>
      </c>
      <c r="E48" s="295">
        <v>1764</v>
      </c>
      <c r="F48" s="295">
        <v>5</v>
      </c>
      <c r="G48" s="295">
        <v>0</v>
      </c>
      <c r="H48" s="295">
        <v>0</v>
      </c>
      <c r="I48" s="296">
        <v>1852</v>
      </c>
      <c r="J48" s="295">
        <v>16</v>
      </c>
      <c r="K48" s="295">
        <v>74</v>
      </c>
      <c r="L48" s="295">
        <v>1691</v>
      </c>
      <c r="M48" s="295">
        <v>0</v>
      </c>
      <c r="N48" s="295">
        <v>0</v>
      </c>
      <c r="O48" s="295">
        <v>0</v>
      </c>
      <c r="P48" s="296">
        <v>1781</v>
      </c>
      <c r="Q48" s="295">
        <v>0</v>
      </c>
      <c r="R48" s="295">
        <v>0</v>
      </c>
      <c r="S48" s="295">
        <v>0</v>
      </c>
      <c r="T48" s="295">
        <v>0</v>
      </c>
      <c r="U48" s="295">
        <v>0</v>
      </c>
      <c r="V48" s="295">
        <v>0</v>
      </c>
      <c r="W48" s="296">
        <v>0</v>
      </c>
      <c r="X48" s="295">
        <v>0</v>
      </c>
      <c r="Y48" s="295">
        <v>0</v>
      </c>
      <c r="Z48" s="295">
        <v>66</v>
      </c>
      <c r="AA48" s="295">
        <v>5</v>
      </c>
      <c r="AB48" s="295">
        <v>0</v>
      </c>
      <c r="AC48" s="295">
        <v>0</v>
      </c>
      <c r="AD48" s="296">
        <v>71</v>
      </c>
      <c r="AE48" s="295">
        <v>0</v>
      </c>
      <c r="AF48" s="295">
        <v>0</v>
      </c>
      <c r="AG48" s="295">
        <v>18</v>
      </c>
      <c r="AH48" s="295">
        <v>0</v>
      </c>
      <c r="AI48" s="295">
        <v>0</v>
      </c>
      <c r="AJ48" s="295">
        <v>0</v>
      </c>
      <c r="AK48" s="296">
        <v>18</v>
      </c>
    </row>
    <row r="49" spans="1:37" s="258" customFormat="1" ht="12.75">
      <c r="A49" s="254">
        <v>41</v>
      </c>
      <c r="B49" s="255" t="s">
        <v>667</v>
      </c>
      <c r="C49" s="295">
        <v>2</v>
      </c>
      <c r="D49" s="295">
        <v>98</v>
      </c>
      <c r="E49" s="295">
        <v>1667</v>
      </c>
      <c r="F49" s="295">
        <v>9</v>
      </c>
      <c r="G49" s="295">
        <v>0</v>
      </c>
      <c r="H49" s="295">
        <v>0</v>
      </c>
      <c r="I49" s="296">
        <v>1776</v>
      </c>
      <c r="J49" s="295">
        <v>2</v>
      </c>
      <c r="K49" s="295">
        <v>113</v>
      </c>
      <c r="L49" s="295">
        <v>1471</v>
      </c>
      <c r="M49" s="295">
        <v>0</v>
      </c>
      <c r="N49" s="295">
        <v>0</v>
      </c>
      <c r="O49" s="295">
        <v>0</v>
      </c>
      <c r="P49" s="296">
        <v>1586</v>
      </c>
      <c r="Q49" s="295">
        <v>0</v>
      </c>
      <c r="R49" s="295">
        <v>0</v>
      </c>
      <c r="S49" s="295">
        <v>0</v>
      </c>
      <c r="T49" s="295">
        <v>0</v>
      </c>
      <c r="U49" s="295">
        <v>0</v>
      </c>
      <c r="V49" s="295">
        <v>0</v>
      </c>
      <c r="W49" s="296">
        <v>0</v>
      </c>
      <c r="X49" s="295">
        <v>0</v>
      </c>
      <c r="Y49" s="295"/>
      <c r="Z49" s="295">
        <v>181</v>
      </c>
      <c r="AA49" s="295">
        <v>9</v>
      </c>
      <c r="AB49" s="295">
        <v>0</v>
      </c>
      <c r="AC49" s="295">
        <v>0</v>
      </c>
      <c r="AD49" s="296">
        <v>190</v>
      </c>
      <c r="AE49" s="295">
        <v>0</v>
      </c>
      <c r="AF49" s="295">
        <v>0</v>
      </c>
      <c r="AG49" s="295">
        <v>266</v>
      </c>
      <c r="AH49" s="295">
        <v>0</v>
      </c>
      <c r="AI49" s="295">
        <v>0</v>
      </c>
      <c r="AJ49" s="295">
        <v>0</v>
      </c>
      <c r="AK49" s="296">
        <v>266</v>
      </c>
    </row>
    <row r="50" spans="1:37" s="258" customFormat="1" ht="12.75">
      <c r="A50" s="254">
        <v>42</v>
      </c>
      <c r="B50" s="255" t="s">
        <v>668</v>
      </c>
      <c r="C50" s="295">
        <v>2</v>
      </c>
      <c r="D50" s="295">
        <v>101</v>
      </c>
      <c r="E50" s="295">
        <v>2279</v>
      </c>
      <c r="F50" s="295">
        <v>2</v>
      </c>
      <c r="G50" s="295">
        <v>0</v>
      </c>
      <c r="H50" s="295">
        <v>0</v>
      </c>
      <c r="I50" s="296">
        <v>2384</v>
      </c>
      <c r="J50" s="295">
        <v>3</v>
      </c>
      <c r="K50" s="295">
        <v>57</v>
      </c>
      <c r="L50" s="295">
        <v>2210</v>
      </c>
      <c r="M50" s="295">
        <v>0</v>
      </c>
      <c r="N50" s="295">
        <v>0</v>
      </c>
      <c r="O50" s="295">
        <v>0</v>
      </c>
      <c r="P50" s="296">
        <v>2270</v>
      </c>
      <c r="Q50" s="295">
        <v>0</v>
      </c>
      <c r="R50" s="295">
        <v>0</v>
      </c>
      <c r="S50" s="295">
        <v>0</v>
      </c>
      <c r="T50" s="295">
        <v>0</v>
      </c>
      <c r="U50" s="295">
        <v>0</v>
      </c>
      <c r="V50" s="295">
        <v>0</v>
      </c>
      <c r="W50" s="296">
        <v>0</v>
      </c>
      <c r="X50" s="295">
        <v>2</v>
      </c>
      <c r="Y50" s="295">
        <v>2</v>
      </c>
      <c r="Z50" s="295">
        <v>109</v>
      </c>
      <c r="AA50" s="295">
        <v>1</v>
      </c>
      <c r="AB50" s="295">
        <v>0</v>
      </c>
      <c r="AC50" s="295">
        <v>0</v>
      </c>
      <c r="AD50" s="296">
        <v>114</v>
      </c>
      <c r="AE50" s="295">
        <v>0</v>
      </c>
      <c r="AF50" s="295">
        <v>178</v>
      </c>
      <c r="AG50" s="295">
        <v>0</v>
      </c>
      <c r="AH50" s="295">
        <v>0</v>
      </c>
      <c r="AI50" s="295">
        <v>0</v>
      </c>
      <c r="AJ50" s="295">
        <v>0</v>
      </c>
      <c r="AK50" s="296">
        <v>178</v>
      </c>
    </row>
    <row r="51" spans="1:37" s="258" customFormat="1" ht="12.75">
      <c r="A51" s="254">
        <v>43</v>
      </c>
      <c r="B51" s="255" t="s">
        <v>669</v>
      </c>
      <c r="C51" s="295">
        <v>5</v>
      </c>
      <c r="D51" s="295">
        <v>212</v>
      </c>
      <c r="E51" s="295">
        <v>2251</v>
      </c>
      <c r="F51" s="295">
        <v>20</v>
      </c>
      <c r="G51" s="295">
        <v>4</v>
      </c>
      <c r="H51" s="295">
        <v>38</v>
      </c>
      <c r="I51" s="296">
        <v>2530</v>
      </c>
      <c r="J51" s="295">
        <v>7</v>
      </c>
      <c r="K51" s="295">
        <v>260</v>
      </c>
      <c r="L51" s="295">
        <v>2263</v>
      </c>
      <c r="M51" s="295">
        <v>0</v>
      </c>
      <c r="N51" s="295">
        <v>0</v>
      </c>
      <c r="O51" s="295">
        <v>0</v>
      </c>
      <c r="P51" s="296">
        <v>2530</v>
      </c>
      <c r="Q51" s="295">
        <v>0</v>
      </c>
      <c r="R51" s="295">
        <v>0</v>
      </c>
      <c r="S51" s="295">
        <v>0</v>
      </c>
      <c r="T51" s="295">
        <v>0</v>
      </c>
      <c r="U51" s="295">
        <v>0</v>
      </c>
      <c r="V51" s="295">
        <v>0</v>
      </c>
      <c r="W51" s="296">
        <v>0</v>
      </c>
      <c r="X51" s="295">
        <v>0</v>
      </c>
      <c r="Y51" s="295">
        <v>0</v>
      </c>
      <c r="Z51" s="295">
        <v>0</v>
      </c>
      <c r="AA51" s="295">
        <v>0</v>
      </c>
      <c r="AB51" s="295">
        <v>0</v>
      </c>
      <c r="AC51" s="295">
        <v>0</v>
      </c>
      <c r="AD51" s="296">
        <v>0</v>
      </c>
      <c r="AE51" s="295">
        <v>0</v>
      </c>
      <c r="AF51" s="295">
        <v>0</v>
      </c>
      <c r="AG51" s="295">
        <v>0</v>
      </c>
      <c r="AH51" s="295">
        <v>0</v>
      </c>
      <c r="AI51" s="295">
        <v>0</v>
      </c>
      <c r="AJ51" s="295">
        <v>0</v>
      </c>
      <c r="AK51" s="296">
        <v>0</v>
      </c>
    </row>
    <row r="52" spans="1:37" s="258" customFormat="1" ht="12.75">
      <c r="A52" s="254">
        <v>44</v>
      </c>
      <c r="B52" s="255" t="s">
        <v>670</v>
      </c>
      <c r="C52" s="295">
        <v>2</v>
      </c>
      <c r="D52" s="295">
        <v>59</v>
      </c>
      <c r="E52" s="295">
        <v>1434</v>
      </c>
      <c r="F52" s="295">
        <v>0</v>
      </c>
      <c r="G52" s="295">
        <v>0</v>
      </c>
      <c r="H52" s="295">
        <v>0</v>
      </c>
      <c r="I52" s="296">
        <v>1495</v>
      </c>
      <c r="J52" s="295">
        <v>2</v>
      </c>
      <c r="K52" s="295">
        <v>62</v>
      </c>
      <c r="L52" s="295">
        <v>1349</v>
      </c>
      <c r="M52" s="295">
        <v>0</v>
      </c>
      <c r="N52" s="295">
        <v>0</v>
      </c>
      <c r="O52" s="295">
        <v>0</v>
      </c>
      <c r="P52" s="296">
        <v>1413</v>
      </c>
      <c r="Q52" s="295">
        <v>0</v>
      </c>
      <c r="R52" s="295">
        <v>0</v>
      </c>
      <c r="S52" s="295">
        <v>0</v>
      </c>
      <c r="T52" s="295">
        <v>0</v>
      </c>
      <c r="U52" s="295">
        <v>0</v>
      </c>
      <c r="V52" s="295">
        <v>0</v>
      </c>
      <c r="W52" s="296">
        <v>0</v>
      </c>
      <c r="X52" s="295">
        <v>2</v>
      </c>
      <c r="Y52" s="295">
        <v>59</v>
      </c>
      <c r="Z52" s="295">
        <v>21</v>
      </c>
      <c r="AA52" s="295">
        <v>0</v>
      </c>
      <c r="AB52" s="295">
        <v>0</v>
      </c>
      <c r="AC52" s="295">
        <v>0</v>
      </c>
      <c r="AD52" s="296">
        <v>82</v>
      </c>
      <c r="AE52" s="295">
        <v>0</v>
      </c>
      <c r="AF52" s="295">
        <v>0</v>
      </c>
      <c r="AG52" s="295">
        <v>108</v>
      </c>
      <c r="AH52" s="295">
        <v>0</v>
      </c>
      <c r="AI52" s="295">
        <v>0</v>
      </c>
      <c r="AJ52" s="295">
        <v>0</v>
      </c>
      <c r="AK52" s="296">
        <v>108</v>
      </c>
    </row>
    <row r="53" spans="1:37" s="258" customFormat="1" ht="12.75">
      <c r="A53" s="254">
        <v>45</v>
      </c>
      <c r="B53" s="255" t="s">
        <v>671</v>
      </c>
      <c r="C53" s="295">
        <v>2</v>
      </c>
      <c r="D53" s="295">
        <v>58</v>
      </c>
      <c r="E53" s="295">
        <v>1411</v>
      </c>
      <c r="F53" s="295">
        <v>8</v>
      </c>
      <c r="G53" s="295">
        <v>0</v>
      </c>
      <c r="H53" s="295">
        <v>46</v>
      </c>
      <c r="I53" s="296">
        <v>1525</v>
      </c>
      <c r="J53" s="295">
        <v>2</v>
      </c>
      <c r="K53" s="295">
        <v>71</v>
      </c>
      <c r="L53" s="295">
        <v>1353</v>
      </c>
      <c r="M53" s="295">
        <v>0</v>
      </c>
      <c r="N53" s="295">
        <v>0</v>
      </c>
      <c r="O53" s="295">
        <v>0</v>
      </c>
      <c r="P53" s="296">
        <v>1426</v>
      </c>
      <c r="Q53" s="295">
        <v>0</v>
      </c>
      <c r="R53" s="295">
        <v>0</v>
      </c>
      <c r="S53" s="295">
        <v>0</v>
      </c>
      <c r="T53" s="295">
        <v>0</v>
      </c>
      <c r="U53" s="295">
        <v>0</v>
      </c>
      <c r="V53" s="295">
        <v>0</v>
      </c>
      <c r="W53" s="296">
        <v>0</v>
      </c>
      <c r="X53" s="295">
        <v>1</v>
      </c>
      <c r="Y53" s="295">
        <v>0</v>
      </c>
      <c r="Z53" s="295">
        <v>46</v>
      </c>
      <c r="AA53" s="295">
        <v>6</v>
      </c>
      <c r="AB53" s="295">
        <v>0</v>
      </c>
      <c r="AC53" s="295">
        <v>0</v>
      </c>
      <c r="AD53" s="296">
        <v>53</v>
      </c>
      <c r="AE53" s="295">
        <v>1</v>
      </c>
      <c r="AF53" s="295">
        <v>0</v>
      </c>
      <c r="AG53" s="295">
        <v>251</v>
      </c>
      <c r="AH53" s="295">
        <v>6</v>
      </c>
      <c r="AI53" s="295">
        <v>0</v>
      </c>
      <c r="AJ53" s="295">
        <v>0</v>
      </c>
      <c r="AK53" s="296">
        <v>258</v>
      </c>
    </row>
    <row r="54" spans="1:37" s="258" customFormat="1" ht="12.75">
      <c r="A54" s="254">
        <v>46</v>
      </c>
      <c r="B54" s="255" t="s">
        <v>672</v>
      </c>
      <c r="C54" s="295">
        <v>3</v>
      </c>
      <c r="D54" s="295">
        <v>150</v>
      </c>
      <c r="E54" s="295">
        <v>2999</v>
      </c>
      <c r="F54" s="295">
        <v>17</v>
      </c>
      <c r="G54" s="295">
        <v>0</v>
      </c>
      <c r="H54" s="295">
        <v>31</v>
      </c>
      <c r="I54" s="296">
        <v>3200</v>
      </c>
      <c r="J54" s="295">
        <v>3</v>
      </c>
      <c r="K54" s="295">
        <v>160</v>
      </c>
      <c r="L54" s="295">
        <v>2578</v>
      </c>
      <c r="M54" s="295">
        <v>0</v>
      </c>
      <c r="N54" s="295">
        <v>0</v>
      </c>
      <c r="O54" s="295">
        <v>0</v>
      </c>
      <c r="P54" s="296">
        <v>2741</v>
      </c>
      <c r="Q54" s="295">
        <v>0</v>
      </c>
      <c r="R54" s="295">
        <v>0</v>
      </c>
      <c r="S54" s="295">
        <v>0</v>
      </c>
      <c r="T54" s="295">
        <v>0</v>
      </c>
      <c r="U54" s="295">
        <v>0</v>
      </c>
      <c r="V54" s="295">
        <v>0</v>
      </c>
      <c r="W54" s="296">
        <v>0</v>
      </c>
      <c r="X54" s="295">
        <v>0</v>
      </c>
      <c r="Y54" s="295">
        <v>38</v>
      </c>
      <c r="Z54" s="295">
        <v>140</v>
      </c>
      <c r="AA54" s="295">
        <v>17</v>
      </c>
      <c r="AB54" s="295">
        <v>0</v>
      </c>
      <c r="AC54" s="295">
        <v>0</v>
      </c>
      <c r="AD54" s="296">
        <v>195</v>
      </c>
      <c r="AE54" s="295">
        <v>0</v>
      </c>
      <c r="AF54" s="295">
        <v>0</v>
      </c>
      <c r="AG54" s="295">
        <v>120</v>
      </c>
      <c r="AH54" s="295">
        <v>0</v>
      </c>
      <c r="AI54" s="295">
        <v>0</v>
      </c>
      <c r="AJ54" s="295">
        <v>0</v>
      </c>
      <c r="AK54" s="296">
        <v>120</v>
      </c>
    </row>
    <row r="55" spans="1:37" s="258" customFormat="1" ht="12.75">
      <c r="A55" s="254">
        <v>47</v>
      </c>
      <c r="B55" s="255" t="s">
        <v>673</v>
      </c>
      <c r="C55" s="295">
        <v>7</v>
      </c>
      <c r="D55" s="295">
        <v>65</v>
      </c>
      <c r="E55" s="295">
        <v>3922</v>
      </c>
      <c r="F55" s="295">
        <v>2</v>
      </c>
      <c r="G55" s="295">
        <v>0</v>
      </c>
      <c r="H55" s="295">
        <v>0</v>
      </c>
      <c r="I55" s="296">
        <v>3996</v>
      </c>
      <c r="J55" s="295">
        <v>8</v>
      </c>
      <c r="K55" s="295">
        <v>70</v>
      </c>
      <c r="L55" s="295">
        <v>3490</v>
      </c>
      <c r="M55" s="295">
        <v>0</v>
      </c>
      <c r="N55" s="295">
        <v>0</v>
      </c>
      <c r="O55" s="295">
        <v>0</v>
      </c>
      <c r="P55" s="296">
        <v>3568</v>
      </c>
      <c r="Q55" s="295">
        <v>0</v>
      </c>
      <c r="R55" s="295">
        <v>0</v>
      </c>
      <c r="S55" s="295">
        <v>0</v>
      </c>
      <c r="T55" s="295">
        <v>0</v>
      </c>
      <c r="U55" s="295">
        <v>0</v>
      </c>
      <c r="V55" s="295">
        <v>0</v>
      </c>
      <c r="W55" s="296">
        <v>0</v>
      </c>
      <c r="X55" s="295">
        <v>0</v>
      </c>
      <c r="Y55" s="295">
        <v>20</v>
      </c>
      <c r="Z55" s="295">
        <v>406</v>
      </c>
      <c r="AA55" s="295">
        <v>2</v>
      </c>
      <c r="AB55" s="295">
        <v>0</v>
      </c>
      <c r="AC55" s="295">
        <v>0</v>
      </c>
      <c r="AD55" s="296">
        <v>428</v>
      </c>
      <c r="AE55" s="295">
        <v>0</v>
      </c>
      <c r="AF55" s="295">
        <v>0</v>
      </c>
      <c r="AG55" s="295">
        <v>688</v>
      </c>
      <c r="AH55" s="295">
        <v>0</v>
      </c>
      <c r="AI55" s="295">
        <v>0</v>
      </c>
      <c r="AJ55" s="295">
        <v>0</v>
      </c>
      <c r="AK55" s="296">
        <v>688</v>
      </c>
    </row>
    <row r="56" spans="1:37" s="258" customFormat="1" ht="12.75">
      <c r="A56" s="254">
        <v>48</v>
      </c>
      <c r="B56" s="255" t="s">
        <v>674</v>
      </c>
      <c r="C56" s="295">
        <v>7</v>
      </c>
      <c r="D56" s="295">
        <v>9</v>
      </c>
      <c r="E56" s="295">
        <v>1545</v>
      </c>
      <c r="F56" s="295">
        <v>0</v>
      </c>
      <c r="G56" s="295">
        <v>0</v>
      </c>
      <c r="H56" s="295">
        <v>0</v>
      </c>
      <c r="I56" s="296">
        <v>1561</v>
      </c>
      <c r="J56" s="295">
        <v>7</v>
      </c>
      <c r="K56" s="295">
        <v>9</v>
      </c>
      <c r="L56" s="295">
        <v>1399</v>
      </c>
      <c r="M56" s="295">
        <v>0</v>
      </c>
      <c r="N56" s="295">
        <v>0</v>
      </c>
      <c r="O56" s="295">
        <v>0</v>
      </c>
      <c r="P56" s="296">
        <v>1415</v>
      </c>
      <c r="Q56" s="295">
        <v>0</v>
      </c>
      <c r="R56" s="295">
        <v>0</v>
      </c>
      <c r="S56" s="295">
        <v>0</v>
      </c>
      <c r="T56" s="295">
        <v>0</v>
      </c>
      <c r="U56" s="295">
        <v>0</v>
      </c>
      <c r="V56" s="295">
        <v>0</v>
      </c>
      <c r="W56" s="296">
        <v>0</v>
      </c>
      <c r="X56" s="295">
        <v>0</v>
      </c>
      <c r="Y56" s="295">
        <v>9</v>
      </c>
      <c r="Z56" s="295">
        <v>137</v>
      </c>
      <c r="AA56" s="295">
        <v>0</v>
      </c>
      <c r="AB56" s="295">
        <v>0</v>
      </c>
      <c r="AC56" s="295">
        <v>0</v>
      </c>
      <c r="AD56" s="296">
        <v>146</v>
      </c>
      <c r="AE56" s="295">
        <v>0</v>
      </c>
      <c r="AF56" s="295">
        <v>0</v>
      </c>
      <c r="AG56" s="295">
        <v>50</v>
      </c>
      <c r="AH56" s="295">
        <v>0</v>
      </c>
      <c r="AI56" s="295">
        <v>0</v>
      </c>
      <c r="AJ56" s="295">
        <v>0</v>
      </c>
      <c r="AK56" s="296">
        <v>50</v>
      </c>
    </row>
    <row r="57" spans="1:37" s="258" customFormat="1" ht="12.75">
      <c r="A57" s="254">
        <v>49</v>
      </c>
      <c r="B57" s="255" t="s">
        <v>675</v>
      </c>
      <c r="C57" s="295">
        <v>13</v>
      </c>
      <c r="D57" s="295">
        <v>160</v>
      </c>
      <c r="E57" s="295">
        <v>1844</v>
      </c>
      <c r="F57" s="295">
        <v>12</v>
      </c>
      <c r="G57" s="295">
        <v>0</v>
      </c>
      <c r="H57" s="295">
        <v>46</v>
      </c>
      <c r="I57" s="296">
        <v>2075</v>
      </c>
      <c r="J57" s="295">
        <v>13</v>
      </c>
      <c r="K57" s="295">
        <v>232</v>
      </c>
      <c r="L57" s="295">
        <v>1857</v>
      </c>
      <c r="M57" s="295">
        <v>0</v>
      </c>
      <c r="N57" s="295">
        <v>0</v>
      </c>
      <c r="O57" s="295">
        <v>0</v>
      </c>
      <c r="P57" s="296">
        <v>2102</v>
      </c>
      <c r="Q57" s="295">
        <v>0</v>
      </c>
      <c r="R57" s="295">
        <v>0</v>
      </c>
      <c r="S57" s="295">
        <v>0</v>
      </c>
      <c r="T57" s="295">
        <v>0</v>
      </c>
      <c r="U57" s="295">
        <v>0</v>
      </c>
      <c r="V57" s="295">
        <v>0</v>
      </c>
      <c r="W57" s="296">
        <v>0</v>
      </c>
      <c r="X57" s="295">
        <v>0</v>
      </c>
      <c r="Y57" s="295">
        <v>0</v>
      </c>
      <c r="Z57" s="295">
        <v>0</v>
      </c>
      <c r="AA57" s="295">
        <v>0</v>
      </c>
      <c r="AB57" s="295">
        <v>0</v>
      </c>
      <c r="AC57" s="295">
        <v>0</v>
      </c>
      <c r="AD57" s="296">
        <v>0</v>
      </c>
      <c r="AE57" s="295">
        <v>0</v>
      </c>
      <c r="AF57" s="295">
        <v>0</v>
      </c>
      <c r="AG57" s="295">
        <v>129</v>
      </c>
      <c r="AH57" s="295">
        <v>0</v>
      </c>
      <c r="AI57" s="295">
        <v>0</v>
      </c>
      <c r="AJ57" s="295">
        <v>0</v>
      </c>
      <c r="AK57" s="296">
        <v>129</v>
      </c>
    </row>
    <row r="58" spans="1:37" s="258" customFormat="1" ht="12.75">
      <c r="A58" s="254">
        <v>50</v>
      </c>
      <c r="B58" s="255" t="s">
        <v>676</v>
      </c>
      <c r="C58" s="295">
        <v>5</v>
      </c>
      <c r="D58" s="295">
        <v>22</v>
      </c>
      <c r="E58" s="295">
        <v>1025</v>
      </c>
      <c r="F58" s="295">
        <v>1</v>
      </c>
      <c r="G58" s="295">
        <v>0</v>
      </c>
      <c r="H58" s="295">
        <v>0</v>
      </c>
      <c r="I58" s="296">
        <v>1053</v>
      </c>
      <c r="J58" s="295">
        <v>10</v>
      </c>
      <c r="K58" s="295">
        <v>26</v>
      </c>
      <c r="L58" s="295">
        <v>1004</v>
      </c>
      <c r="M58" s="295">
        <v>0</v>
      </c>
      <c r="N58" s="295">
        <v>0</v>
      </c>
      <c r="O58" s="295">
        <v>0</v>
      </c>
      <c r="P58" s="296">
        <v>1040</v>
      </c>
      <c r="Q58" s="295">
        <v>0</v>
      </c>
      <c r="R58" s="295">
        <v>0</v>
      </c>
      <c r="S58" s="295">
        <v>0</v>
      </c>
      <c r="T58" s="295">
        <v>0</v>
      </c>
      <c r="U58" s="295">
        <v>0</v>
      </c>
      <c r="V58" s="295">
        <v>0</v>
      </c>
      <c r="W58" s="296">
        <v>0</v>
      </c>
      <c r="X58" s="295">
        <v>0</v>
      </c>
      <c r="Y58" s="295">
        <v>0</v>
      </c>
      <c r="Z58" s="295">
        <v>12</v>
      </c>
      <c r="AA58" s="295">
        <v>0</v>
      </c>
      <c r="AB58" s="295">
        <v>0</v>
      </c>
      <c r="AC58" s="295">
        <v>0</v>
      </c>
      <c r="AD58" s="296">
        <v>12</v>
      </c>
      <c r="AE58" s="295">
        <v>0</v>
      </c>
      <c r="AF58" s="295">
        <v>0</v>
      </c>
      <c r="AG58" s="295">
        <v>0</v>
      </c>
      <c r="AH58" s="295">
        <v>0</v>
      </c>
      <c r="AI58" s="295">
        <v>0</v>
      </c>
      <c r="AJ58" s="295">
        <v>0</v>
      </c>
      <c r="AK58" s="296">
        <v>0</v>
      </c>
    </row>
    <row r="59" spans="1:37" s="258" customFormat="1" ht="12.75">
      <c r="A59" s="254">
        <v>51</v>
      </c>
      <c r="B59" s="255" t="s">
        <v>677</v>
      </c>
      <c r="C59" s="295">
        <v>5</v>
      </c>
      <c r="D59" s="295">
        <v>101</v>
      </c>
      <c r="E59" s="295">
        <v>2126</v>
      </c>
      <c r="F59" s="295">
        <v>17</v>
      </c>
      <c r="G59" s="295">
        <v>0</v>
      </c>
      <c r="H59" s="295">
        <v>0</v>
      </c>
      <c r="I59" s="296">
        <v>2249</v>
      </c>
      <c r="J59" s="295">
        <v>5</v>
      </c>
      <c r="K59" s="295">
        <v>129</v>
      </c>
      <c r="L59" s="295">
        <v>1880</v>
      </c>
      <c r="M59" s="295">
        <v>0</v>
      </c>
      <c r="N59" s="295">
        <v>0</v>
      </c>
      <c r="O59" s="295">
        <v>0</v>
      </c>
      <c r="P59" s="296">
        <v>2014</v>
      </c>
      <c r="Q59" s="295">
        <v>0</v>
      </c>
      <c r="R59" s="295">
        <v>0</v>
      </c>
      <c r="S59" s="295">
        <v>0</v>
      </c>
      <c r="T59" s="295">
        <v>0</v>
      </c>
      <c r="U59" s="295">
        <v>0</v>
      </c>
      <c r="V59" s="295">
        <v>0</v>
      </c>
      <c r="W59" s="296">
        <v>0</v>
      </c>
      <c r="X59" s="295">
        <v>0</v>
      </c>
      <c r="Y59" s="295">
        <v>0</v>
      </c>
      <c r="Z59" s="295">
        <v>232</v>
      </c>
      <c r="AA59" s="295">
        <v>3</v>
      </c>
      <c r="AB59" s="295">
        <v>0</v>
      </c>
      <c r="AC59" s="295">
        <v>0</v>
      </c>
      <c r="AD59" s="296">
        <v>235</v>
      </c>
      <c r="AE59" s="295">
        <v>1</v>
      </c>
      <c r="AF59" s="295">
        <v>0</v>
      </c>
      <c r="AG59" s="295">
        <v>35</v>
      </c>
      <c r="AH59" s="295">
        <v>0</v>
      </c>
      <c r="AI59" s="295">
        <v>0</v>
      </c>
      <c r="AJ59" s="295">
        <v>0</v>
      </c>
      <c r="AK59" s="296">
        <v>36</v>
      </c>
    </row>
    <row r="60" spans="1:37" s="258" customFormat="1" ht="12.75">
      <c r="A60" s="254">
        <v>52</v>
      </c>
      <c r="B60" s="255" t="s">
        <v>678</v>
      </c>
      <c r="C60" s="295">
        <v>7</v>
      </c>
      <c r="D60" s="295">
        <v>89</v>
      </c>
      <c r="E60" s="295">
        <v>2186</v>
      </c>
      <c r="F60" s="295">
        <v>2</v>
      </c>
      <c r="G60" s="295">
        <v>0</v>
      </c>
      <c r="H60" s="295">
        <v>0</v>
      </c>
      <c r="I60" s="296">
        <v>2284</v>
      </c>
      <c r="J60" s="295">
        <v>14</v>
      </c>
      <c r="K60" s="295">
        <v>100</v>
      </c>
      <c r="L60" s="295">
        <v>2041</v>
      </c>
      <c r="M60" s="295">
        <v>0</v>
      </c>
      <c r="N60" s="295">
        <v>0</v>
      </c>
      <c r="O60" s="295">
        <v>0</v>
      </c>
      <c r="P60" s="296">
        <v>2155</v>
      </c>
      <c r="Q60" s="295">
        <v>0</v>
      </c>
      <c r="R60" s="295">
        <v>0</v>
      </c>
      <c r="S60" s="295">
        <v>0</v>
      </c>
      <c r="T60" s="295">
        <v>0</v>
      </c>
      <c r="U60" s="295">
        <v>0</v>
      </c>
      <c r="V60" s="295">
        <v>0</v>
      </c>
      <c r="W60" s="296">
        <v>0</v>
      </c>
      <c r="X60" s="295">
        <v>7</v>
      </c>
      <c r="Y60" s="295">
        <v>89</v>
      </c>
      <c r="Z60" s="295">
        <v>31</v>
      </c>
      <c r="AA60" s="295">
        <v>2</v>
      </c>
      <c r="AB60" s="295">
        <v>0</v>
      </c>
      <c r="AC60" s="295">
        <v>0</v>
      </c>
      <c r="AD60" s="296">
        <v>129</v>
      </c>
      <c r="AE60" s="295">
        <v>0</v>
      </c>
      <c r="AF60" s="295">
        <v>0</v>
      </c>
      <c r="AG60" s="295">
        <v>0</v>
      </c>
      <c r="AH60" s="295">
        <v>0</v>
      </c>
      <c r="AI60" s="295">
        <v>0</v>
      </c>
      <c r="AJ60" s="295">
        <v>0</v>
      </c>
      <c r="AK60" s="296">
        <v>0</v>
      </c>
    </row>
    <row r="61" spans="1:37" s="258" customFormat="1" ht="12.75">
      <c r="A61" s="254">
        <v>53</v>
      </c>
      <c r="B61" s="255" t="s">
        <v>679</v>
      </c>
      <c r="C61" s="295">
        <v>16</v>
      </c>
      <c r="D61" s="295">
        <v>121</v>
      </c>
      <c r="E61" s="295">
        <v>1899</v>
      </c>
      <c r="F61" s="295">
        <v>0</v>
      </c>
      <c r="G61" s="295">
        <v>0</v>
      </c>
      <c r="H61" s="295">
        <v>0</v>
      </c>
      <c r="I61" s="296">
        <v>2036</v>
      </c>
      <c r="J61" s="295">
        <v>10</v>
      </c>
      <c r="K61" s="295">
        <v>121</v>
      </c>
      <c r="L61" s="295">
        <v>1770</v>
      </c>
      <c r="M61" s="295">
        <v>0</v>
      </c>
      <c r="N61" s="295">
        <v>0</v>
      </c>
      <c r="O61" s="295">
        <v>0</v>
      </c>
      <c r="P61" s="296">
        <v>1901</v>
      </c>
      <c r="Q61" s="295">
        <v>0</v>
      </c>
      <c r="R61" s="295">
        <v>0</v>
      </c>
      <c r="S61" s="295">
        <v>0</v>
      </c>
      <c r="T61" s="295">
        <v>0</v>
      </c>
      <c r="U61" s="295">
        <v>0</v>
      </c>
      <c r="V61" s="295">
        <v>0</v>
      </c>
      <c r="W61" s="296">
        <v>0</v>
      </c>
      <c r="X61" s="295">
        <v>0</v>
      </c>
      <c r="Y61" s="295">
        <v>121</v>
      </c>
      <c r="Z61" s="295">
        <v>14</v>
      </c>
      <c r="AA61" s="295">
        <v>0</v>
      </c>
      <c r="AB61" s="295">
        <v>0</v>
      </c>
      <c r="AC61" s="295">
        <v>0</v>
      </c>
      <c r="AD61" s="296">
        <v>135</v>
      </c>
      <c r="AE61" s="295">
        <v>0</v>
      </c>
      <c r="AF61" s="295">
        <v>0</v>
      </c>
      <c r="AG61" s="295">
        <v>0</v>
      </c>
      <c r="AH61" s="295">
        <v>0</v>
      </c>
      <c r="AI61" s="295">
        <v>0</v>
      </c>
      <c r="AJ61" s="295">
        <v>0</v>
      </c>
      <c r="AK61" s="296">
        <v>0</v>
      </c>
    </row>
    <row r="62" spans="1:37" s="258" customFormat="1" ht="12.75">
      <c r="A62" s="254">
        <v>54</v>
      </c>
      <c r="B62" s="255" t="s">
        <v>680</v>
      </c>
      <c r="C62" s="295">
        <v>3</v>
      </c>
      <c r="D62" s="295">
        <v>217</v>
      </c>
      <c r="E62" s="295">
        <v>1502</v>
      </c>
      <c r="F62" s="295">
        <v>35</v>
      </c>
      <c r="G62" s="295">
        <v>0</v>
      </c>
      <c r="H62" s="295">
        <v>0</v>
      </c>
      <c r="I62" s="296">
        <v>1757</v>
      </c>
      <c r="J62" s="295">
        <v>4</v>
      </c>
      <c r="K62" s="295">
        <v>259</v>
      </c>
      <c r="L62" s="295">
        <v>1473</v>
      </c>
      <c r="M62" s="295">
        <v>0</v>
      </c>
      <c r="N62" s="295">
        <v>0</v>
      </c>
      <c r="O62" s="295">
        <v>0</v>
      </c>
      <c r="P62" s="296">
        <v>1736</v>
      </c>
      <c r="Q62" s="295">
        <v>0</v>
      </c>
      <c r="R62" s="295">
        <v>0</v>
      </c>
      <c r="S62" s="295">
        <v>0</v>
      </c>
      <c r="T62" s="295">
        <v>0</v>
      </c>
      <c r="U62" s="295">
        <v>0</v>
      </c>
      <c r="V62" s="295">
        <v>0</v>
      </c>
      <c r="W62" s="296">
        <v>0</v>
      </c>
      <c r="X62" s="295">
        <v>0</v>
      </c>
      <c r="Y62" s="295">
        <v>0</v>
      </c>
      <c r="Z62" s="295">
        <v>31</v>
      </c>
      <c r="AA62" s="295">
        <v>0</v>
      </c>
      <c r="AB62" s="295">
        <v>0</v>
      </c>
      <c r="AC62" s="295">
        <v>0</v>
      </c>
      <c r="AD62" s="296">
        <v>31</v>
      </c>
      <c r="AE62" s="295">
        <v>0</v>
      </c>
      <c r="AF62" s="295">
        <v>0</v>
      </c>
      <c r="AG62" s="295">
        <v>38</v>
      </c>
      <c r="AH62" s="295">
        <v>0</v>
      </c>
      <c r="AI62" s="295">
        <v>0</v>
      </c>
      <c r="AJ62" s="295">
        <v>0</v>
      </c>
      <c r="AK62" s="296">
        <v>38</v>
      </c>
    </row>
    <row r="63" spans="1:37" s="258" customFormat="1" ht="12.75">
      <c r="A63" s="254">
        <v>55</v>
      </c>
      <c r="B63" s="255" t="s">
        <v>681</v>
      </c>
      <c r="C63" s="295">
        <v>10</v>
      </c>
      <c r="D63" s="295">
        <v>183</v>
      </c>
      <c r="E63" s="295">
        <v>1342</v>
      </c>
      <c r="F63" s="295">
        <v>4</v>
      </c>
      <c r="G63" s="295">
        <v>0</v>
      </c>
      <c r="H63" s="295">
        <v>0</v>
      </c>
      <c r="I63" s="296">
        <v>1539</v>
      </c>
      <c r="J63" s="295">
        <v>12</v>
      </c>
      <c r="K63" s="295">
        <v>248</v>
      </c>
      <c r="L63" s="295">
        <v>1402</v>
      </c>
      <c r="M63" s="295">
        <v>0</v>
      </c>
      <c r="N63" s="295">
        <v>0</v>
      </c>
      <c r="O63" s="295">
        <v>0</v>
      </c>
      <c r="P63" s="296">
        <v>1662</v>
      </c>
      <c r="Q63" s="295">
        <v>0</v>
      </c>
      <c r="R63" s="295">
        <v>0</v>
      </c>
      <c r="S63" s="295">
        <v>0</v>
      </c>
      <c r="T63" s="295">
        <v>0</v>
      </c>
      <c r="U63" s="295">
        <v>0</v>
      </c>
      <c r="V63" s="295">
        <v>0</v>
      </c>
      <c r="W63" s="296">
        <v>0</v>
      </c>
      <c r="X63" s="295">
        <v>0</v>
      </c>
      <c r="Y63" s="295">
        <v>0</v>
      </c>
      <c r="Z63" s="295">
        <v>0</v>
      </c>
      <c r="AA63" s="295">
        <v>0</v>
      </c>
      <c r="AB63" s="295">
        <v>0</v>
      </c>
      <c r="AC63" s="295">
        <v>0</v>
      </c>
      <c r="AD63" s="296">
        <v>0</v>
      </c>
      <c r="AE63" s="295">
        <v>0</v>
      </c>
      <c r="AF63" s="295">
        <v>0</v>
      </c>
      <c r="AG63" s="295">
        <v>0</v>
      </c>
      <c r="AH63" s="295">
        <v>0</v>
      </c>
      <c r="AI63" s="295">
        <v>0</v>
      </c>
      <c r="AJ63" s="295">
        <v>0</v>
      </c>
      <c r="AK63" s="296">
        <v>0</v>
      </c>
    </row>
    <row r="64" spans="1:37" s="258" customFormat="1" ht="12.75">
      <c r="A64" s="254">
        <v>56</v>
      </c>
      <c r="B64" s="255" t="s">
        <v>682</v>
      </c>
      <c r="C64" s="295">
        <v>6</v>
      </c>
      <c r="D64" s="295">
        <v>78</v>
      </c>
      <c r="E64" s="295">
        <v>2216</v>
      </c>
      <c r="F64" s="295">
        <v>3</v>
      </c>
      <c r="G64" s="295">
        <v>0</v>
      </c>
      <c r="H64" s="295">
        <v>20</v>
      </c>
      <c r="I64" s="296">
        <v>2323</v>
      </c>
      <c r="J64" s="295">
        <v>7</v>
      </c>
      <c r="K64" s="295">
        <v>86</v>
      </c>
      <c r="L64" s="295">
        <v>2078</v>
      </c>
      <c r="M64" s="295">
        <v>0</v>
      </c>
      <c r="N64" s="295">
        <v>0</v>
      </c>
      <c r="O64" s="295">
        <v>0</v>
      </c>
      <c r="P64" s="296">
        <v>2171</v>
      </c>
      <c r="Q64" s="295">
        <v>0</v>
      </c>
      <c r="R64" s="295">
        <v>0</v>
      </c>
      <c r="S64" s="295">
        <v>0</v>
      </c>
      <c r="T64" s="295">
        <v>0</v>
      </c>
      <c r="U64" s="295">
        <v>0</v>
      </c>
      <c r="V64" s="295">
        <v>0</v>
      </c>
      <c r="W64" s="296">
        <v>0</v>
      </c>
      <c r="X64" s="295">
        <v>0</v>
      </c>
      <c r="Y64" s="295">
        <v>2</v>
      </c>
      <c r="Z64" s="295">
        <v>127</v>
      </c>
      <c r="AA64" s="295">
        <v>3</v>
      </c>
      <c r="AB64" s="295">
        <v>0</v>
      </c>
      <c r="AC64" s="295">
        <v>0</v>
      </c>
      <c r="AD64" s="296">
        <v>132</v>
      </c>
      <c r="AE64" s="295">
        <v>0</v>
      </c>
      <c r="AF64" s="295">
        <v>0</v>
      </c>
      <c r="AG64" s="295">
        <v>402</v>
      </c>
      <c r="AH64" s="295">
        <v>0</v>
      </c>
      <c r="AI64" s="295">
        <v>0</v>
      </c>
      <c r="AJ64" s="295">
        <v>0</v>
      </c>
      <c r="AK64" s="296">
        <v>402</v>
      </c>
    </row>
    <row r="65" spans="1:37" s="258" customFormat="1" ht="12.75">
      <c r="A65" s="254">
        <v>57</v>
      </c>
      <c r="B65" s="255" t="s">
        <v>683</v>
      </c>
      <c r="C65" s="295">
        <v>9</v>
      </c>
      <c r="D65" s="295">
        <v>89</v>
      </c>
      <c r="E65" s="295">
        <v>1723</v>
      </c>
      <c r="F65" s="295">
        <v>4</v>
      </c>
      <c r="G65" s="295">
        <v>0</v>
      </c>
      <c r="H65" s="295">
        <v>90</v>
      </c>
      <c r="I65" s="296">
        <v>1915</v>
      </c>
      <c r="J65" s="295">
        <v>13</v>
      </c>
      <c r="K65" s="295">
        <v>164</v>
      </c>
      <c r="L65" s="295">
        <v>1625</v>
      </c>
      <c r="M65" s="295">
        <v>0</v>
      </c>
      <c r="N65" s="295">
        <v>0</v>
      </c>
      <c r="O65" s="295">
        <v>0</v>
      </c>
      <c r="P65" s="296">
        <v>1802</v>
      </c>
      <c r="Q65" s="295">
        <v>0</v>
      </c>
      <c r="R65" s="295">
        <v>0</v>
      </c>
      <c r="S65" s="295">
        <v>0</v>
      </c>
      <c r="T65" s="295">
        <v>0</v>
      </c>
      <c r="U65" s="295">
        <v>0</v>
      </c>
      <c r="V65" s="295">
        <v>0</v>
      </c>
      <c r="W65" s="296">
        <v>0</v>
      </c>
      <c r="X65" s="295">
        <v>0</v>
      </c>
      <c r="Y65" s="295">
        <v>0</v>
      </c>
      <c r="Z65" s="295">
        <v>23</v>
      </c>
      <c r="AA65" s="295">
        <v>0</v>
      </c>
      <c r="AB65" s="295">
        <v>0</v>
      </c>
      <c r="AC65" s="295">
        <v>23</v>
      </c>
      <c r="AD65" s="296">
        <v>46</v>
      </c>
      <c r="AE65" s="295">
        <v>0</v>
      </c>
      <c r="AF65" s="295">
        <v>0</v>
      </c>
      <c r="AG65" s="295">
        <v>524</v>
      </c>
      <c r="AH65" s="295">
        <v>0</v>
      </c>
      <c r="AI65" s="295">
        <v>0</v>
      </c>
      <c r="AJ65" s="295">
        <v>0</v>
      </c>
      <c r="AK65" s="296">
        <v>524</v>
      </c>
    </row>
    <row r="66" spans="1:37" s="258" customFormat="1" ht="12.75">
      <c r="A66" s="254">
        <v>58</v>
      </c>
      <c r="B66" s="255" t="s">
        <v>684</v>
      </c>
      <c r="C66" s="295">
        <v>4</v>
      </c>
      <c r="D66" s="295">
        <v>118</v>
      </c>
      <c r="E66" s="295">
        <v>1293</v>
      </c>
      <c r="F66" s="295">
        <v>0</v>
      </c>
      <c r="G66" s="295">
        <v>0</v>
      </c>
      <c r="H66" s="295">
        <v>0</v>
      </c>
      <c r="I66" s="296">
        <v>1415</v>
      </c>
      <c r="J66" s="295">
        <v>6</v>
      </c>
      <c r="K66" s="295">
        <v>185</v>
      </c>
      <c r="L66" s="295">
        <v>1215</v>
      </c>
      <c r="M66" s="295">
        <v>0</v>
      </c>
      <c r="N66" s="295">
        <v>0</v>
      </c>
      <c r="O66" s="295">
        <v>0</v>
      </c>
      <c r="P66" s="296">
        <v>1406</v>
      </c>
      <c r="Q66" s="295">
        <v>0</v>
      </c>
      <c r="R66" s="295">
        <v>0</v>
      </c>
      <c r="S66" s="295">
        <v>0</v>
      </c>
      <c r="T66" s="295">
        <v>0</v>
      </c>
      <c r="U66" s="295">
        <v>0</v>
      </c>
      <c r="V66" s="295">
        <v>0</v>
      </c>
      <c r="W66" s="296">
        <v>0</v>
      </c>
      <c r="X66" s="295">
        <v>0</v>
      </c>
      <c r="Y66" s="295">
        <v>9</v>
      </c>
      <c r="Z66" s="295">
        <v>0</v>
      </c>
      <c r="AA66" s="295">
        <v>0</v>
      </c>
      <c r="AB66" s="295">
        <v>0</v>
      </c>
      <c r="AC66" s="295">
        <v>0</v>
      </c>
      <c r="AD66" s="296">
        <v>9</v>
      </c>
      <c r="AE66" s="295">
        <v>0</v>
      </c>
      <c r="AF66" s="295">
        <v>0</v>
      </c>
      <c r="AG66" s="295">
        <v>0</v>
      </c>
      <c r="AH66" s="295">
        <v>0</v>
      </c>
      <c r="AI66" s="295">
        <v>0</v>
      </c>
      <c r="AJ66" s="295">
        <v>0</v>
      </c>
      <c r="AK66" s="296">
        <v>0</v>
      </c>
    </row>
    <row r="67" spans="1:37" s="258" customFormat="1" ht="12.75">
      <c r="A67" s="254">
        <v>59</v>
      </c>
      <c r="B67" s="255" t="s">
        <v>685</v>
      </c>
      <c r="C67" s="295">
        <v>8</v>
      </c>
      <c r="D67" s="295">
        <v>34</v>
      </c>
      <c r="E67" s="295">
        <v>1800</v>
      </c>
      <c r="F67" s="295">
        <v>0</v>
      </c>
      <c r="G67" s="295">
        <v>0</v>
      </c>
      <c r="H67" s="295">
        <v>0</v>
      </c>
      <c r="I67" s="296">
        <v>1842</v>
      </c>
      <c r="J67" s="295">
        <v>10</v>
      </c>
      <c r="K67" s="295">
        <v>36</v>
      </c>
      <c r="L67" s="295">
        <v>1761</v>
      </c>
      <c r="M67" s="295">
        <v>0</v>
      </c>
      <c r="N67" s="295">
        <v>0</v>
      </c>
      <c r="O67" s="295">
        <v>0</v>
      </c>
      <c r="P67" s="296">
        <v>1807</v>
      </c>
      <c r="Q67" s="295">
        <v>0</v>
      </c>
      <c r="R67" s="295">
        <v>0</v>
      </c>
      <c r="S67" s="295">
        <v>0</v>
      </c>
      <c r="T67" s="295">
        <v>0</v>
      </c>
      <c r="U67" s="295">
        <v>0</v>
      </c>
      <c r="V67" s="295">
        <v>0</v>
      </c>
      <c r="W67" s="296">
        <v>0</v>
      </c>
      <c r="X67" s="295">
        <v>0</v>
      </c>
      <c r="Y67" s="295">
        <v>8</v>
      </c>
      <c r="Z67" s="295">
        <v>27</v>
      </c>
      <c r="AA67" s="295">
        <v>0</v>
      </c>
      <c r="AB67" s="295">
        <v>0</v>
      </c>
      <c r="AC67" s="295">
        <v>0</v>
      </c>
      <c r="AD67" s="296">
        <v>35</v>
      </c>
      <c r="AE67" s="295">
        <v>0</v>
      </c>
      <c r="AF67" s="295">
        <v>0</v>
      </c>
      <c r="AG67" s="295">
        <v>0</v>
      </c>
      <c r="AH67" s="295">
        <v>0</v>
      </c>
      <c r="AI67" s="295">
        <v>0</v>
      </c>
      <c r="AJ67" s="295">
        <v>0</v>
      </c>
      <c r="AK67" s="296">
        <v>0</v>
      </c>
    </row>
    <row r="68" spans="1:37" s="258" customFormat="1" ht="12.75">
      <c r="A68" s="254">
        <v>60</v>
      </c>
      <c r="B68" s="255" t="s">
        <v>686</v>
      </c>
      <c r="C68" s="295">
        <v>9</v>
      </c>
      <c r="D68" s="295">
        <v>167</v>
      </c>
      <c r="E68" s="295">
        <v>2833</v>
      </c>
      <c r="F68" s="295">
        <v>2</v>
      </c>
      <c r="G68" s="295">
        <v>0</v>
      </c>
      <c r="H68" s="295">
        <v>0</v>
      </c>
      <c r="I68" s="296">
        <v>3011</v>
      </c>
      <c r="J68" s="295">
        <v>15</v>
      </c>
      <c r="K68" s="295">
        <v>168</v>
      </c>
      <c r="L68" s="295">
        <v>2492</v>
      </c>
      <c r="M68" s="295">
        <v>0</v>
      </c>
      <c r="N68" s="295">
        <v>0</v>
      </c>
      <c r="O68" s="295">
        <v>0</v>
      </c>
      <c r="P68" s="296">
        <v>2675</v>
      </c>
      <c r="Q68" s="295">
        <v>0</v>
      </c>
      <c r="R68" s="295">
        <v>0</v>
      </c>
      <c r="S68" s="295">
        <v>0</v>
      </c>
      <c r="T68" s="295">
        <v>0</v>
      </c>
      <c r="U68" s="295">
        <v>0</v>
      </c>
      <c r="V68" s="295">
        <v>0</v>
      </c>
      <c r="W68" s="296">
        <v>0</v>
      </c>
      <c r="X68" s="295">
        <v>8</v>
      </c>
      <c r="Y68" s="295">
        <v>84</v>
      </c>
      <c r="Z68" s="295">
        <v>110</v>
      </c>
      <c r="AA68" s="295">
        <v>2</v>
      </c>
      <c r="AB68" s="295">
        <v>0</v>
      </c>
      <c r="AC68" s="295">
        <v>0</v>
      </c>
      <c r="AD68" s="296">
        <v>204</v>
      </c>
      <c r="AE68" s="295">
        <v>0</v>
      </c>
      <c r="AF68" s="295">
        <v>0</v>
      </c>
      <c r="AG68" s="295">
        <v>0</v>
      </c>
      <c r="AH68" s="295">
        <v>214</v>
      </c>
      <c r="AI68" s="295">
        <v>0</v>
      </c>
      <c r="AJ68" s="295">
        <v>0</v>
      </c>
      <c r="AK68" s="296">
        <v>214</v>
      </c>
    </row>
    <row r="69" spans="1:37" s="258" customFormat="1" ht="12.75">
      <c r="A69" s="254">
        <v>61</v>
      </c>
      <c r="B69" s="255" t="s">
        <v>687</v>
      </c>
      <c r="C69" s="295">
        <v>4</v>
      </c>
      <c r="D69" s="295">
        <v>99</v>
      </c>
      <c r="E69" s="295">
        <v>2261</v>
      </c>
      <c r="F69" s="295">
        <v>3</v>
      </c>
      <c r="G69" s="295">
        <v>0</v>
      </c>
      <c r="H69" s="295">
        <v>0</v>
      </c>
      <c r="I69" s="296">
        <v>2367</v>
      </c>
      <c r="J69" s="295">
        <v>15</v>
      </c>
      <c r="K69" s="295">
        <v>101</v>
      </c>
      <c r="L69" s="295">
        <v>1826</v>
      </c>
      <c r="M69" s="295">
        <v>0</v>
      </c>
      <c r="N69" s="295">
        <v>0</v>
      </c>
      <c r="O69" s="295">
        <v>0</v>
      </c>
      <c r="P69" s="296">
        <v>1942</v>
      </c>
      <c r="Q69" s="295">
        <v>0</v>
      </c>
      <c r="R69" s="295">
        <v>0</v>
      </c>
      <c r="S69" s="295">
        <v>0</v>
      </c>
      <c r="T69" s="295">
        <v>0</v>
      </c>
      <c r="U69" s="295">
        <v>0</v>
      </c>
      <c r="V69" s="295">
        <v>0</v>
      </c>
      <c r="W69" s="296">
        <v>0</v>
      </c>
      <c r="X69" s="295">
        <v>4</v>
      </c>
      <c r="Y69" s="295">
        <v>99</v>
      </c>
      <c r="Z69" s="295">
        <v>319</v>
      </c>
      <c r="AA69" s="295">
        <v>3</v>
      </c>
      <c r="AB69" s="295">
        <v>0</v>
      </c>
      <c r="AC69" s="295">
        <v>0</v>
      </c>
      <c r="AD69" s="296">
        <v>425</v>
      </c>
      <c r="AE69" s="295">
        <v>0</v>
      </c>
      <c r="AF69" s="295">
        <v>0</v>
      </c>
      <c r="AG69" s="295">
        <v>52</v>
      </c>
      <c r="AH69" s="295">
        <v>0</v>
      </c>
      <c r="AI69" s="295">
        <v>0</v>
      </c>
      <c r="AJ69" s="295">
        <v>0</v>
      </c>
      <c r="AK69" s="296">
        <v>52</v>
      </c>
    </row>
    <row r="70" spans="1:37" s="258" customFormat="1" ht="12.75">
      <c r="A70" s="254">
        <v>62</v>
      </c>
      <c r="B70" s="255" t="s">
        <v>688</v>
      </c>
      <c r="C70" s="295">
        <v>18</v>
      </c>
      <c r="D70" s="295">
        <v>50</v>
      </c>
      <c r="E70" s="295">
        <v>1962</v>
      </c>
      <c r="F70" s="295">
        <v>2</v>
      </c>
      <c r="G70" s="295">
        <v>0</v>
      </c>
      <c r="H70" s="295">
        <v>67</v>
      </c>
      <c r="I70" s="296">
        <v>2099</v>
      </c>
      <c r="J70" s="295">
        <v>21</v>
      </c>
      <c r="K70" s="295">
        <v>55</v>
      </c>
      <c r="L70" s="295">
        <v>1916</v>
      </c>
      <c r="M70" s="295">
        <v>0</v>
      </c>
      <c r="N70" s="295">
        <v>0</v>
      </c>
      <c r="O70" s="295">
        <v>0</v>
      </c>
      <c r="P70" s="296">
        <v>1992</v>
      </c>
      <c r="Q70" s="295">
        <v>0</v>
      </c>
      <c r="R70" s="295">
        <v>0</v>
      </c>
      <c r="S70" s="295">
        <v>0</v>
      </c>
      <c r="T70" s="295">
        <v>0</v>
      </c>
      <c r="U70" s="295">
        <v>0</v>
      </c>
      <c r="V70" s="295">
        <v>0</v>
      </c>
      <c r="W70" s="296">
        <v>0</v>
      </c>
      <c r="X70" s="295">
        <v>0</v>
      </c>
      <c r="Y70" s="295">
        <v>0</v>
      </c>
      <c r="Z70" s="295">
        <v>38</v>
      </c>
      <c r="AA70" s="295">
        <v>2</v>
      </c>
      <c r="AB70" s="295">
        <v>0</v>
      </c>
      <c r="AC70" s="295">
        <v>0</v>
      </c>
      <c r="AD70" s="296">
        <v>40</v>
      </c>
      <c r="AE70" s="295">
        <v>0</v>
      </c>
      <c r="AF70" s="295">
        <v>0</v>
      </c>
      <c r="AG70" s="295">
        <v>345</v>
      </c>
      <c r="AH70" s="295">
        <v>0</v>
      </c>
      <c r="AI70" s="295">
        <v>0</v>
      </c>
      <c r="AJ70" s="295">
        <v>0</v>
      </c>
      <c r="AK70" s="296">
        <v>345</v>
      </c>
    </row>
    <row r="71" spans="1:37" s="258" customFormat="1" ht="12.75">
      <c r="A71" s="254">
        <v>63</v>
      </c>
      <c r="B71" s="255" t="s">
        <v>689</v>
      </c>
      <c r="C71" s="295">
        <v>6</v>
      </c>
      <c r="D71" s="295">
        <v>126</v>
      </c>
      <c r="E71" s="295">
        <v>1932</v>
      </c>
      <c r="F71" s="295">
        <v>1</v>
      </c>
      <c r="G71" s="295">
        <v>0</v>
      </c>
      <c r="H71" s="295">
        <v>40</v>
      </c>
      <c r="I71" s="296">
        <v>2105</v>
      </c>
      <c r="J71" s="295">
        <v>16</v>
      </c>
      <c r="K71" s="295">
        <v>135</v>
      </c>
      <c r="L71" s="295">
        <v>1885</v>
      </c>
      <c r="M71" s="295">
        <v>0</v>
      </c>
      <c r="N71" s="295">
        <v>0</v>
      </c>
      <c r="O71" s="295">
        <v>0</v>
      </c>
      <c r="P71" s="296">
        <v>2036</v>
      </c>
      <c r="Q71" s="295">
        <v>0</v>
      </c>
      <c r="R71" s="295">
        <v>0</v>
      </c>
      <c r="S71" s="295">
        <v>0</v>
      </c>
      <c r="T71" s="295">
        <v>0</v>
      </c>
      <c r="U71" s="295">
        <v>0</v>
      </c>
      <c r="V71" s="295">
        <v>0</v>
      </c>
      <c r="W71" s="296">
        <v>0</v>
      </c>
      <c r="X71" s="295">
        <v>0</v>
      </c>
      <c r="Y71" s="295">
        <v>3</v>
      </c>
      <c r="Z71" s="295">
        <v>47</v>
      </c>
      <c r="AA71" s="295">
        <v>1</v>
      </c>
      <c r="AB71" s="295">
        <v>0</v>
      </c>
      <c r="AC71" s="295">
        <v>0</v>
      </c>
      <c r="AD71" s="296">
        <v>51</v>
      </c>
      <c r="AE71" s="295">
        <v>0</v>
      </c>
      <c r="AF71" s="295">
        <v>0</v>
      </c>
      <c r="AG71" s="295">
        <v>0</v>
      </c>
      <c r="AH71" s="295">
        <v>0</v>
      </c>
      <c r="AI71" s="295">
        <v>0</v>
      </c>
      <c r="AJ71" s="295">
        <v>0</v>
      </c>
      <c r="AK71" s="296">
        <v>0</v>
      </c>
    </row>
    <row r="72" spans="1:37" s="258" customFormat="1" ht="12.75">
      <c r="A72" s="254">
        <v>64</v>
      </c>
      <c r="B72" s="255" t="s">
        <v>690</v>
      </c>
      <c r="C72" s="295">
        <v>1</v>
      </c>
      <c r="D72" s="295">
        <v>68</v>
      </c>
      <c r="E72" s="295">
        <v>1521</v>
      </c>
      <c r="F72" s="295">
        <v>14</v>
      </c>
      <c r="G72" s="295">
        <v>0</v>
      </c>
      <c r="H72" s="295">
        <v>0</v>
      </c>
      <c r="I72" s="296">
        <v>1604</v>
      </c>
      <c r="J72" s="295">
        <v>2</v>
      </c>
      <c r="K72" s="295">
        <v>90</v>
      </c>
      <c r="L72" s="295">
        <v>1457</v>
      </c>
      <c r="M72" s="295">
        <v>0</v>
      </c>
      <c r="N72" s="295">
        <v>0</v>
      </c>
      <c r="O72" s="295">
        <v>0</v>
      </c>
      <c r="P72" s="296">
        <v>1549</v>
      </c>
      <c r="Q72" s="295">
        <v>0</v>
      </c>
      <c r="R72" s="295">
        <v>0</v>
      </c>
      <c r="S72" s="295">
        <v>0</v>
      </c>
      <c r="T72" s="295">
        <v>0</v>
      </c>
      <c r="U72" s="295">
        <v>0</v>
      </c>
      <c r="V72" s="295">
        <v>0</v>
      </c>
      <c r="W72" s="296">
        <v>0</v>
      </c>
      <c r="X72" s="295">
        <v>0</v>
      </c>
      <c r="Y72" s="295">
        <v>0</v>
      </c>
      <c r="Z72" s="295">
        <v>59</v>
      </c>
      <c r="AA72" s="295">
        <v>5</v>
      </c>
      <c r="AB72" s="295">
        <v>0</v>
      </c>
      <c r="AC72" s="295">
        <v>0</v>
      </c>
      <c r="AD72" s="296">
        <v>64</v>
      </c>
      <c r="AE72" s="295">
        <v>0</v>
      </c>
      <c r="AF72" s="295">
        <v>0</v>
      </c>
      <c r="AG72" s="295">
        <v>415</v>
      </c>
      <c r="AH72" s="295">
        <v>0</v>
      </c>
      <c r="AI72" s="295">
        <v>0</v>
      </c>
      <c r="AJ72" s="295">
        <v>0</v>
      </c>
      <c r="AK72" s="296">
        <v>415</v>
      </c>
    </row>
    <row r="73" spans="1:37" s="258" customFormat="1" ht="12.75">
      <c r="A73" s="254">
        <v>65</v>
      </c>
      <c r="B73" s="255" t="s">
        <v>691</v>
      </c>
      <c r="C73" s="295">
        <v>6</v>
      </c>
      <c r="D73" s="295">
        <v>77</v>
      </c>
      <c r="E73" s="295">
        <v>3190</v>
      </c>
      <c r="F73" s="295">
        <v>0</v>
      </c>
      <c r="G73" s="295">
        <v>0</v>
      </c>
      <c r="H73" s="295">
        <v>69</v>
      </c>
      <c r="I73" s="296">
        <v>3342</v>
      </c>
      <c r="J73" s="295">
        <v>7</v>
      </c>
      <c r="K73" s="295">
        <v>164</v>
      </c>
      <c r="L73" s="295">
        <v>3069</v>
      </c>
      <c r="M73" s="295">
        <v>0</v>
      </c>
      <c r="N73" s="295">
        <v>0</v>
      </c>
      <c r="O73" s="295">
        <v>0</v>
      </c>
      <c r="P73" s="296">
        <v>3240</v>
      </c>
      <c r="Q73" s="295">
        <v>0</v>
      </c>
      <c r="R73" s="295">
        <v>0</v>
      </c>
      <c r="S73" s="295">
        <v>0</v>
      </c>
      <c r="T73" s="295">
        <v>0</v>
      </c>
      <c r="U73" s="295">
        <v>0</v>
      </c>
      <c r="V73" s="295">
        <v>0</v>
      </c>
      <c r="W73" s="296">
        <v>0</v>
      </c>
      <c r="X73" s="295">
        <v>0</v>
      </c>
      <c r="Y73" s="295">
        <v>0</v>
      </c>
      <c r="Z73" s="295">
        <v>33</v>
      </c>
      <c r="AA73" s="295">
        <v>0</v>
      </c>
      <c r="AB73" s="295">
        <v>0</v>
      </c>
      <c r="AC73" s="295">
        <v>69</v>
      </c>
      <c r="AD73" s="296">
        <v>102</v>
      </c>
      <c r="AE73" s="295">
        <v>0</v>
      </c>
      <c r="AF73" s="295">
        <v>0</v>
      </c>
      <c r="AG73" s="295">
        <v>200</v>
      </c>
      <c r="AH73" s="295">
        <v>0</v>
      </c>
      <c r="AI73" s="295">
        <v>0</v>
      </c>
      <c r="AJ73" s="295">
        <v>0</v>
      </c>
      <c r="AK73" s="296">
        <v>200</v>
      </c>
    </row>
    <row r="74" spans="1:37" s="258" customFormat="1" ht="12.75">
      <c r="A74" s="254">
        <v>66</v>
      </c>
      <c r="B74" s="255" t="s">
        <v>692</v>
      </c>
      <c r="C74" s="295">
        <v>1</v>
      </c>
      <c r="D74" s="295">
        <v>15</v>
      </c>
      <c r="E74" s="295">
        <v>1278</v>
      </c>
      <c r="F74" s="295">
        <v>1</v>
      </c>
      <c r="G74" s="295">
        <v>0</v>
      </c>
      <c r="H74" s="295">
        <v>0</v>
      </c>
      <c r="I74" s="296">
        <v>1295</v>
      </c>
      <c r="J74" s="295">
        <v>3</v>
      </c>
      <c r="K74" s="295">
        <v>16</v>
      </c>
      <c r="L74" s="295">
        <v>1217</v>
      </c>
      <c r="M74" s="295">
        <v>0</v>
      </c>
      <c r="N74" s="295">
        <v>0</v>
      </c>
      <c r="O74" s="295">
        <v>0</v>
      </c>
      <c r="P74" s="296">
        <v>1236</v>
      </c>
      <c r="Q74" s="295">
        <v>0</v>
      </c>
      <c r="R74" s="295">
        <v>0</v>
      </c>
      <c r="S74" s="295">
        <v>0</v>
      </c>
      <c r="T74" s="295">
        <v>0</v>
      </c>
      <c r="U74" s="295">
        <v>0</v>
      </c>
      <c r="V74" s="295">
        <v>0</v>
      </c>
      <c r="W74" s="296">
        <v>0</v>
      </c>
      <c r="X74" s="295">
        <v>1</v>
      </c>
      <c r="Y74" s="295">
        <v>0</v>
      </c>
      <c r="Z74" s="295">
        <v>58</v>
      </c>
      <c r="AA74" s="295">
        <v>0</v>
      </c>
      <c r="AB74" s="295">
        <v>0</v>
      </c>
      <c r="AC74" s="295"/>
      <c r="AD74" s="296">
        <v>59</v>
      </c>
      <c r="AE74" s="295">
        <v>0</v>
      </c>
      <c r="AF74" s="295">
        <v>0</v>
      </c>
      <c r="AG74" s="295">
        <v>18</v>
      </c>
      <c r="AH74" s="295">
        <v>0</v>
      </c>
      <c r="AI74" s="295">
        <v>0</v>
      </c>
      <c r="AJ74" s="295">
        <v>0</v>
      </c>
      <c r="AK74" s="296">
        <v>18</v>
      </c>
    </row>
    <row r="75" spans="1:37" s="258" customFormat="1" ht="12.75">
      <c r="A75" s="254">
        <v>67</v>
      </c>
      <c r="B75" s="255" t="s">
        <v>693</v>
      </c>
      <c r="C75" s="295">
        <v>3</v>
      </c>
      <c r="D75" s="295">
        <v>66</v>
      </c>
      <c r="E75" s="295">
        <v>2658</v>
      </c>
      <c r="F75" s="295">
        <v>16</v>
      </c>
      <c r="G75" s="295">
        <v>0</v>
      </c>
      <c r="H75" s="295">
        <v>0</v>
      </c>
      <c r="I75" s="296">
        <v>2743</v>
      </c>
      <c r="J75" s="295">
        <v>3</v>
      </c>
      <c r="K75" s="295">
        <v>79</v>
      </c>
      <c r="L75" s="295">
        <v>2245</v>
      </c>
      <c r="M75" s="295">
        <v>0</v>
      </c>
      <c r="N75" s="295">
        <v>0</v>
      </c>
      <c r="O75" s="295">
        <v>0</v>
      </c>
      <c r="P75" s="296">
        <v>2327</v>
      </c>
      <c r="Q75" s="295">
        <v>0</v>
      </c>
      <c r="R75" s="295">
        <v>0</v>
      </c>
      <c r="S75" s="295">
        <v>0</v>
      </c>
      <c r="T75" s="295">
        <v>0</v>
      </c>
      <c r="U75" s="295">
        <v>0</v>
      </c>
      <c r="V75" s="295">
        <v>0</v>
      </c>
      <c r="W75" s="296">
        <v>0</v>
      </c>
      <c r="X75" s="295">
        <v>0</v>
      </c>
      <c r="Y75" s="295">
        <v>18</v>
      </c>
      <c r="Z75" s="295">
        <v>382</v>
      </c>
      <c r="AA75" s="295">
        <v>16</v>
      </c>
      <c r="AB75" s="295">
        <v>0</v>
      </c>
      <c r="AC75" s="295">
        <v>0</v>
      </c>
      <c r="AD75" s="296">
        <v>416</v>
      </c>
      <c r="AE75" s="295">
        <v>0</v>
      </c>
      <c r="AF75" s="295">
        <v>0</v>
      </c>
      <c r="AG75" s="295">
        <v>391</v>
      </c>
      <c r="AH75" s="295">
        <v>0</v>
      </c>
      <c r="AI75" s="295">
        <v>0</v>
      </c>
      <c r="AJ75" s="295">
        <v>0</v>
      </c>
      <c r="AK75" s="296">
        <v>391</v>
      </c>
    </row>
    <row r="76" spans="1:37" s="258" customFormat="1" ht="12.75">
      <c r="A76" s="254">
        <v>68</v>
      </c>
      <c r="B76" s="255" t="s">
        <v>694</v>
      </c>
      <c r="C76" s="295">
        <v>9</v>
      </c>
      <c r="D76" s="295">
        <v>157</v>
      </c>
      <c r="E76" s="295">
        <v>4083</v>
      </c>
      <c r="F76" s="295">
        <v>9</v>
      </c>
      <c r="G76" s="295">
        <v>0</v>
      </c>
      <c r="H76" s="295">
        <v>0</v>
      </c>
      <c r="I76" s="296">
        <v>4258</v>
      </c>
      <c r="J76" s="295">
        <v>16</v>
      </c>
      <c r="K76" s="295">
        <v>158</v>
      </c>
      <c r="L76" s="295">
        <v>3717</v>
      </c>
      <c r="M76" s="295">
        <v>0</v>
      </c>
      <c r="N76" s="295">
        <v>0</v>
      </c>
      <c r="O76" s="295">
        <v>0</v>
      </c>
      <c r="P76" s="296">
        <v>3891</v>
      </c>
      <c r="Q76" s="295">
        <v>0</v>
      </c>
      <c r="R76" s="295">
        <v>0</v>
      </c>
      <c r="S76" s="295">
        <v>0</v>
      </c>
      <c r="T76" s="295">
        <v>0</v>
      </c>
      <c r="U76" s="295">
        <v>0</v>
      </c>
      <c r="V76" s="295">
        <v>0</v>
      </c>
      <c r="W76" s="296">
        <v>0</v>
      </c>
      <c r="X76" s="295">
        <v>0</v>
      </c>
      <c r="Y76" s="295">
        <v>11</v>
      </c>
      <c r="Z76" s="295">
        <v>319</v>
      </c>
      <c r="AA76" s="295">
        <v>9</v>
      </c>
      <c r="AB76" s="295">
        <v>0</v>
      </c>
      <c r="AC76" s="295">
        <v>0</v>
      </c>
      <c r="AD76" s="296">
        <v>339</v>
      </c>
      <c r="AE76" s="295">
        <v>0</v>
      </c>
      <c r="AF76" s="295">
        <v>0</v>
      </c>
      <c r="AG76" s="295">
        <v>0</v>
      </c>
      <c r="AH76" s="295">
        <v>0</v>
      </c>
      <c r="AI76" s="295">
        <v>0</v>
      </c>
      <c r="AJ76" s="295">
        <v>0</v>
      </c>
      <c r="AK76" s="296">
        <v>0</v>
      </c>
    </row>
    <row r="77" spans="1:37" s="258" customFormat="1" ht="12.75">
      <c r="A77" s="254">
        <v>69</v>
      </c>
      <c r="B77" s="255" t="s">
        <v>695</v>
      </c>
      <c r="C77" s="295">
        <v>21</v>
      </c>
      <c r="D77" s="295">
        <v>17</v>
      </c>
      <c r="E77" s="295">
        <v>2456</v>
      </c>
      <c r="F77" s="295">
        <v>0</v>
      </c>
      <c r="G77" s="295">
        <v>0</v>
      </c>
      <c r="H77" s="295">
        <v>0</v>
      </c>
      <c r="I77" s="296">
        <v>2494</v>
      </c>
      <c r="J77" s="295">
        <v>18</v>
      </c>
      <c r="K77" s="295">
        <v>12</v>
      </c>
      <c r="L77" s="295">
        <v>1925</v>
      </c>
      <c r="M77" s="295">
        <v>0</v>
      </c>
      <c r="N77" s="295">
        <v>0</v>
      </c>
      <c r="O77" s="295">
        <v>0</v>
      </c>
      <c r="P77" s="296">
        <v>1955</v>
      </c>
      <c r="Q77" s="295">
        <v>0</v>
      </c>
      <c r="R77" s="295">
        <v>0</v>
      </c>
      <c r="S77" s="295">
        <v>0</v>
      </c>
      <c r="T77" s="295">
        <v>0</v>
      </c>
      <c r="U77" s="295">
        <v>0</v>
      </c>
      <c r="V77" s="295">
        <v>0</v>
      </c>
      <c r="W77" s="296">
        <v>0</v>
      </c>
      <c r="X77" s="295">
        <v>5</v>
      </c>
      <c r="Y77" s="295">
        <v>5</v>
      </c>
      <c r="Z77" s="295">
        <v>529</v>
      </c>
      <c r="AA77" s="295">
        <v>0</v>
      </c>
      <c r="AB77" s="295">
        <v>0</v>
      </c>
      <c r="AC77" s="295"/>
      <c r="AD77" s="296">
        <v>539</v>
      </c>
      <c r="AE77" s="295">
        <v>0</v>
      </c>
      <c r="AF77" s="295">
        <v>0</v>
      </c>
      <c r="AG77" s="295">
        <v>294</v>
      </c>
      <c r="AH77" s="295">
        <v>0</v>
      </c>
      <c r="AI77" s="295">
        <v>0</v>
      </c>
      <c r="AJ77" s="295">
        <v>0</v>
      </c>
      <c r="AK77" s="296">
        <v>294</v>
      </c>
    </row>
    <row r="78" spans="1:37" s="258" customFormat="1" ht="12.75">
      <c r="A78" s="254">
        <v>70</v>
      </c>
      <c r="B78" s="255" t="s">
        <v>696</v>
      </c>
      <c r="C78" s="295">
        <v>7</v>
      </c>
      <c r="D78" s="295">
        <v>99</v>
      </c>
      <c r="E78" s="295">
        <v>2398</v>
      </c>
      <c r="F78" s="295">
        <v>7</v>
      </c>
      <c r="G78" s="295">
        <v>0</v>
      </c>
      <c r="H78" s="295">
        <v>24</v>
      </c>
      <c r="I78" s="296">
        <v>2535</v>
      </c>
      <c r="J78" s="295">
        <v>7</v>
      </c>
      <c r="K78" s="295">
        <v>106</v>
      </c>
      <c r="L78" s="295">
        <v>2015</v>
      </c>
      <c r="M78" s="295">
        <v>0</v>
      </c>
      <c r="N78" s="295">
        <v>0</v>
      </c>
      <c r="O78" s="295">
        <v>0</v>
      </c>
      <c r="P78" s="296">
        <v>2128</v>
      </c>
      <c r="Q78" s="295">
        <v>0</v>
      </c>
      <c r="R78" s="295">
        <v>0</v>
      </c>
      <c r="S78" s="295">
        <v>0</v>
      </c>
      <c r="T78" s="295">
        <v>0</v>
      </c>
      <c r="U78" s="295">
        <v>0</v>
      </c>
      <c r="V78" s="295">
        <v>0</v>
      </c>
      <c r="W78" s="296">
        <v>0</v>
      </c>
      <c r="X78" s="295">
        <v>1</v>
      </c>
      <c r="Y78" s="295">
        <v>17</v>
      </c>
      <c r="Z78" s="295">
        <v>358</v>
      </c>
      <c r="AA78" s="295">
        <v>7</v>
      </c>
      <c r="AB78" s="295">
        <v>0</v>
      </c>
      <c r="AC78" s="295">
        <v>0</v>
      </c>
      <c r="AD78" s="296">
        <v>383</v>
      </c>
      <c r="AE78" s="295">
        <v>0</v>
      </c>
      <c r="AF78" s="295">
        <v>0</v>
      </c>
      <c r="AG78" s="295">
        <v>97</v>
      </c>
      <c r="AH78" s="295">
        <v>0</v>
      </c>
      <c r="AI78" s="295">
        <v>0</v>
      </c>
      <c r="AJ78" s="295">
        <v>0</v>
      </c>
      <c r="AK78" s="296">
        <v>97</v>
      </c>
    </row>
    <row r="79" spans="1:37" s="258" customFormat="1" ht="12.75">
      <c r="A79" s="254">
        <v>71</v>
      </c>
      <c r="B79" s="255" t="s">
        <v>697</v>
      </c>
      <c r="C79" s="295">
        <v>7</v>
      </c>
      <c r="D79" s="295">
        <v>96</v>
      </c>
      <c r="E79" s="295">
        <v>3061</v>
      </c>
      <c r="F79" s="295">
        <v>0</v>
      </c>
      <c r="G79" s="295">
        <v>0</v>
      </c>
      <c r="H79" s="295">
        <v>37</v>
      </c>
      <c r="I79" s="296">
        <v>3201</v>
      </c>
      <c r="J79" s="295">
        <v>12</v>
      </c>
      <c r="K79" s="295">
        <v>96</v>
      </c>
      <c r="L79" s="295">
        <v>2831</v>
      </c>
      <c r="M79" s="295">
        <v>0</v>
      </c>
      <c r="N79" s="295">
        <v>0</v>
      </c>
      <c r="O79" s="295">
        <v>0</v>
      </c>
      <c r="P79" s="296">
        <v>2939</v>
      </c>
      <c r="Q79" s="295">
        <v>0</v>
      </c>
      <c r="R79" s="295">
        <v>0</v>
      </c>
      <c r="S79" s="295">
        <v>0</v>
      </c>
      <c r="T79" s="295">
        <v>0</v>
      </c>
      <c r="U79" s="295">
        <v>0</v>
      </c>
      <c r="V79" s="295">
        <v>0</v>
      </c>
      <c r="W79" s="296">
        <v>0</v>
      </c>
      <c r="X79" s="295">
        <v>0</v>
      </c>
      <c r="Y79" s="295">
        <v>0</v>
      </c>
      <c r="Z79" s="295">
        <v>225</v>
      </c>
      <c r="AA79" s="295">
        <v>0</v>
      </c>
      <c r="AB79" s="295">
        <v>0</v>
      </c>
      <c r="AC79" s="295">
        <v>0</v>
      </c>
      <c r="AD79" s="296">
        <v>225</v>
      </c>
      <c r="AE79" s="295">
        <v>0</v>
      </c>
      <c r="AF79" s="295">
        <v>0</v>
      </c>
      <c r="AG79" s="295">
        <v>0</v>
      </c>
      <c r="AH79" s="295">
        <v>0</v>
      </c>
      <c r="AI79" s="295">
        <v>0</v>
      </c>
      <c r="AJ79" s="295">
        <v>0</v>
      </c>
      <c r="AK79" s="296">
        <v>0</v>
      </c>
    </row>
    <row r="80" spans="1:37" s="258" customFormat="1" ht="12.75">
      <c r="A80" s="254">
        <v>72</v>
      </c>
      <c r="B80" s="255" t="s">
        <v>698</v>
      </c>
      <c r="C80" s="295">
        <v>4</v>
      </c>
      <c r="D80" s="295">
        <v>192</v>
      </c>
      <c r="E80" s="295">
        <v>1368</v>
      </c>
      <c r="F80" s="295">
        <v>20</v>
      </c>
      <c r="G80" s="295">
        <v>0</v>
      </c>
      <c r="H80" s="295">
        <v>0</v>
      </c>
      <c r="I80" s="296">
        <v>1584</v>
      </c>
      <c r="J80" s="295">
        <v>8</v>
      </c>
      <c r="K80" s="295">
        <v>236</v>
      </c>
      <c r="L80" s="295">
        <v>1385</v>
      </c>
      <c r="M80" s="295">
        <v>0</v>
      </c>
      <c r="N80" s="295">
        <v>0</v>
      </c>
      <c r="O80" s="295">
        <v>0</v>
      </c>
      <c r="P80" s="296">
        <v>1629</v>
      </c>
      <c r="Q80" s="295">
        <v>0</v>
      </c>
      <c r="R80" s="295">
        <v>0</v>
      </c>
      <c r="S80" s="295">
        <v>0</v>
      </c>
      <c r="T80" s="295">
        <v>0</v>
      </c>
      <c r="U80" s="295">
        <v>0</v>
      </c>
      <c r="V80" s="295">
        <v>0</v>
      </c>
      <c r="W80" s="296">
        <v>0</v>
      </c>
      <c r="X80" s="295">
        <v>0</v>
      </c>
      <c r="Y80" s="295">
        <v>0</v>
      </c>
      <c r="Z80" s="295">
        <v>0</v>
      </c>
      <c r="AA80" s="295">
        <v>0</v>
      </c>
      <c r="AB80" s="295">
        <v>0</v>
      </c>
      <c r="AC80" s="295">
        <v>0</v>
      </c>
      <c r="AD80" s="296">
        <v>0</v>
      </c>
      <c r="AE80" s="295">
        <v>0</v>
      </c>
      <c r="AF80" s="295">
        <v>0</v>
      </c>
      <c r="AG80" s="295">
        <v>18</v>
      </c>
      <c r="AH80" s="295">
        <v>0</v>
      </c>
      <c r="AI80" s="295">
        <v>0</v>
      </c>
      <c r="AJ80" s="295">
        <v>0</v>
      </c>
      <c r="AK80" s="296">
        <v>18</v>
      </c>
    </row>
    <row r="81" spans="1:37" s="258" customFormat="1" ht="16.5" customHeight="1">
      <c r="A81" s="254">
        <v>73</v>
      </c>
      <c r="B81" s="255" t="s">
        <v>699</v>
      </c>
      <c r="C81" s="295">
        <v>2</v>
      </c>
      <c r="D81" s="295">
        <v>55</v>
      </c>
      <c r="E81" s="295">
        <v>1513</v>
      </c>
      <c r="F81" s="295">
        <v>6</v>
      </c>
      <c r="G81" s="295">
        <v>0</v>
      </c>
      <c r="H81" s="295">
        <v>3</v>
      </c>
      <c r="I81" s="296">
        <v>1579</v>
      </c>
      <c r="J81" s="295">
        <v>0</v>
      </c>
      <c r="K81" s="295">
        <v>0</v>
      </c>
      <c r="L81" s="295">
        <v>1621</v>
      </c>
      <c r="M81" s="295">
        <v>0</v>
      </c>
      <c r="N81" s="295"/>
      <c r="O81" s="295">
        <v>0</v>
      </c>
      <c r="P81" s="296">
        <v>1621</v>
      </c>
      <c r="Q81" s="295">
        <v>0</v>
      </c>
      <c r="R81" s="295">
        <v>0</v>
      </c>
      <c r="S81" s="295">
        <v>0</v>
      </c>
      <c r="T81" s="295">
        <v>0</v>
      </c>
      <c r="U81" s="295">
        <v>0</v>
      </c>
      <c r="V81" s="295">
        <v>0</v>
      </c>
      <c r="W81" s="296">
        <v>0</v>
      </c>
      <c r="X81" s="295">
        <v>0</v>
      </c>
      <c r="Y81" s="295">
        <v>0</v>
      </c>
      <c r="Z81" s="295">
        <v>0</v>
      </c>
      <c r="AA81" s="295">
        <v>0</v>
      </c>
      <c r="AB81" s="295">
        <v>0</v>
      </c>
      <c r="AC81" s="295">
        <v>0</v>
      </c>
      <c r="AD81" s="296">
        <v>0</v>
      </c>
      <c r="AE81" s="295">
        <v>0</v>
      </c>
      <c r="AF81" s="295">
        <v>0</v>
      </c>
      <c r="AG81" s="295">
        <v>0</v>
      </c>
      <c r="AH81" s="295">
        <v>0</v>
      </c>
      <c r="AI81" s="295">
        <v>0</v>
      </c>
      <c r="AJ81" s="295">
        <v>0</v>
      </c>
      <c r="AK81" s="296">
        <v>0</v>
      </c>
    </row>
    <row r="82" spans="1:37" s="258" customFormat="1" ht="12.75">
      <c r="A82" s="254">
        <v>74</v>
      </c>
      <c r="B82" s="255" t="s">
        <v>700</v>
      </c>
      <c r="C82" s="295">
        <v>3</v>
      </c>
      <c r="D82" s="295">
        <v>63</v>
      </c>
      <c r="E82" s="295">
        <v>637</v>
      </c>
      <c r="F82" s="295">
        <v>0</v>
      </c>
      <c r="G82" s="295">
        <v>0</v>
      </c>
      <c r="H82" s="295">
        <v>0</v>
      </c>
      <c r="I82" s="296">
        <v>703</v>
      </c>
      <c r="J82" s="295">
        <v>0</v>
      </c>
      <c r="K82" s="295">
        <v>0</v>
      </c>
      <c r="L82" s="295">
        <v>598</v>
      </c>
      <c r="M82" s="295">
        <v>0</v>
      </c>
      <c r="N82" s="295">
        <v>0</v>
      </c>
      <c r="O82" s="295">
        <v>0</v>
      </c>
      <c r="P82" s="296">
        <v>598</v>
      </c>
      <c r="Q82" s="295">
        <v>0</v>
      </c>
      <c r="R82" s="295">
        <v>0</v>
      </c>
      <c r="S82" s="295">
        <v>0</v>
      </c>
      <c r="T82" s="295">
        <v>0</v>
      </c>
      <c r="U82" s="295">
        <v>0</v>
      </c>
      <c r="V82" s="295">
        <v>0</v>
      </c>
      <c r="W82" s="296">
        <v>0</v>
      </c>
      <c r="X82" s="295">
        <v>0</v>
      </c>
      <c r="Y82" s="295">
        <v>0</v>
      </c>
      <c r="Z82" s="295">
        <v>105</v>
      </c>
      <c r="AA82" s="295">
        <v>0</v>
      </c>
      <c r="AB82" s="295">
        <v>0</v>
      </c>
      <c r="AC82" s="295">
        <v>0</v>
      </c>
      <c r="AD82" s="296">
        <v>105</v>
      </c>
      <c r="AE82" s="295">
        <v>0</v>
      </c>
      <c r="AF82" s="295">
        <v>0</v>
      </c>
      <c r="AG82" s="295">
        <v>0</v>
      </c>
      <c r="AH82" s="295">
        <v>0</v>
      </c>
      <c r="AI82" s="295">
        <v>0</v>
      </c>
      <c r="AJ82" s="295">
        <v>0</v>
      </c>
      <c r="AK82" s="296">
        <v>0</v>
      </c>
    </row>
    <row r="83" spans="1:37" s="298" customFormat="1" ht="12.75">
      <c r="A83" s="254">
        <v>75</v>
      </c>
      <c r="B83" s="255" t="s">
        <v>701</v>
      </c>
      <c r="C83" s="295">
        <v>2</v>
      </c>
      <c r="D83" s="295">
        <v>48</v>
      </c>
      <c r="E83" s="295">
        <v>719</v>
      </c>
      <c r="F83" s="295">
        <v>0</v>
      </c>
      <c r="G83" s="295">
        <v>0</v>
      </c>
      <c r="H83" s="295">
        <v>0</v>
      </c>
      <c r="I83" s="296">
        <v>769</v>
      </c>
      <c r="J83" s="297">
        <v>0</v>
      </c>
      <c r="K83" s="297">
        <v>0</v>
      </c>
      <c r="L83" s="297">
        <v>777</v>
      </c>
      <c r="M83" s="297">
        <v>0</v>
      </c>
      <c r="N83" s="297">
        <v>0</v>
      </c>
      <c r="O83" s="297">
        <v>0</v>
      </c>
      <c r="P83" s="296">
        <v>777</v>
      </c>
      <c r="Q83" s="297">
        <v>0</v>
      </c>
      <c r="R83" s="297">
        <v>0</v>
      </c>
      <c r="S83" s="297">
        <v>0</v>
      </c>
      <c r="T83" s="297">
        <v>0</v>
      </c>
      <c r="U83" s="297">
        <v>0</v>
      </c>
      <c r="V83" s="297">
        <v>0</v>
      </c>
      <c r="W83" s="296">
        <v>0</v>
      </c>
      <c r="X83" s="297">
        <v>0</v>
      </c>
      <c r="Y83" s="297">
        <v>0</v>
      </c>
      <c r="Z83" s="297">
        <v>0</v>
      </c>
      <c r="AA83" s="297">
        <v>0</v>
      </c>
      <c r="AB83" s="297">
        <v>0</v>
      </c>
      <c r="AC83" s="297">
        <v>0</v>
      </c>
      <c r="AD83" s="296">
        <v>0</v>
      </c>
      <c r="AE83" s="297">
        <v>0</v>
      </c>
      <c r="AF83" s="297">
        <v>0</v>
      </c>
      <c r="AG83" s="297">
        <v>0</v>
      </c>
      <c r="AH83" s="297">
        <v>0</v>
      </c>
      <c r="AI83" s="297">
        <v>0</v>
      </c>
      <c r="AJ83" s="297">
        <v>0</v>
      </c>
      <c r="AK83" s="296">
        <v>0</v>
      </c>
    </row>
    <row r="84" spans="1:37" s="261" customFormat="1" ht="16.5" customHeight="1">
      <c r="A84" s="285" t="s">
        <v>18</v>
      </c>
      <c r="B84" s="285"/>
      <c r="C84" s="299">
        <v>532</v>
      </c>
      <c r="D84" s="299">
        <v>8246</v>
      </c>
      <c r="E84" s="299">
        <v>159087</v>
      </c>
      <c r="F84" s="299">
        <v>468</v>
      </c>
      <c r="G84" s="299">
        <v>4</v>
      </c>
      <c r="H84" s="299">
        <v>1284</v>
      </c>
      <c r="I84" s="299">
        <v>169621</v>
      </c>
      <c r="J84" s="299">
        <v>671</v>
      </c>
      <c r="K84" s="299">
        <v>9259</v>
      </c>
      <c r="L84" s="299">
        <v>147910</v>
      </c>
      <c r="M84" s="299">
        <v>0</v>
      </c>
      <c r="N84" s="299">
        <v>0</v>
      </c>
      <c r="O84" s="299">
        <v>0</v>
      </c>
      <c r="P84" s="299">
        <v>157840</v>
      </c>
      <c r="Q84" s="299">
        <v>0</v>
      </c>
      <c r="R84" s="299">
        <v>0</v>
      </c>
      <c r="S84" s="299">
        <v>0</v>
      </c>
      <c r="T84" s="299">
        <v>0</v>
      </c>
      <c r="U84" s="299">
        <v>0</v>
      </c>
      <c r="V84" s="299">
        <v>0</v>
      </c>
      <c r="W84" s="299">
        <v>0</v>
      </c>
      <c r="X84" s="299">
        <v>105</v>
      </c>
      <c r="Y84" s="299">
        <v>1659</v>
      </c>
      <c r="Z84" s="299">
        <v>8636</v>
      </c>
      <c r="AA84" s="299">
        <v>228</v>
      </c>
      <c r="AB84" s="299">
        <v>0</v>
      </c>
      <c r="AC84" s="299">
        <v>304</v>
      </c>
      <c r="AD84" s="299">
        <v>10932</v>
      </c>
      <c r="AE84" s="299">
        <v>5</v>
      </c>
      <c r="AF84" s="299">
        <v>199</v>
      </c>
      <c r="AG84" s="299">
        <v>9000</v>
      </c>
      <c r="AH84" s="299">
        <v>220</v>
      </c>
      <c r="AI84" s="299">
        <v>0</v>
      </c>
      <c r="AJ84" s="299">
        <v>0</v>
      </c>
      <c r="AK84" s="299">
        <v>9424</v>
      </c>
    </row>
    <row r="85" spans="1:37" s="261" customFormat="1" ht="16.5" customHeight="1">
      <c r="A85" s="644" t="s">
        <v>1041</v>
      </c>
      <c r="B85" s="644"/>
      <c r="C85" s="645"/>
      <c r="D85" s="645"/>
      <c r="E85" s="645"/>
      <c r="F85" s="645"/>
      <c r="G85" s="645"/>
      <c r="H85" s="645"/>
      <c r="I85" s="645"/>
      <c r="J85" s="645"/>
      <c r="K85" s="645"/>
      <c r="L85" s="645"/>
      <c r="M85" s="645"/>
      <c r="N85" s="645"/>
      <c r="O85" s="645"/>
      <c r="P85" s="645"/>
      <c r="Q85" s="645"/>
      <c r="R85" s="645"/>
      <c r="S85" s="645"/>
      <c r="T85" s="645"/>
      <c r="U85" s="645"/>
      <c r="V85" s="645"/>
      <c r="W85" s="645"/>
      <c r="X85" s="645"/>
      <c r="Y85" s="645"/>
      <c r="Z85" s="645"/>
      <c r="AA85" s="645"/>
      <c r="AB85" s="645"/>
      <c r="AC85" s="645"/>
      <c r="AD85" s="645"/>
      <c r="AE85" s="645"/>
      <c r="AF85" s="645"/>
      <c r="AG85" s="645"/>
      <c r="AH85" s="645"/>
      <c r="AI85" s="645"/>
      <c r="AJ85" s="645"/>
      <c r="AK85" s="645"/>
    </row>
    <row r="86" ht="15">
      <c r="A86" s="61" t="s">
        <v>1039</v>
      </c>
    </row>
    <row r="87" ht="15">
      <c r="A87" s="61" t="s">
        <v>1148</v>
      </c>
    </row>
    <row r="88" ht="15">
      <c r="A88" s="61" t="s">
        <v>1040</v>
      </c>
    </row>
    <row r="89" spans="1:37" s="140" customFormat="1" ht="12.75">
      <c r="A89" s="368" t="s">
        <v>1149</v>
      </c>
      <c r="B89" s="604"/>
      <c r="C89" s="604"/>
      <c r="D89" s="604"/>
      <c r="E89" s="604"/>
      <c r="F89" s="604"/>
      <c r="G89" s="604"/>
      <c r="H89" s="604"/>
      <c r="I89" s="368"/>
      <c r="J89" s="368"/>
      <c r="K89" s="368"/>
      <c r="L89" s="604"/>
      <c r="M89" s="604"/>
      <c r="N89" s="604"/>
      <c r="O89" s="604"/>
      <c r="P89" s="368"/>
      <c r="Q89" s="368"/>
      <c r="R89" s="368"/>
      <c r="S89" s="368"/>
      <c r="T89" s="368"/>
      <c r="U89" s="368"/>
      <c r="V89" s="368"/>
      <c r="W89" s="368"/>
      <c r="X89" s="368"/>
      <c r="Y89" s="368"/>
      <c r="Z89" s="368"/>
      <c r="AA89" s="368"/>
      <c r="AB89" s="368"/>
      <c r="AC89" s="368"/>
      <c r="AD89" s="499"/>
      <c r="AE89" s="499"/>
      <c r="AF89" s="499"/>
      <c r="AG89" s="499"/>
      <c r="AH89" s="499"/>
      <c r="AI89" s="499"/>
      <c r="AJ89" s="499"/>
      <c r="AK89" s="499"/>
    </row>
    <row r="90" spans="1:37" s="140" customFormat="1" ht="12.75">
      <c r="A90" s="368"/>
      <c r="B90" s="604"/>
      <c r="C90" s="604"/>
      <c r="D90" s="604"/>
      <c r="E90" s="604"/>
      <c r="F90" s="604"/>
      <c r="G90" s="604"/>
      <c r="H90" s="604"/>
      <c r="I90" s="368"/>
      <c r="J90" s="368"/>
      <c r="K90" s="368"/>
      <c r="L90" s="604"/>
      <c r="M90" s="604"/>
      <c r="N90" s="604"/>
      <c r="O90" s="604"/>
      <c r="P90" s="368"/>
      <c r="Q90" s="368"/>
      <c r="R90" s="368"/>
      <c r="S90" s="368"/>
      <c r="T90" s="368"/>
      <c r="U90" s="368"/>
      <c r="V90" s="368"/>
      <c r="W90" s="368"/>
      <c r="X90" s="368"/>
      <c r="Y90" s="368"/>
      <c r="Z90" s="368"/>
      <c r="AA90" s="368"/>
      <c r="AB90" s="368"/>
      <c r="AC90" s="368"/>
      <c r="AD90" s="499"/>
      <c r="AE90" s="499"/>
      <c r="AF90" s="499"/>
      <c r="AG90" s="499"/>
      <c r="AH90" s="499"/>
      <c r="AI90" s="499"/>
      <c r="AJ90" s="499"/>
      <c r="AK90" s="499"/>
    </row>
    <row r="91" spans="1:37" s="140" customFormat="1" ht="12.75">
      <c r="A91" s="368"/>
      <c r="B91" s="604"/>
      <c r="C91" s="604"/>
      <c r="D91" s="604"/>
      <c r="E91" s="604"/>
      <c r="F91" s="604"/>
      <c r="G91" s="604"/>
      <c r="H91" s="604"/>
      <c r="I91" s="368"/>
      <c r="J91" s="368"/>
      <c r="K91" s="368"/>
      <c r="L91" s="604"/>
      <c r="M91" s="604"/>
      <c r="N91" s="604"/>
      <c r="O91" s="604"/>
      <c r="P91" s="368"/>
      <c r="Q91" s="368"/>
      <c r="R91" s="368"/>
      <c r="S91" s="368"/>
      <c r="T91" s="368"/>
      <c r="U91" s="368"/>
      <c r="V91" s="368"/>
      <c r="W91" s="368"/>
      <c r="X91" s="368"/>
      <c r="Y91" s="368"/>
      <c r="Z91" s="368"/>
      <c r="AA91" s="368"/>
      <c r="AB91" s="368"/>
      <c r="AC91" s="368"/>
      <c r="AD91" s="499"/>
      <c r="AE91" s="499"/>
      <c r="AF91" s="499"/>
      <c r="AG91" s="499"/>
      <c r="AH91" s="499"/>
      <c r="AI91" s="499"/>
      <c r="AJ91" s="499"/>
      <c r="AK91" s="499"/>
    </row>
    <row r="92" spans="1:37" s="140" customFormat="1" ht="12.75" customHeight="1">
      <c r="A92" s="368" t="s">
        <v>1026</v>
      </c>
      <c r="B92" s="368"/>
      <c r="C92" s="368"/>
      <c r="D92" s="604"/>
      <c r="E92" s="604"/>
      <c r="F92" s="604"/>
      <c r="G92" s="604"/>
      <c r="H92" s="604"/>
      <c r="I92" s="368"/>
      <c r="J92" s="604"/>
      <c r="K92" s="604"/>
      <c r="L92" s="604"/>
      <c r="M92" s="604"/>
      <c r="N92" s="604"/>
      <c r="O92" s="604"/>
      <c r="P92" s="368"/>
      <c r="Q92" s="368"/>
      <c r="R92" s="368"/>
      <c r="S92" s="368"/>
      <c r="T92" s="368"/>
      <c r="U92" s="368"/>
      <c r="V92" s="368"/>
      <c r="W92" s="368"/>
      <c r="X92" s="368"/>
      <c r="Y92" s="368"/>
      <c r="Z92" s="368"/>
      <c r="AA92" s="368"/>
      <c r="AB92" s="368"/>
      <c r="AC92" s="368"/>
      <c r="AD92" s="368"/>
      <c r="AE92" s="368"/>
      <c r="AF92" s="911" t="s">
        <v>995</v>
      </c>
      <c r="AG92" s="911"/>
      <c r="AH92" s="911"/>
      <c r="AI92" s="911"/>
      <c r="AJ92" s="911"/>
      <c r="AK92" s="911"/>
    </row>
    <row r="93" spans="1:37" s="140" customFormat="1" ht="12.75" customHeight="1">
      <c r="A93" s="604"/>
      <c r="B93" s="604"/>
      <c r="C93" s="604"/>
      <c r="D93" s="604"/>
      <c r="E93" s="604"/>
      <c r="F93" s="604"/>
      <c r="G93" s="604"/>
      <c r="H93" s="604"/>
      <c r="I93" s="368"/>
      <c r="J93" s="604"/>
      <c r="K93" s="604"/>
      <c r="L93" s="604"/>
      <c r="M93" s="604"/>
      <c r="N93" s="604"/>
      <c r="O93" s="604"/>
      <c r="P93" s="368"/>
      <c r="Q93" s="368"/>
      <c r="R93" s="368"/>
      <c r="S93" s="368"/>
      <c r="T93" s="368"/>
      <c r="U93" s="368"/>
      <c r="V93" s="368"/>
      <c r="W93" s="368"/>
      <c r="X93" s="368"/>
      <c r="Y93" s="368"/>
      <c r="Z93" s="368"/>
      <c r="AA93" s="368"/>
      <c r="AB93" s="368"/>
      <c r="AC93" s="368"/>
      <c r="AD93" s="368"/>
      <c r="AE93" s="368"/>
      <c r="AF93" s="911" t="s">
        <v>998</v>
      </c>
      <c r="AG93" s="911"/>
      <c r="AH93" s="911"/>
      <c r="AI93" s="911"/>
      <c r="AJ93" s="911"/>
      <c r="AK93" s="911"/>
    </row>
    <row r="94" spans="1:37" s="140" customFormat="1" ht="12.75">
      <c r="A94" s="368"/>
      <c r="B94" s="368"/>
      <c r="C94" s="604"/>
      <c r="D94" s="604"/>
      <c r="E94" s="604"/>
      <c r="F94" s="604"/>
      <c r="G94" s="604"/>
      <c r="H94" s="604"/>
      <c r="I94" s="368"/>
      <c r="J94" s="604"/>
      <c r="K94" s="604"/>
      <c r="L94" s="604"/>
      <c r="M94" s="604"/>
      <c r="N94" s="604"/>
      <c r="O94" s="604"/>
      <c r="P94" s="368"/>
      <c r="Q94" s="368"/>
      <c r="R94" s="368"/>
      <c r="S94" s="368"/>
      <c r="T94" s="368"/>
      <c r="U94" s="368"/>
      <c r="V94" s="368"/>
      <c r="W94" s="368"/>
      <c r="X94" s="368"/>
      <c r="Y94" s="368"/>
      <c r="Z94" s="368"/>
      <c r="AA94" s="368"/>
      <c r="AB94" s="368"/>
      <c r="AC94" s="368"/>
      <c r="AD94" s="368"/>
      <c r="AE94" s="368"/>
      <c r="AF94" s="911" t="s">
        <v>997</v>
      </c>
      <c r="AG94" s="911"/>
      <c r="AH94" s="911"/>
      <c r="AI94" s="911"/>
      <c r="AJ94" s="911"/>
      <c r="AK94" s="911"/>
    </row>
  </sheetData>
  <sheetProtection/>
  <mergeCells count="13">
    <mergeCell ref="A3:AK3"/>
    <mergeCell ref="A2:AK2"/>
    <mergeCell ref="AF92:AK92"/>
    <mergeCell ref="AF93:AK93"/>
    <mergeCell ref="AE6:AK6"/>
    <mergeCell ref="A4:AK4"/>
    <mergeCell ref="AF94:AK94"/>
    <mergeCell ref="A6:A7"/>
    <mergeCell ref="B6:B7"/>
    <mergeCell ref="C6:I6"/>
    <mergeCell ref="J6:P6"/>
    <mergeCell ref="Q6:W6"/>
    <mergeCell ref="X6:AD6"/>
  </mergeCells>
  <printOptions horizontalCentered="1"/>
  <pageMargins left="0.31496062992125984" right="0.31496062992125984" top="0.5905511811023623" bottom="0.5905511811023623" header="0.3937007874015748" footer="0.1968503937007874"/>
  <pageSetup horizontalDpi="600" verticalDpi="600" orientation="landscape" paperSize="9" scale="59" r:id="rId1"/>
</worksheet>
</file>

<file path=xl/worksheets/sheet36.xml><?xml version="1.0" encoding="utf-8"?>
<worksheet xmlns="http://schemas.openxmlformats.org/spreadsheetml/2006/main" xmlns:r="http://schemas.openxmlformats.org/officeDocument/2006/relationships">
  <sheetPr>
    <tabColor rgb="FF00B050"/>
  </sheetPr>
  <dimension ref="A1:T95"/>
  <sheetViews>
    <sheetView view="pageBreakPreview" zoomScale="130" zoomScaleSheetLayoutView="130" zoomScalePageLayoutView="0" workbookViewId="0" topLeftCell="A1">
      <pane ySplit="11" topLeftCell="A84" activePane="bottomLeft" state="frozen"/>
      <selection pane="topLeft" activeCell="H33" sqref="A33:V43"/>
      <selection pane="bottomLeft" activeCell="A1" sqref="A1:IV16384"/>
    </sheetView>
  </sheetViews>
  <sheetFormatPr defaultColWidth="9.140625" defaultRowHeight="12.75"/>
  <cols>
    <col min="1" max="1" width="6.28125" style="0" customWidth="1"/>
    <col min="2" max="2" width="20.28125" style="0" customWidth="1"/>
    <col min="3" max="3" width="15.421875" style="0" customWidth="1"/>
    <col min="4" max="4" width="16.140625" style="0" customWidth="1"/>
    <col min="5" max="5" width="16.57421875" style="0" customWidth="1"/>
    <col min="6" max="6" width="14.57421875" style="0" customWidth="1"/>
    <col min="7" max="7" width="16.00390625" style="0" customWidth="1"/>
  </cols>
  <sheetData>
    <row r="1" spans="1:7" ht="15" customHeight="1">
      <c r="A1" s="74"/>
      <c r="B1" s="74"/>
      <c r="C1" s="74"/>
      <c r="D1" s="75"/>
      <c r="E1" s="1128" t="s">
        <v>89</v>
      </c>
      <c r="F1" s="1128"/>
      <c r="G1" s="1128"/>
    </row>
    <row r="2" spans="2:6" ht="15.75">
      <c r="B2" s="117"/>
      <c r="C2" s="117"/>
      <c r="D2" s="117" t="s">
        <v>0</v>
      </c>
      <c r="E2" s="117"/>
      <c r="F2" s="117"/>
    </row>
    <row r="3" spans="3:8" ht="20.25">
      <c r="C3" s="949" t="s">
        <v>388</v>
      </c>
      <c r="D3" s="949"/>
      <c r="E3" s="949"/>
      <c r="F3" s="949"/>
      <c r="G3" s="115"/>
      <c r="H3" s="115"/>
    </row>
    <row r="4" spans="1:6" ht="12.75">
      <c r="A4" s="74"/>
      <c r="B4" s="74"/>
      <c r="C4" s="74"/>
      <c r="D4" s="74"/>
      <c r="E4" s="74"/>
      <c r="F4" s="74"/>
    </row>
    <row r="5" spans="1:7" s="30" customFormat="1" ht="15.75">
      <c r="A5" s="1029" t="s">
        <v>289</v>
      </c>
      <c r="B5" s="1029"/>
      <c r="C5" s="1029"/>
      <c r="D5" s="1029"/>
      <c r="E5" s="1029"/>
      <c r="F5" s="1029"/>
      <c r="G5" s="1029"/>
    </row>
    <row r="7" spans="1:2" ht="12.75">
      <c r="A7" s="862" t="s">
        <v>994</v>
      </c>
      <c r="B7" s="862"/>
    </row>
    <row r="8" spans="1:8" s="15" customFormat="1" ht="13.5" customHeight="1">
      <c r="A8" s="1129" t="s">
        <v>122</v>
      </c>
      <c r="B8" s="1113" t="s">
        <v>2</v>
      </c>
      <c r="C8" s="1113" t="s">
        <v>123</v>
      </c>
      <c r="D8" s="1133" t="s">
        <v>189</v>
      </c>
      <c r="E8" s="1133"/>
      <c r="F8" s="871" t="s">
        <v>126</v>
      </c>
      <c r="G8" s="871"/>
      <c r="H8" s="25"/>
    </row>
    <row r="9" spans="1:19" s="15" customFormat="1" ht="12.75" customHeight="1">
      <c r="A9" s="1130"/>
      <c r="B9" s="1132"/>
      <c r="C9" s="1132"/>
      <c r="D9" s="1134" t="s">
        <v>124</v>
      </c>
      <c r="E9" s="1134" t="s">
        <v>125</v>
      </c>
      <c r="F9" s="1133" t="s">
        <v>124</v>
      </c>
      <c r="G9" s="1133" t="s">
        <v>125</v>
      </c>
      <c r="H9" s="25"/>
      <c r="R9" s="24"/>
      <c r="S9" s="25"/>
    </row>
    <row r="10" spans="1:8" s="15" customFormat="1" ht="12.75" customHeight="1">
      <c r="A10" s="1131"/>
      <c r="B10" s="1124"/>
      <c r="C10" s="1124"/>
      <c r="D10" s="1135"/>
      <c r="E10" s="1135"/>
      <c r="F10" s="1133"/>
      <c r="G10" s="1133"/>
      <c r="H10" s="25"/>
    </row>
    <row r="11" spans="1:8" s="15" customFormat="1" ht="15">
      <c r="A11" s="116">
        <v>1</v>
      </c>
      <c r="B11" s="96">
        <v>2</v>
      </c>
      <c r="C11" s="96">
        <v>3</v>
      </c>
      <c r="D11" s="96">
        <v>4</v>
      </c>
      <c r="E11" s="110">
        <v>5</v>
      </c>
      <c r="F11" s="2">
        <v>6</v>
      </c>
      <c r="G11" s="2">
        <v>7</v>
      </c>
      <c r="H11" s="106"/>
    </row>
    <row r="12" spans="1:20" ht="12.75">
      <c r="A12" s="135">
        <v>1</v>
      </c>
      <c r="B12" s="226" t="s">
        <v>627</v>
      </c>
      <c r="C12" s="269">
        <v>3191</v>
      </c>
      <c r="D12" s="269">
        <v>1466</v>
      </c>
      <c r="E12" s="269">
        <v>1725</v>
      </c>
      <c r="F12" s="269">
        <v>2740</v>
      </c>
      <c r="G12" s="269">
        <v>451</v>
      </c>
      <c r="H12" s="7"/>
      <c r="I12" s="7"/>
      <c r="J12" s="7"/>
      <c r="K12" s="7"/>
      <c r="L12" s="7"/>
      <c r="M12" s="7"/>
      <c r="N12" s="7"/>
      <c r="O12" s="7"/>
      <c r="P12" s="7"/>
      <c r="Q12" s="7"/>
      <c r="R12" s="7"/>
      <c r="S12" s="7"/>
      <c r="T12" s="7"/>
    </row>
    <row r="13" spans="1:20" ht="12.75">
      <c r="A13" s="135">
        <v>2</v>
      </c>
      <c r="B13" s="226" t="s">
        <v>628</v>
      </c>
      <c r="C13" s="269">
        <v>2734</v>
      </c>
      <c r="D13" s="269">
        <v>1267</v>
      </c>
      <c r="E13" s="269">
        <v>1467</v>
      </c>
      <c r="F13" s="269">
        <v>2408</v>
      </c>
      <c r="G13" s="269">
        <v>326</v>
      </c>
      <c r="H13" s="7"/>
      <c r="I13" s="7"/>
      <c r="J13" s="7"/>
      <c r="K13" s="7"/>
      <c r="L13" s="7"/>
      <c r="M13" s="7"/>
      <c r="N13" s="7"/>
      <c r="O13" s="7"/>
      <c r="P13" s="7"/>
      <c r="Q13" s="7"/>
      <c r="R13" s="7"/>
      <c r="S13" s="7"/>
      <c r="T13" s="7"/>
    </row>
    <row r="14" spans="1:20" ht="12.75">
      <c r="A14" s="135">
        <v>3</v>
      </c>
      <c r="B14" s="226" t="s">
        <v>629</v>
      </c>
      <c r="C14" s="269">
        <v>3920</v>
      </c>
      <c r="D14" s="269">
        <v>1857</v>
      </c>
      <c r="E14" s="269">
        <v>2063</v>
      </c>
      <c r="F14" s="269">
        <v>3920</v>
      </c>
      <c r="G14" s="269">
        <v>0</v>
      </c>
      <c r="H14" s="7"/>
      <c r="I14" s="7"/>
      <c r="J14" s="7"/>
      <c r="K14" s="7"/>
      <c r="L14" s="7"/>
      <c r="M14" s="7"/>
      <c r="N14" s="7"/>
      <c r="O14" s="7"/>
      <c r="P14" s="7"/>
      <c r="Q14" s="7"/>
      <c r="R14" s="7"/>
      <c r="S14" s="7"/>
      <c r="T14" s="7"/>
    </row>
    <row r="15" spans="1:20" ht="12.75">
      <c r="A15" s="135">
        <v>4</v>
      </c>
      <c r="B15" s="226" t="s">
        <v>630</v>
      </c>
      <c r="C15" s="269">
        <v>2105</v>
      </c>
      <c r="D15" s="269">
        <v>938</v>
      </c>
      <c r="E15" s="269">
        <v>1167</v>
      </c>
      <c r="F15" s="269">
        <v>0</v>
      </c>
      <c r="G15" s="269">
        <v>2105</v>
      </c>
      <c r="H15" s="7"/>
      <c r="I15" s="7"/>
      <c r="J15" s="7"/>
      <c r="K15" s="7"/>
      <c r="L15" s="7"/>
      <c r="M15" s="7"/>
      <c r="N15" s="7"/>
      <c r="O15" s="7"/>
      <c r="P15" s="7"/>
      <c r="Q15" s="7"/>
      <c r="R15" s="7"/>
      <c r="S15" s="7"/>
      <c r="T15" s="7"/>
    </row>
    <row r="16" spans="1:20" ht="12.75">
      <c r="A16" s="135">
        <v>5</v>
      </c>
      <c r="B16" s="226" t="s">
        <v>631</v>
      </c>
      <c r="C16" s="269">
        <v>1638</v>
      </c>
      <c r="D16" s="269">
        <v>842</v>
      </c>
      <c r="E16" s="269">
        <v>796</v>
      </c>
      <c r="F16" s="269">
        <v>1544</v>
      </c>
      <c r="G16" s="269">
        <v>94</v>
      </c>
      <c r="H16" s="7"/>
      <c r="I16" s="7"/>
      <c r="J16" s="7"/>
      <c r="K16" s="7"/>
      <c r="L16" s="7"/>
      <c r="M16" s="7"/>
      <c r="N16" s="7"/>
      <c r="O16" s="7"/>
      <c r="P16" s="7"/>
      <c r="Q16" s="7"/>
      <c r="R16" s="7"/>
      <c r="S16" s="7"/>
      <c r="T16" s="7"/>
    </row>
    <row r="17" spans="1:20" ht="12.75">
      <c r="A17" s="135">
        <v>6</v>
      </c>
      <c r="B17" s="226" t="s">
        <v>632</v>
      </c>
      <c r="C17" s="269">
        <v>3600</v>
      </c>
      <c r="D17" s="269">
        <v>1725</v>
      </c>
      <c r="E17" s="269">
        <v>1875</v>
      </c>
      <c r="F17" s="269">
        <v>2957</v>
      </c>
      <c r="G17" s="269">
        <v>643</v>
      </c>
      <c r="H17" s="7"/>
      <c r="I17" s="7"/>
      <c r="J17" s="7"/>
      <c r="K17" s="7"/>
      <c r="L17" s="7"/>
      <c r="M17" s="7"/>
      <c r="N17" s="7"/>
      <c r="O17" s="7"/>
      <c r="P17" s="7"/>
      <c r="Q17" s="7"/>
      <c r="R17" s="7"/>
      <c r="S17" s="7"/>
      <c r="T17" s="7"/>
    </row>
    <row r="18" spans="1:20" ht="12.75">
      <c r="A18" s="135">
        <v>7</v>
      </c>
      <c r="B18" s="226" t="s">
        <v>633</v>
      </c>
      <c r="C18" s="269">
        <v>2601</v>
      </c>
      <c r="D18" s="269">
        <v>1437</v>
      </c>
      <c r="E18" s="269">
        <v>1164</v>
      </c>
      <c r="F18" s="269">
        <v>0</v>
      </c>
      <c r="G18" s="269">
        <v>2601</v>
      </c>
      <c r="H18" s="7"/>
      <c r="I18" s="7"/>
      <c r="J18" s="7"/>
      <c r="K18" s="7"/>
      <c r="L18" s="7"/>
      <c r="M18" s="7"/>
      <c r="N18" s="7"/>
      <c r="O18" s="7"/>
      <c r="P18" s="7"/>
      <c r="Q18" s="7"/>
      <c r="R18" s="7"/>
      <c r="S18" s="7"/>
      <c r="T18" s="7"/>
    </row>
    <row r="19" spans="1:20" ht="12.75">
      <c r="A19" s="135">
        <v>8</v>
      </c>
      <c r="B19" s="226" t="s">
        <v>634</v>
      </c>
      <c r="C19" s="269">
        <v>757</v>
      </c>
      <c r="D19" s="269">
        <v>684</v>
      </c>
      <c r="E19" s="269">
        <v>73</v>
      </c>
      <c r="F19" s="269">
        <v>684</v>
      </c>
      <c r="G19" s="269">
        <v>73</v>
      </c>
      <c r="H19" s="7"/>
      <c r="I19" s="7"/>
      <c r="J19" s="7"/>
      <c r="K19" s="7"/>
      <c r="L19" s="7"/>
      <c r="M19" s="7"/>
      <c r="N19" s="7"/>
      <c r="O19" s="7"/>
      <c r="P19" s="7"/>
      <c r="Q19" s="7"/>
      <c r="R19" s="7"/>
      <c r="S19" s="7"/>
      <c r="T19" s="7"/>
    </row>
    <row r="20" spans="1:20" ht="12.75">
      <c r="A20" s="135">
        <v>9</v>
      </c>
      <c r="B20" s="226" t="s">
        <v>635</v>
      </c>
      <c r="C20" s="269">
        <v>3511</v>
      </c>
      <c r="D20" s="269">
        <v>1516</v>
      </c>
      <c r="E20" s="269">
        <v>1995</v>
      </c>
      <c r="F20" s="269">
        <v>0</v>
      </c>
      <c r="G20" s="269">
        <v>3511</v>
      </c>
      <c r="H20" s="7"/>
      <c r="I20" s="7"/>
      <c r="J20" s="7"/>
      <c r="K20" s="7"/>
      <c r="L20" s="7"/>
      <c r="M20" s="7"/>
      <c r="N20" s="7"/>
      <c r="O20" s="7"/>
      <c r="P20" s="7"/>
      <c r="Q20" s="7"/>
      <c r="R20" s="7"/>
      <c r="S20" s="7"/>
      <c r="T20" s="7"/>
    </row>
    <row r="21" spans="1:20" ht="12.75">
      <c r="A21" s="135">
        <v>10</v>
      </c>
      <c r="B21" s="226" t="s">
        <v>636</v>
      </c>
      <c r="C21" s="269">
        <v>2905</v>
      </c>
      <c r="D21" s="269">
        <v>1425</v>
      </c>
      <c r="E21" s="269">
        <v>1480</v>
      </c>
      <c r="F21" s="269">
        <v>0</v>
      </c>
      <c r="G21" s="269">
        <v>2905</v>
      </c>
      <c r="H21" s="7"/>
      <c r="I21" s="7"/>
      <c r="J21" s="7"/>
      <c r="K21" s="7"/>
      <c r="L21" s="7"/>
      <c r="M21" s="7"/>
      <c r="N21" s="7"/>
      <c r="O21" s="7"/>
      <c r="P21" s="7"/>
      <c r="Q21" s="7"/>
      <c r="R21" s="7"/>
      <c r="S21" s="7"/>
      <c r="T21" s="7"/>
    </row>
    <row r="22" spans="1:20" ht="12.75">
      <c r="A22" s="135">
        <v>11</v>
      </c>
      <c r="B22" s="226" t="s">
        <v>637</v>
      </c>
      <c r="C22" s="269">
        <v>2324</v>
      </c>
      <c r="D22" s="269">
        <v>822</v>
      </c>
      <c r="E22" s="269">
        <v>1502</v>
      </c>
      <c r="F22" s="269">
        <v>0</v>
      </c>
      <c r="G22" s="269">
        <v>2324</v>
      </c>
      <c r="H22" s="7"/>
      <c r="I22" s="7"/>
      <c r="J22" s="7"/>
      <c r="K22" s="7"/>
      <c r="L22" s="7"/>
      <c r="M22" s="7"/>
      <c r="N22" s="7"/>
      <c r="O22" s="7"/>
      <c r="P22" s="7"/>
      <c r="Q22" s="7"/>
      <c r="R22" s="7"/>
      <c r="S22" s="7"/>
      <c r="T22" s="7"/>
    </row>
    <row r="23" spans="1:20" ht="12.75">
      <c r="A23" s="135">
        <v>12</v>
      </c>
      <c r="B23" s="226" t="s">
        <v>638</v>
      </c>
      <c r="C23" s="269">
        <v>2109</v>
      </c>
      <c r="D23" s="269">
        <v>1093</v>
      </c>
      <c r="E23" s="269">
        <v>1016</v>
      </c>
      <c r="F23" s="269">
        <v>2017</v>
      </c>
      <c r="G23" s="269">
        <v>92</v>
      </c>
      <c r="H23" s="7"/>
      <c r="I23" s="7"/>
      <c r="J23" s="7"/>
      <c r="K23" s="7"/>
      <c r="L23" s="7"/>
      <c r="M23" s="7"/>
      <c r="N23" s="7"/>
      <c r="O23" s="7"/>
      <c r="P23" s="7"/>
      <c r="Q23" s="7"/>
      <c r="R23" s="7"/>
      <c r="S23" s="7"/>
      <c r="T23" s="7"/>
    </row>
    <row r="24" spans="1:20" ht="12.75">
      <c r="A24" s="135">
        <v>13</v>
      </c>
      <c r="B24" s="226" t="s">
        <v>639</v>
      </c>
      <c r="C24" s="269">
        <v>3120</v>
      </c>
      <c r="D24" s="269">
        <v>1810</v>
      </c>
      <c r="E24" s="269">
        <v>1310</v>
      </c>
      <c r="F24" s="269">
        <v>2338</v>
      </c>
      <c r="G24" s="269">
        <v>782</v>
      </c>
      <c r="H24" s="7"/>
      <c r="I24" s="7"/>
      <c r="J24" s="7"/>
      <c r="K24" s="7"/>
      <c r="L24" s="7"/>
      <c r="M24" s="7"/>
      <c r="N24" s="7"/>
      <c r="O24" s="7"/>
      <c r="P24" s="7"/>
      <c r="Q24" s="7"/>
      <c r="R24" s="7"/>
      <c r="S24" s="7"/>
      <c r="T24" s="7"/>
    </row>
    <row r="25" spans="1:20" ht="12.75">
      <c r="A25" s="135">
        <v>14</v>
      </c>
      <c r="B25" s="226" t="s">
        <v>640</v>
      </c>
      <c r="C25" s="269">
        <v>3074</v>
      </c>
      <c r="D25" s="269">
        <v>1600</v>
      </c>
      <c r="E25" s="269">
        <v>1474</v>
      </c>
      <c r="F25" s="269">
        <v>0</v>
      </c>
      <c r="G25" s="269">
        <v>3074</v>
      </c>
      <c r="H25" s="7"/>
      <c r="I25" s="7"/>
      <c r="J25" s="7"/>
      <c r="K25" s="7"/>
      <c r="L25" s="7"/>
      <c r="M25" s="7"/>
      <c r="N25" s="7"/>
      <c r="O25" s="7"/>
      <c r="P25" s="7"/>
      <c r="Q25" s="7"/>
      <c r="R25" s="7"/>
      <c r="S25" s="7"/>
      <c r="T25" s="7"/>
    </row>
    <row r="26" spans="1:20" ht="12.75">
      <c r="A26" s="135">
        <v>15</v>
      </c>
      <c r="B26" s="226" t="s">
        <v>641</v>
      </c>
      <c r="C26" s="269">
        <v>2541</v>
      </c>
      <c r="D26" s="269">
        <v>1251</v>
      </c>
      <c r="E26" s="269">
        <v>1290</v>
      </c>
      <c r="F26" s="269">
        <v>2184</v>
      </c>
      <c r="G26" s="269">
        <v>357</v>
      </c>
      <c r="H26" s="7"/>
      <c r="I26" s="7"/>
      <c r="J26" s="7"/>
      <c r="K26" s="7"/>
      <c r="L26" s="7"/>
      <c r="M26" s="7"/>
      <c r="N26" s="7"/>
      <c r="O26" s="7"/>
      <c r="P26" s="7"/>
      <c r="Q26" s="7"/>
      <c r="R26" s="7"/>
      <c r="S26" s="7"/>
      <c r="T26" s="7"/>
    </row>
    <row r="27" spans="1:20" ht="12.75">
      <c r="A27" s="135">
        <v>16</v>
      </c>
      <c r="B27" s="226" t="s">
        <v>642</v>
      </c>
      <c r="C27" s="269">
        <v>1188</v>
      </c>
      <c r="D27" s="269">
        <v>95</v>
      </c>
      <c r="E27" s="269">
        <v>1093</v>
      </c>
      <c r="F27" s="269">
        <v>1059</v>
      </c>
      <c r="G27" s="269">
        <v>129</v>
      </c>
      <c r="H27" s="7"/>
      <c r="I27" s="7"/>
      <c r="J27" s="7"/>
      <c r="K27" s="7"/>
      <c r="L27" s="7"/>
      <c r="M27" s="7"/>
      <c r="N27" s="7"/>
      <c r="O27" s="7"/>
      <c r="P27" s="7"/>
      <c r="Q27" s="7"/>
      <c r="R27" s="7"/>
      <c r="S27" s="7"/>
      <c r="T27" s="7"/>
    </row>
    <row r="28" spans="1:20" ht="12.75">
      <c r="A28" s="135">
        <v>17</v>
      </c>
      <c r="B28" s="226" t="s">
        <v>643</v>
      </c>
      <c r="C28" s="269">
        <v>2748</v>
      </c>
      <c r="D28" s="269">
        <v>1345</v>
      </c>
      <c r="E28" s="269">
        <v>1403</v>
      </c>
      <c r="F28" s="269">
        <v>0</v>
      </c>
      <c r="G28" s="269">
        <v>2748</v>
      </c>
      <c r="H28" s="7"/>
      <c r="I28" s="7"/>
      <c r="J28" s="7"/>
      <c r="K28" s="7"/>
      <c r="L28" s="7"/>
      <c r="M28" s="7"/>
      <c r="N28" s="7"/>
      <c r="O28" s="7"/>
      <c r="P28" s="7"/>
      <c r="Q28" s="7"/>
      <c r="R28" s="7"/>
      <c r="S28" s="7"/>
      <c r="T28" s="7"/>
    </row>
    <row r="29" spans="1:20" ht="12.75">
      <c r="A29" s="135">
        <v>18</v>
      </c>
      <c r="B29" s="226" t="s">
        <v>644</v>
      </c>
      <c r="C29" s="269">
        <v>2654</v>
      </c>
      <c r="D29" s="269">
        <v>1295</v>
      </c>
      <c r="E29" s="269">
        <v>1359</v>
      </c>
      <c r="F29" s="269">
        <v>2399</v>
      </c>
      <c r="G29" s="269">
        <v>255</v>
      </c>
      <c r="H29" s="7"/>
      <c r="I29" s="7"/>
      <c r="J29" s="7"/>
      <c r="K29" s="7"/>
      <c r="L29" s="7"/>
      <c r="M29" s="7"/>
      <c r="N29" s="7"/>
      <c r="O29" s="7"/>
      <c r="P29" s="7"/>
      <c r="Q29" s="7"/>
      <c r="R29" s="7"/>
      <c r="S29" s="7"/>
      <c r="T29" s="7"/>
    </row>
    <row r="30" spans="1:20" ht="12.75">
      <c r="A30" s="135">
        <v>19</v>
      </c>
      <c r="B30" s="226" t="s">
        <v>645</v>
      </c>
      <c r="C30" s="269">
        <v>1551</v>
      </c>
      <c r="D30" s="269">
        <v>775</v>
      </c>
      <c r="E30" s="269">
        <v>776</v>
      </c>
      <c r="F30" s="269">
        <v>1464</v>
      </c>
      <c r="G30" s="269">
        <v>87</v>
      </c>
      <c r="H30" s="7"/>
      <c r="I30" s="7"/>
      <c r="J30" s="7"/>
      <c r="K30" s="7"/>
      <c r="L30" s="7"/>
      <c r="M30" s="7"/>
      <c r="N30" s="7"/>
      <c r="O30" s="7"/>
      <c r="P30" s="7"/>
      <c r="Q30" s="7"/>
      <c r="R30" s="7"/>
      <c r="S30" s="7"/>
      <c r="T30" s="7"/>
    </row>
    <row r="31" spans="1:20" ht="12.75">
      <c r="A31" s="135">
        <v>20</v>
      </c>
      <c r="B31" s="226" t="s">
        <v>646</v>
      </c>
      <c r="C31" s="269">
        <v>1478</v>
      </c>
      <c r="D31" s="269">
        <v>744</v>
      </c>
      <c r="E31" s="269">
        <v>734</v>
      </c>
      <c r="F31" s="269">
        <v>0</v>
      </c>
      <c r="G31" s="269">
        <v>1478</v>
      </c>
      <c r="H31" s="7"/>
      <c r="I31" s="7"/>
      <c r="J31" s="7"/>
      <c r="K31" s="7"/>
      <c r="L31" s="7"/>
      <c r="M31" s="7"/>
      <c r="N31" s="7"/>
      <c r="O31" s="7"/>
      <c r="P31" s="7"/>
      <c r="Q31" s="7"/>
      <c r="R31" s="7"/>
      <c r="S31" s="7"/>
      <c r="T31" s="7"/>
    </row>
    <row r="32" spans="1:20" ht="12.75">
      <c r="A32" s="135">
        <v>21</v>
      </c>
      <c r="B32" s="226" t="s">
        <v>647</v>
      </c>
      <c r="C32" s="269">
        <v>2181</v>
      </c>
      <c r="D32" s="269">
        <v>851</v>
      </c>
      <c r="E32" s="269">
        <v>1330</v>
      </c>
      <c r="F32" s="269">
        <v>0</v>
      </c>
      <c r="G32" s="269">
        <v>2181</v>
      </c>
      <c r="H32" s="7"/>
      <c r="I32" s="7"/>
      <c r="J32" s="7"/>
      <c r="K32" s="7"/>
      <c r="L32" s="7"/>
      <c r="M32" s="7"/>
      <c r="N32" s="7"/>
      <c r="O32" s="7"/>
      <c r="P32" s="7"/>
      <c r="Q32" s="7"/>
      <c r="R32" s="7"/>
      <c r="S32" s="7"/>
      <c r="T32" s="7"/>
    </row>
    <row r="33" spans="1:20" ht="12.75">
      <c r="A33" s="135">
        <v>22</v>
      </c>
      <c r="B33" s="226" t="s">
        <v>648</v>
      </c>
      <c r="C33" s="269">
        <v>2861</v>
      </c>
      <c r="D33" s="269">
        <v>1357</v>
      </c>
      <c r="E33" s="269">
        <v>1504</v>
      </c>
      <c r="F33" s="269">
        <v>2389</v>
      </c>
      <c r="G33" s="269">
        <v>472</v>
      </c>
      <c r="H33" s="7"/>
      <c r="I33" s="7"/>
      <c r="J33" s="7"/>
      <c r="K33" s="7"/>
      <c r="L33" s="7"/>
      <c r="M33" s="7"/>
      <c r="N33" s="7"/>
      <c r="O33" s="7"/>
      <c r="P33" s="7"/>
      <c r="Q33" s="7"/>
      <c r="R33" s="7"/>
      <c r="S33" s="7"/>
      <c r="T33" s="7"/>
    </row>
    <row r="34" spans="1:20" ht="12.75">
      <c r="A34" s="135">
        <v>23</v>
      </c>
      <c r="B34" s="226" t="s">
        <v>649</v>
      </c>
      <c r="C34" s="269">
        <v>2112</v>
      </c>
      <c r="D34" s="269">
        <v>491</v>
      </c>
      <c r="E34" s="269">
        <v>1621</v>
      </c>
      <c r="F34" s="269">
        <v>1780</v>
      </c>
      <c r="G34" s="269">
        <v>332</v>
      </c>
      <c r="H34" s="7"/>
      <c r="I34" s="7"/>
      <c r="J34" s="7"/>
      <c r="K34" s="7"/>
      <c r="L34" s="7"/>
      <c r="M34" s="7"/>
      <c r="N34" s="7"/>
      <c r="O34" s="7"/>
      <c r="P34" s="7"/>
      <c r="Q34" s="7"/>
      <c r="R34" s="7"/>
      <c r="S34" s="7"/>
      <c r="T34" s="7"/>
    </row>
    <row r="35" spans="1:20" ht="12.75">
      <c r="A35" s="135">
        <v>24</v>
      </c>
      <c r="B35" s="226" t="s">
        <v>650</v>
      </c>
      <c r="C35" s="269">
        <v>2273</v>
      </c>
      <c r="D35" s="269">
        <v>963</v>
      </c>
      <c r="E35" s="269">
        <v>1310</v>
      </c>
      <c r="F35" s="269">
        <v>0</v>
      </c>
      <c r="G35" s="269">
        <v>2273</v>
      </c>
      <c r="H35" s="7"/>
      <c r="I35" s="7"/>
      <c r="J35" s="7"/>
      <c r="K35" s="7"/>
      <c r="L35" s="7"/>
      <c r="M35" s="7"/>
      <c r="N35" s="7"/>
      <c r="O35" s="7"/>
      <c r="P35" s="7"/>
      <c r="Q35" s="7"/>
      <c r="R35" s="7"/>
      <c r="S35" s="7"/>
      <c r="T35" s="7"/>
    </row>
    <row r="36" spans="1:20" ht="12.75">
      <c r="A36" s="135">
        <v>25</v>
      </c>
      <c r="B36" s="226" t="s">
        <v>651</v>
      </c>
      <c r="C36" s="269">
        <v>1986</v>
      </c>
      <c r="D36" s="269">
        <v>781</v>
      </c>
      <c r="E36" s="269">
        <v>1205</v>
      </c>
      <c r="F36" s="269">
        <v>1717</v>
      </c>
      <c r="G36" s="269">
        <v>269</v>
      </c>
      <c r="H36" s="7"/>
      <c r="I36" s="7"/>
      <c r="J36" s="7"/>
      <c r="K36" s="7"/>
      <c r="L36" s="7"/>
      <c r="M36" s="7"/>
      <c r="N36" s="7"/>
      <c r="O36" s="7"/>
      <c r="P36" s="7"/>
      <c r="Q36" s="7"/>
      <c r="R36" s="7"/>
      <c r="S36" s="7"/>
      <c r="T36" s="7"/>
    </row>
    <row r="37" spans="1:20" ht="12.75">
      <c r="A37" s="135">
        <v>26</v>
      </c>
      <c r="B37" s="226" t="s">
        <v>652</v>
      </c>
      <c r="C37" s="269">
        <v>2824</v>
      </c>
      <c r="D37" s="269">
        <v>1254</v>
      </c>
      <c r="E37" s="269">
        <v>1570</v>
      </c>
      <c r="F37" s="269">
        <v>2580</v>
      </c>
      <c r="G37" s="269">
        <v>244</v>
      </c>
      <c r="H37" s="7"/>
      <c r="I37" s="7"/>
      <c r="J37" s="7"/>
      <c r="K37" s="7"/>
      <c r="L37" s="7"/>
      <c r="M37" s="7"/>
      <c r="N37" s="7"/>
      <c r="O37" s="7"/>
      <c r="P37" s="7"/>
      <c r="Q37" s="7"/>
      <c r="R37" s="7"/>
      <c r="S37" s="7"/>
      <c r="T37" s="7"/>
    </row>
    <row r="38" spans="1:20" ht="12.75">
      <c r="A38" s="135">
        <v>27</v>
      </c>
      <c r="B38" s="226" t="s">
        <v>653</v>
      </c>
      <c r="C38" s="269">
        <v>2312</v>
      </c>
      <c r="D38" s="269">
        <v>750</v>
      </c>
      <c r="E38" s="269">
        <v>1562</v>
      </c>
      <c r="F38" s="269">
        <v>1912</v>
      </c>
      <c r="G38" s="269">
        <v>400</v>
      </c>
      <c r="H38" s="7"/>
      <c r="I38" s="7"/>
      <c r="J38" s="7"/>
      <c r="K38" s="7"/>
      <c r="L38" s="7"/>
      <c r="M38" s="7"/>
      <c r="N38" s="7"/>
      <c r="O38" s="7"/>
      <c r="P38" s="7"/>
      <c r="Q38" s="7"/>
      <c r="R38" s="7"/>
      <c r="S38" s="7"/>
      <c r="T38" s="7"/>
    </row>
    <row r="39" spans="1:20" ht="12.75">
      <c r="A39" s="135">
        <v>28</v>
      </c>
      <c r="B39" s="226" t="s">
        <v>654</v>
      </c>
      <c r="C39" s="269">
        <v>743</v>
      </c>
      <c r="D39" s="269">
        <v>670</v>
      </c>
      <c r="E39" s="269">
        <v>73</v>
      </c>
      <c r="F39" s="269">
        <v>0</v>
      </c>
      <c r="G39" s="269">
        <v>743</v>
      </c>
      <c r="H39" s="7"/>
      <c r="I39" s="7"/>
      <c r="J39" s="7"/>
      <c r="K39" s="7"/>
      <c r="L39" s="7"/>
      <c r="M39" s="7"/>
      <c r="N39" s="7"/>
      <c r="O39" s="7"/>
      <c r="P39" s="7"/>
      <c r="Q39" s="7"/>
      <c r="R39" s="7"/>
      <c r="S39" s="7"/>
      <c r="T39" s="7"/>
    </row>
    <row r="40" spans="1:20" ht="12.75">
      <c r="A40" s="135">
        <v>29</v>
      </c>
      <c r="B40" s="226" t="s">
        <v>655</v>
      </c>
      <c r="C40" s="269">
        <v>3017</v>
      </c>
      <c r="D40" s="269">
        <v>2638</v>
      </c>
      <c r="E40" s="269">
        <v>379</v>
      </c>
      <c r="F40" s="269">
        <v>2638</v>
      </c>
      <c r="G40" s="269">
        <v>379</v>
      </c>
      <c r="H40" s="7"/>
      <c r="I40" s="7"/>
      <c r="J40" s="7"/>
      <c r="K40" s="7"/>
      <c r="L40" s="7"/>
      <c r="M40" s="7"/>
      <c r="N40" s="7"/>
      <c r="O40" s="7"/>
      <c r="P40" s="7"/>
      <c r="Q40" s="7"/>
      <c r="R40" s="7"/>
      <c r="S40" s="7"/>
      <c r="T40" s="7"/>
    </row>
    <row r="41" spans="1:20" ht="12.75">
      <c r="A41" s="135">
        <v>30</v>
      </c>
      <c r="B41" s="226" t="s">
        <v>656</v>
      </c>
      <c r="C41" s="269">
        <v>663</v>
      </c>
      <c r="D41" s="269">
        <v>530</v>
      </c>
      <c r="E41" s="269">
        <v>133</v>
      </c>
      <c r="F41" s="269">
        <v>530</v>
      </c>
      <c r="G41" s="269">
        <v>133</v>
      </c>
      <c r="H41" s="7"/>
      <c r="I41" s="7"/>
      <c r="J41" s="7"/>
      <c r="K41" s="7"/>
      <c r="L41" s="7"/>
      <c r="M41" s="7"/>
      <c r="N41" s="7"/>
      <c r="O41" s="7"/>
      <c r="P41" s="7"/>
      <c r="Q41" s="7"/>
      <c r="R41" s="7"/>
      <c r="S41" s="7"/>
      <c r="T41" s="7"/>
    </row>
    <row r="42" spans="1:20" ht="12.75">
      <c r="A42" s="135">
        <v>31</v>
      </c>
      <c r="B42" s="226" t="s">
        <v>657</v>
      </c>
      <c r="C42" s="269">
        <v>3223</v>
      </c>
      <c r="D42" s="269">
        <v>1469</v>
      </c>
      <c r="E42" s="269">
        <v>1754</v>
      </c>
      <c r="F42" s="269">
        <v>0</v>
      </c>
      <c r="G42" s="269">
        <v>3223</v>
      </c>
      <c r="H42" s="7"/>
      <c r="I42" s="7"/>
      <c r="J42" s="7"/>
      <c r="K42" s="7"/>
      <c r="L42" s="7"/>
      <c r="M42" s="7"/>
      <c r="N42" s="7"/>
      <c r="O42" s="7"/>
      <c r="P42" s="7"/>
      <c r="Q42" s="7"/>
      <c r="R42" s="7"/>
      <c r="S42" s="7"/>
      <c r="T42" s="7"/>
    </row>
    <row r="43" spans="1:20" ht="12.75">
      <c r="A43" s="135">
        <v>32</v>
      </c>
      <c r="B43" s="226" t="s">
        <v>658</v>
      </c>
      <c r="C43" s="269">
        <v>3219</v>
      </c>
      <c r="D43" s="269">
        <v>1738</v>
      </c>
      <c r="E43" s="269">
        <v>1481</v>
      </c>
      <c r="F43" s="269">
        <v>2919</v>
      </c>
      <c r="G43" s="269">
        <v>300</v>
      </c>
      <c r="H43" s="7"/>
      <c r="I43" s="7"/>
      <c r="J43" s="7"/>
      <c r="K43" s="7"/>
      <c r="L43" s="7"/>
      <c r="M43" s="7"/>
      <c r="N43" s="7"/>
      <c r="O43" s="7"/>
      <c r="P43" s="7"/>
      <c r="Q43" s="7"/>
      <c r="R43" s="7"/>
      <c r="S43" s="7"/>
      <c r="T43" s="7"/>
    </row>
    <row r="44" spans="1:20" ht="12.75">
      <c r="A44" s="135">
        <v>33</v>
      </c>
      <c r="B44" s="226" t="s">
        <v>659</v>
      </c>
      <c r="C44" s="269">
        <v>1239</v>
      </c>
      <c r="D44" s="269">
        <v>684</v>
      </c>
      <c r="E44" s="269">
        <v>555</v>
      </c>
      <c r="F44" s="269">
        <v>1230</v>
      </c>
      <c r="G44" s="269">
        <v>9</v>
      </c>
      <c r="H44" s="7"/>
      <c r="I44" s="7"/>
      <c r="J44" s="7"/>
      <c r="K44" s="7"/>
      <c r="L44" s="7"/>
      <c r="M44" s="7"/>
      <c r="N44" s="7"/>
      <c r="O44" s="7"/>
      <c r="P44" s="7"/>
      <c r="Q44" s="7"/>
      <c r="R44" s="7"/>
      <c r="S44" s="7"/>
      <c r="T44" s="7"/>
    </row>
    <row r="45" spans="1:20" ht="12.75">
      <c r="A45" s="135">
        <v>34</v>
      </c>
      <c r="B45" s="226" t="s">
        <v>660</v>
      </c>
      <c r="C45" s="269">
        <v>4093</v>
      </c>
      <c r="D45" s="269">
        <v>2208</v>
      </c>
      <c r="E45" s="269">
        <v>1885</v>
      </c>
      <c r="F45" s="269">
        <v>0</v>
      </c>
      <c r="G45" s="269">
        <v>4093</v>
      </c>
      <c r="H45" s="7"/>
      <c r="I45" s="7"/>
      <c r="J45" s="7"/>
      <c r="K45" s="7"/>
      <c r="L45" s="7"/>
      <c r="M45" s="7"/>
      <c r="N45" s="7"/>
      <c r="O45" s="7"/>
      <c r="P45" s="7"/>
      <c r="Q45" s="7"/>
      <c r="R45" s="7"/>
      <c r="S45" s="7"/>
      <c r="T45" s="7"/>
    </row>
    <row r="46" spans="1:20" ht="12.75">
      <c r="A46" s="135">
        <v>35</v>
      </c>
      <c r="B46" s="226" t="s">
        <v>661</v>
      </c>
      <c r="C46" s="269">
        <v>1587</v>
      </c>
      <c r="D46" s="269">
        <v>739</v>
      </c>
      <c r="E46" s="269">
        <v>848</v>
      </c>
      <c r="F46" s="269">
        <v>851</v>
      </c>
      <c r="G46" s="269">
        <v>736</v>
      </c>
      <c r="H46" s="7"/>
      <c r="I46" s="7"/>
      <c r="J46" s="7"/>
      <c r="K46" s="7"/>
      <c r="L46" s="7"/>
      <c r="M46" s="7"/>
      <c r="N46" s="7"/>
      <c r="O46" s="7"/>
      <c r="P46" s="7"/>
      <c r="Q46" s="7"/>
      <c r="R46" s="7"/>
      <c r="S46" s="7"/>
      <c r="T46" s="7"/>
    </row>
    <row r="47" spans="1:20" ht="12.75">
      <c r="A47" s="135">
        <v>36</v>
      </c>
      <c r="B47" s="226" t="s">
        <v>662</v>
      </c>
      <c r="C47" s="269">
        <v>1920</v>
      </c>
      <c r="D47" s="269">
        <v>983</v>
      </c>
      <c r="E47" s="269">
        <v>937</v>
      </c>
      <c r="F47" s="269">
        <v>1886</v>
      </c>
      <c r="G47" s="269">
        <v>34</v>
      </c>
      <c r="H47" s="7"/>
      <c r="I47" s="7"/>
      <c r="J47" s="7"/>
      <c r="K47" s="7"/>
      <c r="L47" s="7"/>
      <c r="M47" s="7"/>
      <c r="N47" s="7"/>
      <c r="O47" s="7"/>
      <c r="P47" s="7"/>
      <c r="Q47" s="7"/>
      <c r="R47" s="7"/>
      <c r="S47" s="7"/>
      <c r="T47" s="7"/>
    </row>
    <row r="48" spans="1:20" ht="12.75">
      <c r="A48" s="135">
        <v>37</v>
      </c>
      <c r="B48" s="226" t="s">
        <v>663</v>
      </c>
      <c r="C48" s="269">
        <v>1619</v>
      </c>
      <c r="D48" s="269">
        <v>833</v>
      </c>
      <c r="E48" s="269">
        <v>786</v>
      </c>
      <c r="F48" s="269">
        <v>0</v>
      </c>
      <c r="G48" s="269">
        <v>1619</v>
      </c>
      <c r="H48" s="7"/>
      <c r="I48" s="7"/>
      <c r="J48" s="7"/>
      <c r="K48" s="7"/>
      <c r="L48" s="7"/>
      <c r="M48" s="7"/>
      <c r="N48" s="7"/>
      <c r="O48" s="7"/>
      <c r="P48" s="7"/>
      <c r="Q48" s="7"/>
      <c r="R48" s="7"/>
      <c r="S48" s="7"/>
      <c r="T48" s="7"/>
    </row>
    <row r="49" spans="1:20" ht="12.75">
      <c r="A49" s="135">
        <v>38</v>
      </c>
      <c r="B49" s="232" t="s">
        <v>664</v>
      </c>
      <c r="C49" s="269">
        <v>1922</v>
      </c>
      <c r="D49" s="269">
        <v>1238</v>
      </c>
      <c r="E49" s="269">
        <v>684</v>
      </c>
      <c r="F49" s="269">
        <v>1844</v>
      </c>
      <c r="G49" s="269">
        <v>78</v>
      </c>
      <c r="H49" s="7"/>
      <c r="I49" s="7"/>
      <c r="J49" s="7"/>
      <c r="K49" s="7"/>
      <c r="L49" s="7"/>
      <c r="M49" s="7"/>
      <c r="N49" s="7"/>
      <c r="O49" s="7"/>
      <c r="P49" s="7"/>
      <c r="Q49" s="7"/>
      <c r="R49" s="7"/>
      <c r="S49" s="7"/>
      <c r="T49" s="7"/>
    </row>
    <row r="50" spans="1:20" ht="12.75">
      <c r="A50" s="135">
        <v>39</v>
      </c>
      <c r="B50" s="232" t="s">
        <v>665</v>
      </c>
      <c r="C50" s="269">
        <v>3582</v>
      </c>
      <c r="D50" s="269">
        <v>3212</v>
      </c>
      <c r="E50" s="269">
        <v>370</v>
      </c>
      <c r="F50" s="269">
        <v>3212</v>
      </c>
      <c r="G50" s="269">
        <v>370</v>
      </c>
      <c r="H50" s="7"/>
      <c r="I50" s="7"/>
      <c r="J50" s="7"/>
      <c r="K50" s="7"/>
      <c r="L50" s="7"/>
      <c r="M50" s="7"/>
      <c r="N50" s="7"/>
      <c r="O50" s="7"/>
      <c r="P50" s="7"/>
      <c r="Q50" s="7"/>
      <c r="R50" s="7"/>
      <c r="S50" s="7"/>
      <c r="T50" s="7"/>
    </row>
    <row r="51" spans="1:20" ht="12.75">
      <c r="A51" s="135">
        <v>40</v>
      </c>
      <c r="B51" s="232" t="s">
        <v>666</v>
      </c>
      <c r="C51" s="269">
        <v>1852</v>
      </c>
      <c r="D51" s="269">
        <v>955</v>
      </c>
      <c r="E51" s="269">
        <v>897</v>
      </c>
      <c r="F51" s="269">
        <v>1387</v>
      </c>
      <c r="G51" s="269">
        <v>465</v>
      </c>
      <c r="H51" s="7"/>
      <c r="I51" s="7"/>
      <c r="J51" s="7"/>
      <c r="K51" s="7"/>
      <c r="L51" s="7"/>
      <c r="M51" s="7"/>
      <c r="N51" s="7"/>
      <c r="O51" s="7"/>
      <c r="P51" s="7"/>
      <c r="Q51" s="7"/>
      <c r="R51" s="7"/>
      <c r="S51" s="7"/>
      <c r="T51" s="7"/>
    </row>
    <row r="52" spans="1:20" ht="12.75">
      <c r="A52" s="135">
        <v>41</v>
      </c>
      <c r="B52" s="232" t="s">
        <v>667</v>
      </c>
      <c r="C52" s="269">
        <v>1776</v>
      </c>
      <c r="D52" s="269">
        <v>647</v>
      </c>
      <c r="E52" s="269">
        <v>1129</v>
      </c>
      <c r="F52" s="269">
        <v>0</v>
      </c>
      <c r="G52" s="269">
        <v>1776</v>
      </c>
      <c r="H52" s="7"/>
      <c r="I52" s="7"/>
      <c r="J52" s="7"/>
      <c r="K52" s="7"/>
      <c r="L52" s="7"/>
      <c r="M52" s="7"/>
      <c r="N52" s="7"/>
      <c r="O52" s="7"/>
      <c r="P52" s="7"/>
      <c r="Q52" s="7"/>
      <c r="R52" s="7"/>
      <c r="S52" s="7"/>
      <c r="T52" s="7"/>
    </row>
    <row r="53" spans="1:20" ht="12.75">
      <c r="A53" s="135">
        <v>42</v>
      </c>
      <c r="B53" s="232" t="s">
        <v>668</v>
      </c>
      <c r="C53" s="269">
        <v>2384</v>
      </c>
      <c r="D53" s="269">
        <v>78</v>
      </c>
      <c r="E53" s="269">
        <v>2306</v>
      </c>
      <c r="F53" s="269">
        <v>0</v>
      </c>
      <c r="G53" s="269">
        <v>2384</v>
      </c>
      <c r="H53" s="7"/>
      <c r="I53" s="7"/>
      <c r="J53" s="7"/>
      <c r="K53" s="7"/>
      <c r="L53" s="7"/>
      <c r="M53" s="7"/>
      <c r="N53" s="7"/>
      <c r="O53" s="7"/>
      <c r="P53" s="7"/>
      <c r="Q53" s="7"/>
      <c r="R53" s="7"/>
      <c r="S53" s="7"/>
      <c r="T53" s="7"/>
    </row>
    <row r="54" spans="1:20" ht="12.75">
      <c r="A54" s="135">
        <v>43</v>
      </c>
      <c r="B54" s="232" t="s">
        <v>669</v>
      </c>
      <c r="C54" s="269">
        <v>2530</v>
      </c>
      <c r="D54" s="269">
        <v>2190</v>
      </c>
      <c r="E54" s="269">
        <v>340</v>
      </c>
      <c r="F54" s="269">
        <v>0</v>
      </c>
      <c r="G54" s="269">
        <v>2530</v>
      </c>
      <c r="H54" s="7"/>
      <c r="I54" s="7"/>
      <c r="J54" s="7"/>
      <c r="K54" s="7"/>
      <c r="L54" s="7"/>
      <c r="M54" s="7"/>
      <c r="N54" s="7"/>
      <c r="O54" s="7"/>
      <c r="P54" s="7"/>
      <c r="Q54" s="7"/>
      <c r="R54" s="7"/>
      <c r="S54" s="7"/>
      <c r="T54" s="7"/>
    </row>
    <row r="55" spans="1:20" ht="12.75">
      <c r="A55" s="135">
        <v>44</v>
      </c>
      <c r="B55" s="226" t="s">
        <v>670</v>
      </c>
      <c r="C55" s="269">
        <v>1495</v>
      </c>
      <c r="D55" s="269">
        <v>823</v>
      </c>
      <c r="E55" s="269">
        <v>672</v>
      </c>
      <c r="F55" s="269">
        <v>1350</v>
      </c>
      <c r="G55" s="269">
        <v>145</v>
      </c>
      <c r="H55" s="7"/>
      <c r="I55" s="7"/>
      <c r="J55" s="7"/>
      <c r="K55" s="7"/>
      <c r="L55" s="7"/>
      <c r="M55" s="7"/>
      <c r="N55" s="7"/>
      <c r="O55" s="7"/>
      <c r="P55" s="7"/>
      <c r="Q55" s="7"/>
      <c r="R55" s="7"/>
      <c r="S55" s="7"/>
      <c r="T55" s="7"/>
    </row>
    <row r="56" spans="1:20" ht="12.75">
      <c r="A56" s="135">
        <v>45</v>
      </c>
      <c r="B56" s="226" t="s">
        <v>671</v>
      </c>
      <c r="C56" s="269">
        <v>1525</v>
      </c>
      <c r="D56" s="269">
        <v>690</v>
      </c>
      <c r="E56" s="269">
        <v>835</v>
      </c>
      <c r="F56" s="269">
        <v>1390</v>
      </c>
      <c r="G56" s="269">
        <v>135</v>
      </c>
      <c r="H56" s="7"/>
      <c r="I56" s="7"/>
      <c r="J56" s="7"/>
      <c r="K56" s="7"/>
      <c r="L56" s="7"/>
      <c r="M56" s="7"/>
      <c r="N56" s="7"/>
      <c r="O56" s="7"/>
      <c r="P56" s="7"/>
      <c r="Q56" s="7"/>
      <c r="R56" s="7"/>
      <c r="S56" s="7"/>
      <c r="T56" s="7"/>
    </row>
    <row r="57" spans="1:20" ht="12.75">
      <c r="A57" s="135">
        <v>46</v>
      </c>
      <c r="B57" s="226" t="s">
        <v>672</v>
      </c>
      <c r="C57" s="269">
        <v>3200</v>
      </c>
      <c r="D57" s="269">
        <v>1579</v>
      </c>
      <c r="E57" s="269">
        <v>1621</v>
      </c>
      <c r="F57" s="269">
        <v>0</v>
      </c>
      <c r="G57" s="269">
        <v>3200</v>
      </c>
      <c r="H57" s="7"/>
      <c r="I57" s="7"/>
      <c r="J57" s="7"/>
      <c r="K57" s="7"/>
      <c r="L57" s="7"/>
      <c r="M57" s="7"/>
      <c r="N57" s="7"/>
      <c r="O57" s="7"/>
      <c r="P57" s="7"/>
      <c r="Q57" s="7"/>
      <c r="R57" s="7"/>
      <c r="S57" s="7"/>
      <c r="T57" s="7"/>
    </row>
    <row r="58" spans="1:20" ht="12.75">
      <c r="A58" s="135">
        <v>47</v>
      </c>
      <c r="B58" s="226" t="s">
        <v>673</v>
      </c>
      <c r="C58" s="269">
        <v>3996</v>
      </c>
      <c r="D58" s="269">
        <v>1743</v>
      </c>
      <c r="E58" s="269">
        <v>2253</v>
      </c>
      <c r="F58" s="269">
        <v>0</v>
      </c>
      <c r="G58" s="269">
        <v>3996</v>
      </c>
      <c r="H58" s="7"/>
      <c r="I58" s="7"/>
      <c r="J58" s="7"/>
      <c r="K58" s="7"/>
      <c r="L58" s="7"/>
      <c r="M58" s="7"/>
      <c r="N58" s="7"/>
      <c r="O58" s="7"/>
      <c r="P58" s="7"/>
      <c r="Q58" s="7"/>
      <c r="R58" s="7"/>
      <c r="S58" s="7"/>
      <c r="T58" s="7"/>
    </row>
    <row r="59" spans="1:20" ht="12.75">
      <c r="A59" s="135">
        <v>48</v>
      </c>
      <c r="B59" s="226" t="s">
        <v>674</v>
      </c>
      <c r="C59" s="269">
        <v>1561</v>
      </c>
      <c r="D59" s="269">
        <v>1338</v>
      </c>
      <c r="E59" s="269">
        <v>223</v>
      </c>
      <c r="F59" s="269">
        <v>0</v>
      </c>
      <c r="G59" s="269">
        <v>1561</v>
      </c>
      <c r="H59" s="7"/>
      <c r="I59" s="7"/>
      <c r="J59" s="7"/>
      <c r="K59" s="7"/>
      <c r="L59" s="7"/>
      <c r="M59" s="7"/>
      <c r="N59" s="7"/>
      <c r="O59" s="7"/>
      <c r="P59" s="7"/>
      <c r="Q59" s="7"/>
      <c r="R59" s="7"/>
      <c r="S59" s="7"/>
      <c r="T59" s="7"/>
    </row>
    <row r="60" spans="1:20" ht="12.75">
      <c r="A60" s="135">
        <v>49</v>
      </c>
      <c r="B60" s="226" t="s">
        <v>675</v>
      </c>
      <c r="C60" s="269">
        <v>2075</v>
      </c>
      <c r="D60" s="269">
        <v>1121</v>
      </c>
      <c r="E60" s="269">
        <v>954</v>
      </c>
      <c r="F60" s="269">
        <v>0</v>
      </c>
      <c r="G60" s="269">
        <v>2075</v>
      </c>
      <c r="H60" s="7"/>
      <c r="I60" s="7"/>
      <c r="J60" s="7"/>
      <c r="K60" s="7"/>
      <c r="L60" s="7"/>
      <c r="M60" s="7"/>
      <c r="N60" s="7"/>
      <c r="O60" s="7"/>
      <c r="P60" s="7"/>
      <c r="Q60" s="7"/>
      <c r="R60" s="7"/>
      <c r="S60" s="7"/>
      <c r="T60" s="7"/>
    </row>
    <row r="61" spans="1:20" ht="12.75">
      <c r="A61" s="135">
        <v>50</v>
      </c>
      <c r="B61" s="226" t="s">
        <v>676</v>
      </c>
      <c r="C61" s="269">
        <v>1053</v>
      </c>
      <c r="D61" s="269">
        <v>611</v>
      </c>
      <c r="E61" s="269">
        <v>442</v>
      </c>
      <c r="F61" s="269">
        <v>0</v>
      </c>
      <c r="G61" s="269">
        <v>1053</v>
      </c>
      <c r="H61" s="7"/>
      <c r="I61" s="7"/>
      <c r="J61" s="7"/>
      <c r="K61" s="7"/>
      <c r="L61" s="7"/>
      <c r="M61" s="7"/>
      <c r="N61" s="7"/>
      <c r="O61" s="7"/>
      <c r="P61" s="7"/>
      <c r="Q61" s="7"/>
      <c r="R61" s="7"/>
      <c r="S61" s="7"/>
      <c r="T61" s="7"/>
    </row>
    <row r="62" spans="1:20" ht="12.75">
      <c r="A62" s="135">
        <v>51</v>
      </c>
      <c r="B62" s="226" t="s">
        <v>677</v>
      </c>
      <c r="C62" s="269">
        <v>2249</v>
      </c>
      <c r="D62" s="269">
        <v>1100</v>
      </c>
      <c r="E62" s="269">
        <v>1149</v>
      </c>
      <c r="F62" s="269">
        <v>0</v>
      </c>
      <c r="G62" s="269">
        <v>2249</v>
      </c>
      <c r="H62" s="7"/>
      <c r="I62" s="7"/>
      <c r="J62" s="7"/>
      <c r="K62" s="7"/>
      <c r="L62" s="7"/>
      <c r="M62" s="7"/>
      <c r="N62" s="7"/>
      <c r="O62" s="7"/>
      <c r="P62" s="7"/>
      <c r="Q62" s="7"/>
      <c r="R62" s="7"/>
      <c r="S62" s="7"/>
      <c r="T62" s="7"/>
    </row>
    <row r="63" spans="1:20" ht="12.75">
      <c r="A63" s="135">
        <v>52</v>
      </c>
      <c r="B63" s="226" t="s">
        <v>678</v>
      </c>
      <c r="C63" s="269">
        <v>2284</v>
      </c>
      <c r="D63" s="269">
        <v>1042</v>
      </c>
      <c r="E63" s="269">
        <v>1242</v>
      </c>
      <c r="F63" s="269">
        <v>2079</v>
      </c>
      <c r="G63" s="269">
        <v>205</v>
      </c>
      <c r="H63" s="7"/>
      <c r="I63" s="7"/>
      <c r="J63" s="7"/>
      <c r="K63" s="7"/>
      <c r="L63" s="7"/>
      <c r="M63" s="7"/>
      <c r="N63" s="7"/>
      <c r="O63" s="7"/>
      <c r="P63" s="7"/>
      <c r="Q63" s="7"/>
      <c r="R63" s="7"/>
      <c r="S63" s="7"/>
      <c r="T63" s="7"/>
    </row>
    <row r="64" spans="1:20" ht="12.75">
      <c r="A64" s="135">
        <v>53</v>
      </c>
      <c r="B64" s="226" t="s">
        <v>679</v>
      </c>
      <c r="C64" s="269">
        <v>2036</v>
      </c>
      <c r="D64" s="269">
        <v>808</v>
      </c>
      <c r="E64" s="269">
        <v>1228</v>
      </c>
      <c r="F64" s="269">
        <v>808</v>
      </c>
      <c r="G64" s="269">
        <v>1228</v>
      </c>
      <c r="H64" s="7"/>
      <c r="I64" s="7"/>
      <c r="J64" s="7"/>
      <c r="K64" s="7"/>
      <c r="L64" s="7"/>
      <c r="M64" s="7"/>
      <c r="N64" s="7"/>
      <c r="O64" s="7"/>
      <c r="P64" s="7"/>
      <c r="Q64" s="7"/>
      <c r="R64" s="7"/>
      <c r="S64" s="7"/>
      <c r="T64" s="7"/>
    </row>
    <row r="65" spans="1:20" ht="12.75">
      <c r="A65" s="135">
        <v>54</v>
      </c>
      <c r="B65" s="226" t="s">
        <v>680</v>
      </c>
      <c r="C65" s="269">
        <v>1757</v>
      </c>
      <c r="D65" s="269">
        <v>918</v>
      </c>
      <c r="E65" s="269">
        <v>839</v>
      </c>
      <c r="F65" s="269">
        <v>0</v>
      </c>
      <c r="G65" s="269">
        <v>1757</v>
      </c>
      <c r="H65" s="7"/>
      <c r="I65" s="7"/>
      <c r="J65" s="7"/>
      <c r="K65" s="7"/>
      <c r="L65" s="7"/>
      <c r="M65" s="7"/>
      <c r="N65" s="7"/>
      <c r="O65" s="7"/>
      <c r="P65" s="7"/>
      <c r="Q65" s="7"/>
      <c r="R65" s="7"/>
      <c r="S65" s="7"/>
      <c r="T65" s="7"/>
    </row>
    <row r="66" spans="1:20" ht="12.75">
      <c r="A66" s="135">
        <v>55</v>
      </c>
      <c r="B66" s="226" t="s">
        <v>681</v>
      </c>
      <c r="C66" s="269">
        <v>1539</v>
      </c>
      <c r="D66" s="269">
        <v>1087</v>
      </c>
      <c r="E66" s="269">
        <v>452</v>
      </c>
      <c r="F66" s="269">
        <v>914</v>
      </c>
      <c r="G66" s="269">
        <v>625</v>
      </c>
      <c r="H66" s="7"/>
      <c r="I66" s="7"/>
      <c r="J66" s="7"/>
      <c r="K66" s="7"/>
      <c r="L66" s="7"/>
      <c r="M66" s="7"/>
      <c r="N66" s="7"/>
      <c r="O66" s="7"/>
      <c r="P66" s="7"/>
      <c r="Q66" s="7"/>
      <c r="R66" s="7"/>
      <c r="S66" s="7"/>
      <c r="T66" s="7"/>
    </row>
    <row r="67" spans="1:20" ht="12.75">
      <c r="A67" s="135">
        <v>56</v>
      </c>
      <c r="B67" s="226" t="s">
        <v>682</v>
      </c>
      <c r="C67" s="269">
        <v>2323</v>
      </c>
      <c r="D67" s="269">
        <v>1101</v>
      </c>
      <c r="E67" s="269">
        <v>1222</v>
      </c>
      <c r="F67" s="269">
        <v>2078</v>
      </c>
      <c r="G67" s="269">
        <v>245</v>
      </c>
      <c r="H67" s="7"/>
      <c r="I67" s="7"/>
      <c r="J67" s="7"/>
      <c r="K67" s="7"/>
      <c r="L67" s="7"/>
      <c r="M67" s="7"/>
      <c r="N67" s="7"/>
      <c r="O67" s="7"/>
      <c r="P67" s="7"/>
      <c r="Q67" s="7"/>
      <c r="R67" s="7"/>
      <c r="S67" s="7"/>
      <c r="T67" s="7"/>
    </row>
    <row r="68" spans="1:20" ht="12.75">
      <c r="A68" s="135">
        <v>57</v>
      </c>
      <c r="B68" s="226" t="s">
        <v>683</v>
      </c>
      <c r="C68" s="269">
        <v>1915</v>
      </c>
      <c r="D68" s="269">
        <v>943</v>
      </c>
      <c r="E68" s="269">
        <v>972</v>
      </c>
      <c r="F68" s="269">
        <v>0</v>
      </c>
      <c r="G68" s="269">
        <v>1915</v>
      </c>
      <c r="H68" s="7"/>
      <c r="I68" s="7"/>
      <c r="J68" s="7"/>
      <c r="K68" s="7"/>
      <c r="L68" s="7"/>
      <c r="M68" s="7"/>
      <c r="N68" s="7"/>
      <c r="O68" s="7"/>
      <c r="P68" s="7"/>
      <c r="Q68" s="7"/>
      <c r="R68" s="7"/>
      <c r="S68" s="7"/>
      <c r="T68" s="7"/>
    </row>
    <row r="69" spans="1:20" ht="12.75">
      <c r="A69" s="135">
        <v>58</v>
      </c>
      <c r="B69" s="226" t="s">
        <v>684</v>
      </c>
      <c r="C69" s="269">
        <v>1415</v>
      </c>
      <c r="D69" s="269">
        <v>614</v>
      </c>
      <c r="E69" s="269">
        <v>801</v>
      </c>
      <c r="F69" s="269">
        <v>614</v>
      </c>
      <c r="G69" s="269">
        <v>801</v>
      </c>
      <c r="H69" s="7"/>
      <c r="I69" s="7"/>
      <c r="J69" s="7"/>
      <c r="K69" s="7"/>
      <c r="L69" s="7"/>
      <c r="M69" s="7"/>
      <c r="N69" s="7"/>
      <c r="O69" s="7"/>
      <c r="P69" s="7"/>
      <c r="Q69" s="7"/>
      <c r="R69" s="7"/>
      <c r="S69" s="7"/>
      <c r="T69" s="7"/>
    </row>
    <row r="70" spans="1:20" ht="12.75">
      <c r="A70" s="135">
        <v>59</v>
      </c>
      <c r="B70" s="226" t="s">
        <v>685</v>
      </c>
      <c r="C70" s="269">
        <v>1842</v>
      </c>
      <c r="D70" s="269">
        <v>938</v>
      </c>
      <c r="E70" s="269">
        <v>904</v>
      </c>
      <c r="F70" s="269">
        <v>1842</v>
      </c>
      <c r="G70" s="269">
        <v>0</v>
      </c>
      <c r="H70" s="7"/>
      <c r="I70" s="7"/>
      <c r="J70" s="7"/>
      <c r="K70" s="7"/>
      <c r="L70" s="7"/>
      <c r="M70" s="7"/>
      <c r="N70" s="7"/>
      <c r="O70" s="7"/>
      <c r="P70" s="7"/>
      <c r="Q70" s="7"/>
      <c r="R70" s="7"/>
      <c r="S70" s="7"/>
      <c r="T70" s="7"/>
    </row>
    <row r="71" spans="1:20" ht="12.75">
      <c r="A71" s="135">
        <v>60</v>
      </c>
      <c r="B71" s="226" t="s">
        <v>686</v>
      </c>
      <c r="C71" s="269">
        <v>3011</v>
      </c>
      <c r="D71" s="269">
        <v>1345</v>
      </c>
      <c r="E71" s="269">
        <v>1666</v>
      </c>
      <c r="F71" s="269">
        <v>2672</v>
      </c>
      <c r="G71" s="269">
        <v>339</v>
      </c>
      <c r="H71" s="7"/>
      <c r="I71" s="7"/>
      <c r="J71" s="7"/>
      <c r="K71" s="7"/>
      <c r="L71" s="7"/>
      <c r="M71" s="7"/>
      <c r="N71" s="7"/>
      <c r="O71" s="7"/>
      <c r="P71" s="7"/>
      <c r="Q71" s="7"/>
      <c r="R71" s="7"/>
      <c r="S71" s="7"/>
      <c r="T71" s="7"/>
    </row>
    <row r="72" spans="1:20" ht="12.75">
      <c r="A72" s="135">
        <v>61</v>
      </c>
      <c r="B72" s="232" t="s">
        <v>687</v>
      </c>
      <c r="C72" s="269">
        <v>2367</v>
      </c>
      <c r="D72" s="269">
        <v>1453</v>
      </c>
      <c r="E72" s="269">
        <v>914</v>
      </c>
      <c r="F72" s="269">
        <v>1322</v>
      </c>
      <c r="G72" s="269">
        <v>1045</v>
      </c>
      <c r="H72" s="7"/>
      <c r="I72" s="7"/>
      <c r="J72" s="7"/>
      <c r="K72" s="7"/>
      <c r="L72" s="7"/>
      <c r="M72" s="7"/>
      <c r="N72" s="7"/>
      <c r="O72" s="7"/>
      <c r="P72" s="7"/>
      <c r="Q72" s="7"/>
      <c r="R72" s="7"/>
      <c r="S72" s="7"/>
      <c r="T72" s="7"/>
    </row>
    <row r="73" spans="1:20" ht="12.75">
      <c r="A73" s="135">
        <v>62</v>
      </c>
      <c r="B73" s="232" t="s">
        <v>688</v>
      </c>
      <c r="C73" s="269">
        <v>2099</v>
      </c>
      <c r="D73" s="269">
        <v>729</v>
      </c>
      <c r="E73" s="269">
        <v>1370</v>
      </c>
      <c r="F73" s="269">
        <v>0</v>
      </c>
      <c r="G73" s="269">
        <v>2099</v>
      </c>
      <c r="H73" s="7"/>
      <c r="I73" s="7"/>
      <c r="J73" s="7"/>
      <c r="K73" s="7"/>
      <c r="L73" s="7"/>
      <c r="M73" s="7"/>
      <c r="N73" s="7"/>
      <c r="O73" s="7"/>
      <c r="P73" s="7"/>
      <c r="Q73" s="7"/>
      <c r="R73" s="7"/>
      <c r="S73" s="7"/>
      <c r="T73" s="7"/>
    </row>
    <row r="74" spans="1:20" ht="12.75">
      <c r="A74" s="135">
        <v>63</v>
      </c>
      <c r="B74" s="232" t="s">
        <v>689</v>
      </c>
      <c r="C74" s="269">
        <v>2105</v>
      </c>
      <c r="D74" s="269">
        <v>1125</v>
      </c>
      <c r="E74" s="269">
        <v>980</v>
      </c>
      <c r="F74" s="269">
        <v>0</v>
      </c>
      <c r="G74" s="269">
        <v>2105</v>
      </c>
      <c r="H74" s="7"/>
      <c r="I74" s="7"/>
      <c r="J74" s="7"/>
      <c r="K74" s="7"/>
      <c r="L74" s="7"/>
      <c r="M74" s="7"/>
      <c r="N74" s="7"/>
      <c r="O74" s="7"/>
      <c r="P74" s="7"/>
      <c r="Q74" s="7"/>
      <c r="R74" s="7"/>
      <c r="S74" s="7"/>
      <c r="T74" s="7"/>
    </row>
    <row r="75" spans="1:20" ht="12.75">
      <c r="A75" s="135">
        <v>64</v>
      </c>
      <c r="B75" s="226" t="s">
        <v>690</v>
      </c>
      <c r="C75" s="269">
        <v>1604</v>
      </c>
      <c r="D75" s="269">
        <v>513</v>
      </c>
      <c r="E75" s="269">
        <v>1091</v>
      </c>
      <c r="F75" s="269">
        <v>513</v>
      </c>
      <c r="G75" s="269">
        <v>1091</v>
      </c>
      <c r="H75" s="7"/>
      <c r="I75" s="7"/>
      <c r="J75" s="7"/>
      <c r="K75" s="7"/>
      <c r="L75" s="7"/>
      <c r="M75" s="7"/>
      <c r="N75" s="7"/>
      <c r="O75" s="7"/>
      <c r="P75" s="7"/>
      <c r="Q75" s="7"/>
      <c r="R75" s="7"/>
      <c r="S75" s="7"/>
      <c r="T75" s="7"/>
    </row>
    <row r="76" spans="1:20" ht="12.75">
      <c r="A76" s="135">
        <v>65</v>
      </c>
      <c r="B76" s="226" t="s">
        <v>691</v>
      </c>
      <c r="C76" s="269">
        <v>3342</v>
      </c>
      <c r="D76" s="269">
        <v>2795</v>
      </c>
      <c r="E76" s="269">
        <v>547</v>
      </c>
      <c r="F76" s="269">
        <v>3177</v>
      </c>
      <c r="G76" s="269">
        <v>165</v>
      </c>
      <c r="H76" s="7"/>
      <c r="I76" s="7"/>
      <c r="J76" s="7"/>
      <c r="K76" s="7"/>
      <c r="L76" s="7"/>
      <c r="M76" s="7"/>
      <c r="N76" s="7"/>
      <c r="O76" s="7"/>
      <c r="P76" s="7"/>
      <c r="Q76" s="7"/>
      <c r="R76" s="7"/>
      <c r="S76" s="7"/>
      <c r="T76" s="7"/>
    </row>
    <row r="77" spans="1:20" ht="12.75">
      <c r="A77" s="135">
        <v>66</v>
      </c>
      <c r="B77" s="226" t="s">
        <v>692</v>
      </c>
      <c r="C77" s="269">
        <v>1295</v>
      </c>
      <c r="D77" s="269">
        <v>585</v>
      </c>
      <c r="E77" s="269">
        <v>710</v>
      </c>
      <c r="F77" s="269">
        <v>0</v>
      </c>
      <c r="G77" s="269">
        <v>1295</v>
      </c>
      <c r="H77" s="7"/>
      <c r="I77" s="7"/>
      <c r="J77" s="7"/>
      <c r="K77" s="7"/>
      <c r="L77" s="7"/>
      <c r="M77" s="7"/>
      <c r="N77" s="7"/>
      <c r="O77" s="7"/>
      <c r="P77" s="7"/>
      <c r="Q77" s="7"/>
      <c r="R77" s="7"/>
      <c r="S77" s="7"/>
      <c r="T77" s="7"/>
    </row>
    <row r="78" spans="1:20" ht="12.75">
      <c r="A78" s="135">
        <v>67</v>
      </c>
      <c r="B78" s="226" t="s">
        <v>693</v>
      </c>
      <c r="C78" s="269">
        <v>2743</v>
      </c>
      <c r="D78" s="269">
        <v>671</v>
      </c>
      <c r="E78" s="269">
        <v>2072</v>
      </c>
      <c r="F78" s="269">
        <v>2648</v>
      </c>
      <c r="G78" s="269">
        <v>95</v>
      </c>
      <c r="H78" s="7"/>
      <c r="I78" s="7"/>
      <c r="J78" s="7"/>
      <c r="K78" s="7"/>
      <c r="L78" s="7"/>
      <c r="M78" s="7"/>
      <c r="N78" s="7"/>
      <c r="O78" s="7"/>
      <c r="P78" s="7"/>
      <c r="Q78" s="7"/>
      <c r="R78" s="7"/>
      <c r="S78" s="7"/>
      <c r="T78" s="7"/>
    </row>
    <row r="79" spans="1:20" ht="12.75">
      <c r="A79" s="135">
        <v>68</v>
      </c>
      <c r="B79" s="226" t="s">
        <v>694</v>
      </c>
      <c r="C79" s="269">
        <v>4258</v>
      </c>
      <c r="D79" s="269">
        <v>3682</v>
      </c>
      <c r="E79" s="269">
        <v>576</v>
      </c>
      <c r="F79" s="269">
        <v>3682</v>
      </c>
      <c r="G79" s="269">
        <v>576</v>
      </c>
      <c r="H79" s="7"/>
      <c r="I79" s="7"/>
      <c r="J79" s="7"/>
      <c r="K79" s="7"/>
      <c r="L79" s="7"/>
      <c r="M79" s="7"/>
      <c r="N79" s="7"/>
      <c r="O79" s="7"/>
      <c r="P79" s="7"/>
      <c r="Q79" s="7"/>
      <c r="R79" s="7"/>
      <c r="S79" s="7"/>
      <c r="T79" s="7"/>
    </row>
    <row r="80" spans="1:20" ht="12.75">
      <c r="A80" s="135">
        <v>69</v>
      </c>
      <c r="B80" s="226" t="s">
        <v>695</v>
      </c>
      <c r="C80" s="269">
        <v>2494</v>
      </c>
      <c r="D80" s="269">
        <v>669</v>
      </c>
      <c r="E80" s="269">
        <v>1825</v>
      </c>
      <c r="F80" s="269">
        <v>2494</v>
      </c>
      <c r="G80" s="269">
        <v>0</v>
      </c>
      <c r="H80" s="7"/>
      <c r="I80" s="7"/>
      <c r="J80" s="7"/>
      <c r="K80" s="7"/>
      <c r="L80" s="7"/>
      <c r="M80" s="7"/>
      <c r="N80" s="7"/>
      <c r="O80" s="7"/>
      <c r="P80" s="7"/>
      <c r="Q80" s="7"/>
      <c r="R80" s="7"/>
      <c r="S80" s="7"/>
      <c r="T80" s="7"/>
    </row>
    <row r="81" spans="1:20" ht="12.75">
      <c r="A81" s="135">
        <v>70</v>
      </c>
      <c r="B81" s="226" t="s">
        <v>696</v>
      </c>
      <c r="C81" s="269">
        <v>2535</v>
      </c>
      <c r="D81" s="269">
        <v>1226</v>
      </c>
      <c r="E81" s="269">
        <v>1309</v>
      </c>
      <c r="F81" s="269">
        <v>0</v>
      </c>
      <c r="G81" s="269">
        <v>2535</v>
      </c>
      <c r="H81" s="7"/>
      <c r="I81" s="7"/>
      <c r="J81" s="7"/>
      <c r="K81" s="7"/>
      <c r="L81" s="7"/>
      <c r="M81" s="7"/>
      <c r="N81" s="7"/>
      <c r="O81" s="7"/>
      <c r="P81" s="7"/>
      <c r="Q81" s="7"/>
      <c r="R81" s="7"/>
      <c r="S81" s="7"/>
      <c r="T81" s="7"/>
    </row>
    <row r="82" spans="1:20" s="233" customFormat="1" ht="12.75">
      <c r="A82" s="231">
        <v>71</v>
      </c>
      <c r="B82" s="232" t="s">
        <v>697</v>
      </c>
      <c r="C82" s="269">
        <v>3201</v>
      </c>
      <c r="D82" s="605">
        <v>1567</v>
      </c>
      <c r="E82" s="269">
        <v>1634</v>
      </c>
      <c r="F82" s="605">
        <v>0</v>
      </c>
      <c r="G82" s="269">
        <v>3201</v>
      </c>
      <c r="H82" s="447"/>
      <c r="I82" s="447"/>
      <c r="J82" s="447"/>
      <c r="K82" s="447"/>
      <c r="L82" s="447"/>
      <c r="M82" s="447"/>
      <c r="N82" s="447"/>
      <c r="O82" s="447"/>
      <c r="P82" s="447"/>
      <c r="Q82" s="447"/>
      <c r="R82" s="447"/>
      <c r="S82" s="447"/>
      <c r="T82" s="447"/>
    </row>
    <row r="83" spans="1:20" ht="12.75">
      <c r="A83" s="135">
        <v>72</v>
      </c>
      <c r="B83" s="226" t="s">
        <v>698</v>
      </c>
      <c r="C83" s="269">
        <v>1584</v>
      </c>
      <c r="D83" s="269">
        <v>1346</v>
      </c>
      <c r="E83" s="269">
        <v>238</v>
      </c>
      <c r="F83" s="269">
        <v>1471</v>
      </c>
      <c r="G83" s="269">
        <v>113</v>
      </c>
      <c r="H83" s="8"/>
      <c r="I83" s="8"/>
      <c r="J83" s="8"/>
      <c r="K83" s="8"/>
      <c r="L83" s="8"/>
      <c r="M83" s="8"/>
      <c r="N83" s="8"/>
      <c r="O83" s="8"/>
      <c r="P83" s="8"/>
      <c r="Q83" s="8"/>
      <c r="R83" s="8"/>
      <c r="S83" s="8"/>
      <c r="T83" s="8"/>
    </row>
    <row r="84" spans="1:20" ht="12.75" customHeight="1">
      <c r="A84" s="135">
        <v>73</v>
      </c>
      <c r="B84" s="226" t="s">
        <v>699</v>
      </c>
      <c r="C84" s="269">
        <v>1579</v>
      </c>
      <c r="D84" s="269">
        <v>636</v>
      </c>
      <c r="E84" s="269">
        <v>943</v>
      </c>
      <c r="F84" s="269">
        <v>636</v>
      </c>
      <c r="G84" s="269">
        <v>943</v>
      </c>
      <c r="H84" s="8"/>
      <c r="I84" s="8"/>
      <c r="J84" s="8"/>
      <c r="K84" s="8"/>
      <c r="L84" s="8"/>
      <c r="M84" s="8"/>
      <c r="N84" s="8"/>
      <c r="O84" s="8"/>
      <c r="P84" s="8"/>
      <c r="Q84" s="8"/>
      <c r="R84" s="8"/>
      <c r="S84" s="8"/>
      <c r="T84" s="8"/>
    </row>
    <row r="85" spans="1:20" ht="12.75">
      <c r="A85" s="135">
        <v>74</v>
      </c>
      <c r="B85" s="226" t="s">
        <v>700</v>
      </c>
      <c r="C85" s="269">
        <v>703</v>
      </c>
      <c r="D85" s="269">
        <v>438</v>
      </c>
      <c r="E85" s="269">
        <v>265</v>
      </c>
      <c r="F85" s="269">
        <v>438</v>
      </c>
      <c r="G85" s="269">
        <v>265</v>
      </c>
      <c r="H85" s="8"/>
      <c r="I85" s="8"/>
      <c r="J85" s="8"/>
      <c r="K85" s="8"/>
      <c r="L85" s="8"/>
      <c r="M85" s="8"/>
      <c r="N85" s="8"/>
      <c r="O85" s="8"/>
      <c r="P85" s="8"/>
      <c r="Q85" s="8"/>
      <c r="R85" s="8"/>
      <c r="S85" s="8"/>
      <c r="T85" s="8"/>
    </row>
    <row r="86" spans="1:20" ht="12.75">
      <c r="A86" s="135">
        <v>75</v>
      </c>
      <c r="B86" s="8" t="s">
        <v>701</v>
      </c>
      <c r="C86" s="269">
        <v>769</v>
      </c>
      <c r="D86" s="269">
        <v>515</v>
      </c>
      <c r="E86" s="269">
        <v>254</v>
      </c>
      <c r="F86" s="269">
        <v>515</v>
      </c>
      <c r="G86" s="269">
        <v>254</v>
      </c>
      <c r="H86" s="8"/>
      <c r="I86" s="8"/>
      <c r="J86" s="8"/>
      <c r="K86" s="8"/>
      <c r="L86" s="8"/>
      <c r="M86" s="8"/>
      <c r="N86" s="8"/>
      <c r="O86" s="8"/>
      <c r="P86" s="8"/>
      <c r="Q86" s="8"/>
      <c r="R86" s="8"/>
      <c r="S86" s="8"/>
      <c r="T86" s="8"/>
    </row>
    <row r="87" spans="1:20" ht="12.75">
      <c r="A87" s="24" t="s">
        <v>18</v>
      </c>
      <c r="B87" s="8"/>
      <c r="C87" s="376">
        <v>169621</v>
      </c>
      <c r="D87" s="376">
        <v>86997</v>
      </c>
      <c r="E87" s="376">
        <v>82624</v>
      </c>
      <c r="F87" s="376">
        <v>83232</v>
      </c>
      <c r="G87" s="376">
        <v>86389</v>
      </c>
      <c r="H87" s="8"/>
      <c r="I87" s="8"/>
      <c r="J87" s="8"/>
      <c r="K87" s="8"/>
      <c r="L87" s="8"/>
      <c r="M87" s="8"/>
      <c r="N87" s="8"/>
      <c r="O87" s="8"/>
      <c r="P87" s="8"/>
      <c r="Q87" s="8"/>
      <c r="R87" s="8"/>
      <c r="S87" s="8"/>
      <c r="T87" s="8"/>
    </row>
    <row r="92" spans="1:12" s="16" customFormat="1" ht="15.75" customHeight="1">
      <c r="A92" s="29"/>
      <c r="B92" s="29"/>
      <c r="C92" s="15"/>
      <c r="D92" s="15"/>
      <c r="E92" s="15"/>
      <c r="F92" s="69"/>
      <c r="G92" s="26"/>
      <c r="H92" s="26"/>
      <c r="I92" s="26"/>
      <c r="K92" s="69"/>
      <c r="L92" s="69"/>
    </row>
    <row r="93" spans="1:12" s="16" customFormat="1" ht="12.75" customHeight="1">
      <c r="A93" s="15" t="s">
        <v>1027</v>
      </c>
      <c r="B93" s="70"/>
      <c r="C93" s="70"/>
      <c r="D93" s="70"/>
      <c r="E93" s="911" t="s">
        <v>995</v>
      </c>
      <c r="F93" s="911"/>
      <c r="G93" s="911"/>
      <c r="H93" s="70"/>
      <c r="I93" s="70"/>
      <c r="J93" s="70"/>
      <c r="K93" s="70"/>
      <c r="L93" s="70"/>
    </row>
    <row r="94" spans="2:12" s="16" customFormat="1" ht="12.75">
      <c r="B94" s="70"/>
      <c r="C94" s="70"/>
      <c r="D94" s="70"/>
      <c r="E94" s="911" t="s">
        <v>998</v>
      </c>
      <c r="F94" s="911"/>
      <c r="G94" s="911"/>
      <c r="H94" s="70"/>
      <c r="I94" s="70"/>
      <c r="J94" s="70"/>
      <c r="K94" s="70"/>
      <c r="L94" s="70"/>
    </row>
    <row r="95" spans="2:8" s="16" customFormat="1" ht="12.75">
      <c r="B95" s="15"/>
      <c r="C95" s="15"/>
      <c r="D95" s="15"/>
      <c r="E95" s="911" t="s">
        <v>997</v>
      </c>
      <c r="F95" s="911"/>
      <c r="G95" s="911"/>
      <c r="H95" s="29"/>
    </row>
  </sheetData>
  <sheetProtection/>
  <mergeCells count="16">
    <mergeCell ref="E9:E10"/>
    <mergeCell ref="F9:F10"/>
    <mergeCell ref="G9:G10"/>
    <mergeCell ref="E93:G93"/>
    <mergeCell ref="E94:G94"/>
    <mergeCell ref="E95:G95"/>
    <mergeCell ref="E1:G1"/>
    <mergeCell ref="C3:F3"/>
    <mergeCell ref="A5:G5"/>
    <mergeCell ref="A7:B7"/>
    <mergeCell ref="A8:A10"/>
    <mergeCell ref="B8:B10"/>
    <mergeCell ref="C8:C10"/>
    <mergeCell ref="D8:E8"/>
    <mergeCell ref="F8:G8"/>
    <mergeCell ref="D9:D10"/>
  </mergeCells>
  <conditionalFormatting sqref="E93:F95">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115" r:id="rId1"/>
  <colBreaks count="1" manualBreakCount="1">
    <brk id="9" max="65535" man="1"/>
  </colBreaks>
</worksheet>
</file>

<file path=xl/worksheets/sheet37.xml><?xml version="1.0" encoding="utf-8"?>
<worksheet xmlns="http://schemas.openxmlformats.org/spreadsheetml/2006/main" xmlns:r="http://schemas.openxmlformats.org/officeDocument/2006/relationships">
  <sheetPr>
    <tabColor rgb="FF00B050"/>
  </sheetPr>
  <dimension ref="A1:P93"/>
  <sheetViews>
    <sheetView view="pageBreakPreview" zoomScale="90" zoomScaleSheetLayoutView="90" zoomScalePageLayoutView="0" workbookViewId="0" topLeftCell="A1">
      <pane xSplit="2" ySplit="10" topLeftCell="C83" activePane="bottomRight" state="frozen"/>
      <selection pane="topLeft" activeCell="H33" sqref="A33:V43"/>
      <selection pane="topRight" activeCell="H33" sqref="A33:V43"/>
      <selection pane="bottomLeft" activeCell="H33" sqref="A33:V43"/>
      <selection pane="bottomRight" activeCell="A1" sqref="A1:IV16384"/>
    </sheetView>
  </sheetViews>
  <sheetFormatPr defaultColWidth="8.8515625" defaultRowHeight="12.75"/>
  <cols>
    <col min="1" max="1" width="6.28125" style="59" customWidth="1"/>
    <col min="2" max="2" width="20.00390625" style="59" customWidth="1"/>
    <col min="3" max="3" width="11.7109375" style="59" customWidth="1"/>
    <col min="4" max="4" width="10.00390625" style="59" customWidth="1"/>
    <col min="5" max="5" width="9.7109375" style="59" customWidth="1"/>
    <col min="6" max="6" width="10.28125" style="59" customWidth="1"/>
    <col min="7" max="7" width="11.421875" style="59" customWidth="1"/>
    <col min="8" max="8" width="9.8515625" style="59" customWidth="1"/>
    <col min="9" max="9" width="10.140625" style="59" customWidth="1"/>
    <col min="10" max="10" width="10.7109375" style="59" customWidth="1"/>
    <col min="11" max="11" width="11.28125" style="59" customWidth="1"/>
    <col min="12" max="12" width="9.8515625" style="59" customWidth="1"/>
    <col min="13" max="13" width="9.57421875" style="59" customWidth="1"/>
    <col min="14" max="14" width="11.8515625" style="59" customWidth="1"/>
    <col min="15" max="15" width="11.140625" style="59" customWidth="1"/>
    <col min="16" max="16" width="14.57421875" style="59" customWidth="1"/>
    <col min="17" max="16384" width="8.8515625" style="59" customWidth="1"/>
  </cols>
  <sheetData>
    <row r="1" spans="2:16" ht="15">
      <c r="B1" s="140"/>
      <c r="C1" s="140"/>
      <c r="D1" s="140"/>
      <c r="E1" s="876"/>
      <c r="F1" s="876"/>
      <c r="G1" s="876"/>
      <c r="H1" s="876"/>
      <c r="I1" s="876"/>
      <c r="J1" s="75"/>
      <c r="K1" s="140"/>
      <c r="N1" s="288"/>
      <c r="O1" s="1137" t="s">
        <v>109</v>
      </c>
      <c r="P1" s="1137"/>
    </row>
    <row r="2" spans="1:16" ht="15.75">
      <c r="A2" s="878" t="s">
        <v>0</v>
      </c>
      <c r="B2" s="878"/>
      <c r="C2" s="878"/>
      <c r="D2" s="878"/>
      <c r="E2" s="878"/>
      <c r="F2" s="878"/>
      <c r="G2" s="878"/>
      <c r="H2" s="878"/>
      <c r="I2" s="878"/>
      <c r="J2" s="878"/>
      <c r="K2" s="878"/>
      <c r="L2" s="878"/>
      <c r="M2" s="878"/>
      <c r="N2" s="878"/>
      <c r="O2" s="878"/>
      <c r="P2" s="878"/>
    </row>
    <row r="3" spans="1:16" ht="20.25">
      <c r="A3" s="949" t="s">
        <v>388</v>
      </c>
      <c r="B3" s="949"/>
      <c r="C3" s="949"/>
      <c r="D3" s="949"/>
      <c r="E3" s="949"/>
      <c r="F3" s="949"/>
      <c r="G3" s="949"/>
      <c r="H3" s="949"/>
      <c r="I3" s="949"/>
      <c r="J3" s="949"/>
      <c r="K3" s="949"/>
      <c r="L3" s="949"/>
      <c r="M3" s="949"/>
      <c r="N3" s="949"/>
      <c r="O3" s="949"/>
      <c r="P3" s="949"/>
    </row>
    <row r="4" spans="2:14" ht="20.25">
      <c r="B4" s="263"/>
      <c r="C4" s="263"/>
      <c r="D4" s="263"/>
      <c r="E4" s="263"/>
      <c r="F4" s="263"/>
      <c r="G4" s="263"/>
      <c r="H4" s="263"/>
      <c r="I4" s="263"/>
      <c r="J4" s="263"/>
      <c r="K4" s="263"/>
      <c r="L4" s="263"/>
      <c r="M4" s="263"/>
      <c r="N4" s="263"/>
    </row>
    <row r="5" spans="1:16" ht="15" customHeight="1">
      <c r="A5" s="1141" t="s">
        <v>397</v>
      </c>
      <c r="B5" s="1141"/>
      <c r="C5" s="1141"/>
      <c r="D5" s="1141"/>
      <c r="E5" s="1141"/>
      <c r="F5" s="1141"/>
      <c r="G5" s="1141"/>
      <c r="H5" s="1141"/>
      <c r="I5" s="1141"/>
      <c r="J5" s="1141"/>
      <c r="K5" s="1141"/>
      <c r="L5" s="1141"/>
      <c r="M5" s="1141"/>
      <c r="N5" s="1141"/>
      <c r="O5" s="1141"/>
      <c r="P5" s="1141"/>
    </row>
    <row r="6" spans="1:8" ht="15">
      <c r="A6" s="991" t="s">
        <v>994</v>
      </c>
      <c r="B6" s="991"/>
      <c r="H6" s="68"/>
    </row>
    <row r="7" spans="1:16" ht="15">
      <c r="A7" s="1138" t="s">
        <v>122</v>
      </c>
      <c r="B7" s="1108" t="s">
        <v>2</v>
      </c>
      <c r="C7" s="1142" t="s">
        <v>23</v>
      </c>
      <c r="D7" s="1142"/>
      <c r="E7" s="1142"/>
      <c r="F7" s="1142"/>
      <c r="G7" s="1142" t="s">
        <v>107</v>
      </c>
      <c r="H7" s="1142"/>
      <c r="I7" s="1142"/>
      <c r="J7" s="1142"/>
      <c r="K7" s="1142" t="s">
        <v>313</v>
      </c>
      <c r="L7" s="1142"/>
      <c r="M7" s="1142"/>
      <c r="N7" s="1142"/>
      <c r="O7" s="1108" t="s">
        <v>259</v>
      </c>
      <c r="P7" s="1108" t="s">
        <v>140</v>
      </c>
    </row>
    <row r="8" spans="1:16" ht="30.75" customHeight="1">
      <c r="A8" s="1139"/>
      <c r="B8" s="1136"/>
      <c r="C8" s="1102" t="s">
        <v>108</v>
      </c>
      <c r="D8" s="1102" t="s">
        <v>368</v>
      </c>
      <c r="E8" s="1102" t="s">
        <v>103</v>
      </c>
      <c r="F8" s="1102"/>
      <c r="G8" s="1102" t="s">
        <v>108</v>
      </c>
      <c r="H8" s="1102" t="s">
        <v>368</v>
      </c>
      <c r="I8" s="1102" t="s">
        <v>103</v>
      </c>
      <c r="J8" s="1102"/>
      <c r="K8" s="1108" t="s">
        <v>108</v>
      </c>
      <c r="L8" s="1102" t="s">
        <v>368</v>
      </c>
      <c r="M8" s="1102" t="s">
        <v>103</v>
      </c>
      <c r="N8" s="1102"/>
      <c r="O8" s="1136"/>
      <c r="P8" s="1136"/>
    </row>
    <row r="9" spans="1:16" ht="86.25" customHeight="1">
      <c r="A9" s="1140"/>
      <c r="B9" s="1109"/>
      <c r="C9" s="1102"/>
      <c r="D9" s="1102"/>
      <c r="E9" s="481" t="s">
        <v>417</v>
      </c>
      <c r="F9" s="481" t="s">
        <v>182</v>
      </c>
      <c r="G9" s="1102"/>
      <c r="H9" s="1102"/>
      <c r="I9" s="481" t="s">
        <v>417</v>
      </c>
      <c r="J9" s="481" t="s">
        <v>182</v>
      </c>
      <c r="K9" s="1109"/>
      <c r="L9" s="1102"/>
      <c r="M9" s="481" t="s">
        <v>417</v>
      </c>
      <c r="N9" s="481" t="s">
        <v>182</v>
      </c>
      <c r="O9" s="1109"/>
      <c r="P9" s="1109"/>
    </row>
    <row r="10" spans="1:16" ht="14.25">
      <c r="A10" s="132">
        <v>1</v>
      </c>
      <c r="B10" s="130">
        <v>2</v>
      </c>
      <c r="C10" s="130">
        <v>3</v>
      </c>
      <c r="D10" s="130">
        <v>4</v>
      </c>
      <c r="E10" s="131">
        <v>5</v>
      </c>
      <c r="F10" s="131">
        <v>6</v>
      </c>
      <c r="G10" s="130">
        <v>7</v>
      </c>
      <c r="H10" s="130">
        <v>8</v>
      </c>
      <c r="I10" s="131">
        <v>9</v>
      </c>
      <c r="J10" s="131">
        <v>10</v>
      </c>
      <c r="K10" s="130">
        <v>11</v>
      </c>
      <c r="L10" s="130">
        <v>12</v>
      </c>
      <c r="M10" s="131">
        <v>13</v>
      </c>
      <c r="N10" s="131">
        <v>14</v>
      </c>
      <c r="O10" s="132">
        <v>15</v>
      </c>
      <c r="P10" s="133">
        <v>16</v>
      </c>
    </row>
    <row r="11" spans="1:16" s="74" customFormat="1" ht="12.75">
      <c r="A11" s="282">
        <v>1</v>
      </c>
      <c r="B11" s="283" t="s">
        <v>627</v>
      </c>
      <c r="C11" s="369">
        <v>2108</v>
      </c>
      <c r="D11" s="369">
        <v>217959</v>
      </c>
      <c r="E11" s="369">
        <v>4170</v>
      </c>
      <c r="F11" s="369">
        <v>827</v>
      </c>
      <c r="G11" s="369">
        <v>57</v>
      </c>
      <c r="H11" s="369">
        <v>27118</v>
      </c>
      <c r="I11" s="369">
        <v>108</v>
      </c>
      <c r="J11" s="369">
        <v>2</v>
      </c>
      <c r="K11" s="369">
        <v>978</v>
      </c>
      <c r="L11" s="369">
        <v>55050</v>
      </c>
      <c r="M11" s="369">
        <v>1468</v>
      </c>
      <c r="N11" s="369">
        <v>609</v>
      </c>
      <c r="O11" s="369">
        <v>7197</v>
      </c>
      <c r="P11" s="369">
        <v>791.67</v>
      </c>
    </row>
    <row r="12" spans="1:16" s="74" customFormat="1" ht="12.75">
      <c r="A12" s="282">
        <v>2</v>
      </c>
      <c r="B12" s="283" t="s">
        <v>628</v>
      </c>
      <c r="C12" s="369">
        <v>1851</v>
      </c>
      <c r="D12" s="369">
        <v>186090</v>
      </c>
      <c r="E12" s="369">
        <v>3460</v>
      </c>
      <c r="F12" s="369">
        <v>646</v>
      </c>
      <c r="G12" s="369">
        <v>15</v>
      </c>
      <c r="H12" s="369">
        <v>4074</v>
      </c>
      <c r="I12" s="369">
        <v>21</v>
      </c>
      <c r="J12" s="369">
        <v>12</v>
      </c>
      <c r="K12" s="369">
        <v>868</v>
      </c>
      <c r="L12" s="369">
        <v>86437</v>
      </c>
      <c r="M12" s="369">
        <v>2157</v>
      </c>
      <c r="N12" s="369">
        <v>107</v>
      </c>
      <c r="O12" s="369">
        <v>6403</v>
      </c>
      <c r="P12" s="369">
        <v>704.33</v>
      </c>
    </row>
    <row r="13" spans="1:16" s="74" customFormat="1" ht="12.75">
      <c r="A13" s="282">
        <v>3</v>
      </c>
      <c r="B13" s="283" t="s">
        <v>629</v>
      </c>
      <c r="C13" s="369">
        <v>2584</v>
      </c>
      <c r="D13" s="369">
        <v>361863</v>
      </c>
      <c r="E13" s="369">
        <v>6645</v>
      </c>
      <c r="F13" s="369">
        <v>678</v>
      </c>
      <c r="G13" s="369">
        <v>86</v>
      </c>
      <c r="H13" s="369">
        <v>15757</v>
      </c>
      <c r="I13" s="369">
        <v>229</v>
      </c>
      <c r="J13" s="369">
        <v>15</v>
      </c>
      <c r="K13" s="369">
        <v>1250</v>
      </c>
      <c r="L13" s="369">
        <v>157294</v>
      </c>
      <c r="M13" s="369">
        <v>2519</v>
      </c>
      <c r="N13" s="369">
        <v>725</v>
      </c>
      <c r="O13" s="369">
        <v>10811</v>
      </c>
      <c r="P13" s="369">
        <v>1189.21</v>
      </c>
    </row>
    <row r="14" spans="1:16" s="74" customFormat="1" ht="12.75">
      <c r="A14" s="282">
        <v>4</v>
      </c>
      <c r="B14" s="283" t="s">
        <v>630</v>
      </c>
      <c r="C14" s="369">
        <v>1407</v>
      </c>
      <c r="D14" s="369">
        <v>157849</v>
      </c>
      <c r="E14" s="369">
        <v>3452</v>
      </c>
      <c r="F14" s="369">
        <v>208</v>
      </c>
      <c r="G14" s="369">
        <v>19</v>
      </c>
      <c r="H14" s="369">
        <v>21961</v>
      </c>
      <c r="I14" s="369">
        <v>58</v>
      </c>
      <c r="J14" s="369">
        <v>5</v>
      </c>
      <c r="K14" s="369">
        <v>679</v>
      </c>
      <c r="L14" s="369">
        <v>57142</v>
      </c>
      <c r="M14" s="369">
        <v>1686</v>
      </c>
      <c r="N14" s="369">
        <v>57</v>
      </c>
      <c r="O14" s="369">
        <v>5466</v>
      </c>
      <c r="P14" s="369">
        <v>601.26</v>
      </c>
    </row>
    <row r="15" spans="1:16" s="74" customFormat="1" ht="12.75">
      <c r="A15" s="282">
        <v>5</v>
      </c>
      <c r="B15" s="283" t="s">
        <v>631</v>
      </c>
      <c r="C15" s="369">
        <v>1063</v>
      </c>
      <c r="D15" s="369">
        <v>90236</v>
      </c>
      <c r="E15" s="369">
        <v>2298</v>
      </c>
      <c r="F15" s="369">
        <v>100</v>
      </c>
      <c r="G15" s="369">
        <v>14</v>
      </c>
      <c r="H15" s="369">
        <v>5434</v>
      </c>
      <c r="I15" s="369">
        <v>38</v>
      </c>
      <c r="J15" s="369">
        <v>5</v>
      </c>
      <c r="K15" s="369">
        <v>561</v>
      </c>
      <c r="L15" s="369">
        <v>43418</v>
      </c>
      <c r="M15" s="369">
        <v>1252</v>
      </c>
      <c r="N15" s="369">
        <v>12</v>
      </c>
      <c r="O15" s="369">
        <v>3705</v>
      </c>
      <c r="P15" s="369">
        <v>407.55</v>
      </c>
    </row>
    <row r="16" spans="1:16" s="74" customFormat="1" ht="12.75">
      <c r="A16" s="282">
        <v>6</v>
      </c>
      <c r="B16" s="283" t="s">
        <v>632</v>
      </c>
      <c r="C16" s="369">
        <v>2385</v>
      </c>
      <c r="D16" s="369">
        <v>339090</v>
      </c>
      <c r="E16" s="369">
        <v>6988</v>
      </c>
      <c r="F16" s="369">
        <v>160</v>
      </c>
      <c r="G16" s="369">
        <v>6</v>
      </c>
      <c r="H16" s="369">
        <v>566</v>
      </c>
      <c r="I16" s="369">
        <v>9</v>
      </c>
      <c r="J16" s="369">
        <v>0</v>
      </c>
      <c r="K16" s="369">
        <v>1209</v>
      </c>
      <c r="L16" s="369">
        <v>150633</v>
      </c>
      <c r="M16" s="369">
        <v>2998</v>
      </c>
      <c r="N16" s="369">
        <v>4</v>
      </c>
      <c r="O16" s="369">
        <v>10159</v>
      </c>
      <c r="P16" s="369">
        <v>1117.49</v>
      </c>
    </row>
    <row r="17" spans="1:16" s="74" customFormat="1" ht="12.75">
      <c r="A17" s="282">
        <v>7</v>
      </c>
      <c r="B17" s="283" t="s">
        <v>633</v>
      </c>
      <c r="C17" s="369">
        <v>1865</v>
      </c>
      <c r="D17" s="369">
        <v>274652</v>
      </c>
      <c r="E17" s="369">
        <v>3918</v>
      </c>
      <c r="F17" s="369">
        <v>1468</v>
      </c>
      <c r="G17" s="369">
        <v>13</v>
      </c>
      <c r="H17" s="369">
        <v>3744</v>
      </c>
      <c r="I17" s="369">
        <v>23</v>
      </c>
      <c r="J17" s="369">
        <v>28</v>
      </c>
      <c r="K17" s="369">
        <v>723</v>
      </c>
      <c r="L17" s="369">
        <v>88188</v>
      </c>
      <c r="M17" s="369">
        <v>1378</v>
      </c>
      <c r="N17" s="369">
        <v>565</v>
      </c>
      <c r="O17" s="369">
        <v>7380</v>
      </c>
      <c r="P17" s="369">
        <v>811.8</v>
      </c>
    </row>
    <row r="18" spans="1:16" s="74" customFormat="1" ht="12.75">
      <c r="A18" s="282">
        <v>8</v>
      </c>
      <c r="B18" s="283" t="s">
        <v>634</v>
      </c>
      <c r="C18" s="369">
        <v>487</v>
      </c>
      <c r="D18" s="369">
        <v>61310</v>
      </c>
      <c r="E18" s="369">
        <v>1373</v>
      </c>
      <c r="F18" s="369">
        <v>5</v>
      </c>
      <c r="G18" s="369">
        <v>4</v>
      </c>
      <c r="H18" s="369">
        <v>0</v>
      </c>
      <c r="I18" s="369">
        <v>0</v>
      </c>
      <c r="J18" s="369">
        <v>0</v>
      </c>
      <c r="K18" s="369">
        <v>191</v>
      </c>
      <c r="L18" s="369">
        <v>19076</v>
      </c>
      <c r="M18" s="369">
        <v>444</v>
      </c>
      <c r="N18" s="369">
        <v>44</v>
      </c>
      <c r="O18" s="369">
        <v>1908</v>
      </c>
      <c r="P18" s="369">
        <v>209.88</v>
      </c>
    </row>
    <row r="19" spans="1:16" s="74" customFormat="1" ht="12.75">
      <c r="A19" s="282">
        <v>9</v>
      </c>
      <c r="B19" s="283" t="s">
        <v>635</v>
      </c>
      <c r="C19" s="369">
        <v>2475</v>
      </c>
      <c r="D19" s="369">
        <v>385447</v>
      </c>
      <c r="E19" s="369">
        <v>7197</v>
      </c>
      <c r="F19" s="369">
        <v>366</v>
      </c>
      <c r="G19" s="369">
        <v>10</v>
      </c>
      <c r="H19" s="369">
        <v>4933</v>
      </c>
      <c r="I19" s="369">
        <v>48</v>
      </c>
      <c r="J19" s="369">
        <v>0</v>
      </c>
      <c r="K19" s="369">
        <v>1026</v>
      </c>
      <c r="L19" s="369">
        <v>99514</v>
      </c>
      <c r="M19" s="369">
        <v>2341</v>
      </c>
      <c r="N19" s="369">
        <v>155</v>
      </c>
      <c r="O19" s="369">
        <v>10107</v>
      </c>
      <c r="P19" s="369">
        <v>1111.77</v>
      </c>
    </row>
    <row r="20" spans="1:16" s="74" customFormat="1" ht="12.75">
      <c r="A20" s="282">
        <v>10</v>
      </c>
      <c r="B20" s="283" t="s">
        <v>636</v>
      </c>
      <c r="C20" s="369">
        <v>2015</v>
      </c>
      <c r="D20" s="369">
        <v>263289</v>
      </c>
      <c r="E20" s="369">
        <v>5187</v>
      </c>
      <c r="F20" s="369">
        <v>5529</v>
      </c>
      <c r="G20" s="369">
        <v>2</v>
      </c>
      <c r="H20" s="369">
        <v>0</v>
      </c>
      <c r="I20" s="369">
        <v>0</v>
      </c>
      <c r="J20" s="369">
        <v>2</v>
      </c>
      <c r="K20" s="369">
        <v>822</v>
      </c>
      <c r="L20" s="369">
        <v>107693</v>
      </c>
      <c r="M20" s="369">
        <v>1738</v>
      </c>
      <c r="N20" s="369">
        <v>2390</v>
      </c>
      <c r="O20" s="369">
        <v>14890</v>
      </c>
      <c r="P20" s="369">
        <v>1637.9</v>
      </c>
    </row>
    <row r="21" spans="1:16" s="74" customFormat="1" ht="12.75">
      <c r="A21" s="282">
        <v>11</v>
      </c>
      <c r="B21" s="283" t="s">
        <v>637</v>
      </c>
      <c r="C21" s="369">
        <v>1620</v>
      </c>
      <c r="D21" s="369">
        <v>227880</v>
      </c>
      <c r="E21" s="369">
        <v>3347</v>
      </c>
      <c r="F21" s="369">
        <v>707</v>
      </c>
      <c r="G21" s="369">
        <v>21</v>
      </c>
      <c r="H21" s="369">
        <v>6230</v>
      </c>
      <c r="I21" s="369">
        <v>82</v>
      </c>
      <c r="J21" s="369">
        <v>14</v>
      </c>
      <c r="K21" s="369">
        <v>683</v>
      </c>
      <c r="L21" s="369">
        <v>52948</v>
      </c>
      <c r="M21" s="369">
        <v>1163</v>
      </c>
      <c r="N21" s="369">
        <v>145</v>
      </c>
      <c r="O21" s="369">
        <v>5458</v>
      </c>
      <c r="P21" s="369">
        <v>600.38</v>
      </c>
    </row>
    <row r="22" spans="1:16" s="74" customFormat="1" ht="12.75">
      <c r="A22" s="282">
        <v>12</v>
      </c>
      <c r="B22" s="283" t="s">
        <v>638</v>
      </c>
      <c r="C22" s="369">
        <v>1400</v>
      </c>
      <c r="D22" s="369">
        <v>178049</v>
      </c>
      <c r="E22" s="369">
        <v>3595</v>
      </c>
      <c r="F22" s="369">
        <v>379</v>
      </c>
      <c r="G22" s="369">
        <v>7</v>
      </c>
      <c r="H22" s="369">
        <v>865</v>
      </c>
      <c r="I22" s="369">
        <v>12</v>
      </c>
      <c r="J22" s="369">
        <v>6</v>
      </c>
      <c r="K22" s="369">
        <v>702</v>
      </c>
      <c r="L22" s="369">
        <v>82601</v>
      </c>
      <c r="M22" s="369">
        <v>1797</v>
      </c>
      <c r="N22" s="369">
        <v>26</v>
      </c>
      <c r="O22" s="369">
        <v>5815</v>
      </c>
      <c r="P22" s="369">
        <v>639.65</v>
      </c>
    </row>
    <row r="23" spans="1:16" s="74" customFormat="1" ht="12.75">
      <c r="A23" s="282">
        <v>13</v>
      </c>
      <c r="B23" s="283" t="s">
        <v>639</v>
      </c>
      <c r="C23" s="369">
        <v>2187</v>
      </c>
      <c r="D23" s="369">
        <v>273523</v>
      </c>
      <c r="E23" s="369">
        <v>5571</v>
      </c>
      <c r="F23" s="369">
        <v>185</v>
      </c>
      <c r="G23" s="369">
        <v>1</v>
      </c>
      <c r="H23" s="369">
        <v>0</v>
      </c>
      <c r="I23" s="369">
        <v>0</v>
      </c>
      <c r="J23" s="369">
        <v>0</v>
      </c>
      <c r="K23" s="369">
        <v>901</v>
      </c>
      <c r="L23" s="369">
        <v>99152</v>
      </c>
      <c r="M23" s="369">
        <v>2122</v>
      </c>
      <c r="N23" s="369">
        <v>68</v>
      </c>
      <c r="O23" s="369">
        <v>7954</v>
      </c>
      <c r="P23" s="369">
        <v>874.94</v>
      </c>
    </row>
    <row r="24" spans="1:16" s="74" customFormat="1" ht="12.75">
      <c r="A24" s="282">
        <v>14</v>
      </c>
      <c r="B24" s="283" t="s">
        <v>640</v>
      </c>
      <c r="C24" s="369">
        <v>1961</v>
      </c>
      <c r="D24" s="369">
        <v>263414</v>
      </c>
      <c r="E24" s="369">
        <v>4930</v>
      </c>
      <c r="F24" s="369">
        <v>504</v>
      </c>
      <c r="G24" s="369">
        <v>23</v>
      </c>
      <c r="H24" s="369">
        <v>2130</v>
      </c>
      <c r="I24" s="369">
        <v>52</v>
      </c>
      <c r="J24" s="369">
        <v>0</v>
      </c>
      <c r="K24" s="369">
        <v>742</v>
      </c>
      <c r="L24" s="369">
        <v>71443</v>
      </c>
      <c r="M24" s="369">
        <v>1514</v>
      </c>
      <c r="N24" s="369">
        <v>215</v>
      </c>
      <c r="O24" s="369">
        <v>7311</v>
      </c>
      <c r="P24" s="369">
        <v>804.21</v>
      </c>
    </row>
    <row r="25" spans="1:16" s="74" customFormat="1" ht="12.75">
      <c r="A25" s="282">
        <v>15</v>
      </c>
      <c r="B25" s="283" t="s">
        <v>641</v>
      </c>
      <c r="C25" s="369">
        <v>1761</v>
      </c>
      <c r="D25" s="369">
        <v>195483</v>
      </c>
      <c r="E25" s="369">
        <v>4354</v>
      </c>
      <c r="F25" s="369">
        <v>196</v>
      </c>
      <c r="G25" s="369">
        <v>7</v>
      </c>
      <c r="H25" s="369">
        <v>889</v>
      </c>
      <c r="I25" s="369">
        <v>6</v>
      </c>
      <c r="J25" s="369">
        <v>11</v>
      </c>
      <c r="K25" s="369">
        <v>773</v>
      </c>
      <c r="L25" s="369">
        <v>87234</v>
      </c>
      <c r="M25" s="369">
        <v>1982</v>
      </c>
      <c r="N25" s="369">
        <v>15</v>
      </c>
      <c r="O25" s="369">
        <v>6564</v>
      </c>
      <c r="P25" s="369">
        <v>722.04</v>
      </c>
    </row>
    <row r="26" spans="1:16" s="74" customFormat="1" ht="12.75">
      <c r="A26" s="282">
        <v>16</v>
      </c>
      <c r="B26" s="283" t="s">
        <v>642</v>
      </c>
      <c r="C26" s="369">
        <v>788</v>
      </c>
      <c r="D26" s="369">
        <v>132680</v>
      </c>
      <c r="E26" s="369">
        <v>2009</v>
      </c>
      <c r="F26" s="369">
        <v>379</v>
      </c>
      <c r="G26" s="369">
        <v>2</v>
      </c>
      <c r="H26" s="369">
        <v>2065</v>
      </c>
      <c r="I26" s="369">
        <v>10</v>
      </c>
      <c r="J26" s="369">
        <v>1</v>
      </c>
      <c r="K26" s="369">
        <v>398</v>
      </c>
      <c r="L26" s="369">
        <v>52622</v>
      </c>
      <c r="M26" s="369">
        <v>990</v>
      </c>
      <c r="N26" s="369">
        <v>370</v>
      </c>
      <c r="O26" s="369">
        <v>3759</v>
      </c>
      <c r="P26" s="369">
        <v>413.49</v>
      </c>
    </row>
    <row r="27" spans="1:16" s="74" customFormat="1" ht="12.75">
      <c r="A27" s="282">
        <v>17</v>
      </c>
      <c r="B27" s="283" t="s">
        <v>643</v>
      </c>
      <c r="C27" s="369">
        <v>1729</v>
      </c>
      <c r="D27" s="369">
        <v>162625</v>
      </c>
      <c r="E27" s="369">
        <v>3855</v>
      </c>
      <c r="F27" s="369">
        <v>67</v>
      </c>
      <c r="G27" s="369">
        <v>21</v>
      </c>
      <c r="H27" s="369">
        <v>7431</v>
      </c>
      <c r="I27" s="369">
        <v>68</v>
      </c>
      <c r="J27" s="369">
        <v>0</v>
      </c>
      <c r="K27" s="369">
        <v>848</v>
      </c>
      <c r="L27" s="369">
        <v>93152</v>
      </c>
      <c r="M27" s="369">
        <v>1985</v>
      </c>
      <c r="N27" s="369">
        <v>0</v>
      </c>
      <c r="O27" s="369">
        <v>6010</v>
      </c>
      <c r="P27" s="369">
        <v>661.1</v>
      </c>
    </row>
    <row r="28" spans="1:16" s="74" customFormat="1" ht="12.75">
      <c r="A28" s="282">
        <v>18</v>
      </c>
      <c r="B28" s="283" t="s">
        <v>644</v>
      </c>
      <c r="C28" s="369">
        <v>1637</v>
      </c>
      <c r="D28" s="369">
        <v>164564</v>
      </c>
      <c r="E28" s="369">
        <v>3529</v>
      </c>
      <c r="F28" s="369">
        <v>438</v>
      </c>
      <c r="G28" s="369">
        <v>13</v>
      </c>
      <c r="H28" s="369">
        <v>1906</v>
      </c>
      <c r="I28" s="369">
        <v>27</v>
      </c>
      <c r="J28" s="369">
        <v>2</v>
      </c>
      <c r="K28" s="369">
        <v>964</v>
      </c>
      <c r="L28" s="369">
        <v>99223</v>
      </c>
      <c r="M28" s="369">
        <v>1978</v>
      </c>
      <c r="N28" s="369">
        <v>268</v>
      </c>
      <c r="O28" s="369">
        <v>6263</v>
      </c>
      <c r="P28" s="369">
        <v>688.93</v>
      </c>
    </row>
    <row r="29" spans="1:16" s="74" customFormat="1" ht="12.75">
      <c r="A29" s="282">
        <v>19</v>
      </c>
      <c r="B29" s="283" t="s">
        <v>645</v>
      </c>
      <c r="C29" s="369">
        <v>989</v>
      </c>
      <c r="D29" s="369">
        <v>165014</v>
      </c>
      <c r="E29" s="369">
        <v>3077</v>
      </c>
      <c r="F29" s="369">
        <v>43</v>
      </c>
      <c r="G29" s="369">
        <v>2</v>
      </c>
      <c r="H29" s="369">
        <v>992</v>
      </c>
      <c r="I29" s="369">
        <v>8</v>
      </c>
      <c r="J29" s="369">
        <v>1</v>
      </c>
      <c r="K29" s="369">
        <v>535</v>
      </c>
      <c r="L29" s="369">
        <v>75580</v>
      </c>
      <c r="M29" s="369">
        <v>1468</v>
      </c>
      <c r="N29" s="369">
        <v>58</v>
      </c>
      <c r="O29" s="369">
        <v>4677</v>
      </c>
      <c r="P29" s="369">
        <v>514.47</v>
      </c>
    </row>
    <row r="30" spans="1:16" s="74" customFormat="1" ht="12.75">
      <c r="A30" s="282">
        <v>20</v>
      </c>
      <c r="B30" s="283" t="s">
        <v>646</v>
      </c>
      <c r="C30" s="369">
        <v>993</v>
      </c>
      <c r="D30" s="369">
        <v>111884</v>
      </c>
      <c r="E30" s="369">
        <v>2482</v>
      </c>
      <c r="F30" s="369">
        <v>93</v>
      </c>
      <c r="G30" s="369">
        <v>5</v>
      </c>
      <c r="H30" s="369">
        <v>213</v>
      </c>
      <c r="I30" s="369">
        <v>10</v>
      </c>
      <c r="J30" s="369">
        <v>3</v>
      </c>
      <c r="K30" s="369">
        <v>480</v>
      </c>
      <c r="L30" s="369">
        <v>49589</v>
      </c>
      <c r="M30" s="369">
        <v>1153</v>
      </c>
      <c r="N30" s="369">
        <v>0</v>
      </c>
      <c r="O30" s="369">
        <v>3741</v>
      </c>
      <c r="P30" s="369">
        <v>411.51</v>
      </c>
    </row>
    <row r="31" spans="1:16" s="74" customFormat="1" ht="12.75">
      <c r="A31" s="282">
        <v>21</v>
      </c>
      <c r="B31" s="283" t="s">
        <v>647</v>
      </c>
      <c r="C31" s="369">
        <v>1597</v>
      </c>
      <c r="D31" s="369">
        <v>183040</v>
      </c>
      <c r="E31" s="369">
        <v>3931</v>
      </c>
      <c r="F31" s="369">
        <v>166</v>
      </c>
      <c r="G31" s="369">
        <v>4</v>
      </c>
      <c r="H31" s="369">
        <v>1446</v>
      </c>
      <c r="I31" s="369">
        <v>18</v>
      </c>
      <c r="J31" s="369">
        <v>0</v>
      </c>
      <c r="K31" s="369">
        <v>580</v>
      </c>
      <c r="L31" s="369">
        <v>67707</v>
      </c>
      <c r="M31" s="369">
        <v>1419</v>
      </c>
      <c r="N31" s="369">
        <v>14</v>
      </c>
      <c r="O31" s="369">
        <v>5548</v>
      </c>
      <c r="P31" s="369">
        <v>610.28</v>
      </c>
    </row>
    <row r="32" spans="1:16" s="74" customFormat="1" ht="12.75">
      <c r="A32" s="282">
        <v>22</v>
      </c>
      <c r="B32" s="283" t="s">
        <v>648</v>
      </c>
      <c r="C32" s="369">
        <v>1918</v>
      </c>
      <c r="D32" s="369">
        <v>234290</v>
      </c>
      <c r="E32" s="369">
        <v>4964</v>
      </c>
      <c r="F32" s="369">
        <v>80</v>
      </c>
      <c r="G32" s="369">
        <v>29</v>
      </c>
      <c r="H32" s="369">
        <v>9869</v>
      </c>
      <c r="I32" s="369">
        <v>122</v>
      </c>
      <c r="J32" s="369">
        <v>0</v>
      </c>
      <c r="K32" s="369">
        <v>914</v>
      </c>
      <c r="L32" s="369">
        <v>93795</v>
      </c>
      <c r="M32" s="369">
        <v>2241</v>
      </c>
      <c r="N32" s="369">
        <v>37</v>
      </c>
      <c r="O32" s="369">
        <v>7444</v>
      </c>
      <c r="P32" s="369">
        <v>818.84</v>
      </c>
    </row>
    <row r="33" spans="1:16" s="74" customFormat="1" ht="12.75">
      <c r="A33" s="282">
        <v>23</v>
      </c>
      <c r="B33" s="283" t="s">
        <v>649</v>
      </c>
      <c r="C33" s="369">
        <v>1364</v>
      </c>
      <c r="D33" s="369">
        <v>140802</v>
      </c>
      <c r="E33" s="369">
        <v>2997</v>
      </c>
      <c r="F33" s="369">
        <v>188</v>
      </c>
      <c r="G33" s="369">
        <v>10</v>
      </c>
      <c r="H33" s="369">
        <v>1636</v>
      </c>
      <c r="I33" s="369">
        <v>21</v>
      </c>
      <c r="J33" s="369">
        <v>8</v>
      </c>
      <c r="K33" s="369">
        <v>659</v>
      </c>
      <c r="L33" s="369">
        <v>57637</v>
      </c>
      <c r="M33" s="369">
        <v>1312</v>
      </c>
      <c r="N33" s="369">
        <v>117</v>
      </c>
      <c r="O33" s="369">
        <v>4732</v>
      </c>
      <c r="P33" s="369">
        <v>520.52</v>
      </c>
    </row>
    <row r="34" spans="1:16" s="74" customFormat="1" ht="12.75">
      <c r="A34" s="282">
        <v>24</v>
      </c>
      <c r="B34" s="283" t="s">
        <v>650</v>
      </c>
      <c r="C34" s="369">
        <v>1550</v>
      </c>
      <c r="D34" s="369">
        <v>177597</v>
      </c>
      <c r="E34" s="369">
        <v>3852</v>
      </c>
      <c r="F34" s="369">
        <v>132</v>
      </c>
      <c r="G34" s="369">
        <v>16</v>
      </c>
      <c r="H34" s="369">
        <v>2521</v>
      </c>
      <c r="I34" s="369">
        <v>43</v>
      </c>
      <c r="J34" s="369">
        <v>0</v>
      </c>
      <c r="K34" s="369">
        <v>707</v>
      </c>
      <c r="L34" s="369">
        <v>78645</v>
      </c>
      <c r="M34" s="369">
        <v>1768</v>
      </c>
      <c r="N34" s="369">
        <v>0</v>
      </c>
      <c r="O34" s="369">
        <v>5795</v>
      </c>
      <c r="P34" s="369">
        <v>637.45</v>
      </c>
    </row>
    <row r="35" spans="1:16" s="74" customFormat="1" ht="12.75">
      <c r="A35" s="282">
        <v>25</v>
      </c>
      <c r="B35" s="283" t="s">
        <v>651</v>
      </c>
      <c r="C35" s="369">
        <v>1301</v>
      </c>
      <c r="D35" s="369">
        <v>144950</v>
      </c>
      <c r="E35" s="369">
        <v>2974</v>
      </c>
      <c r="F35" s="369">
        <v>256</v>
      </c>
      <c r="G35" s="369">
        <v>13</v>
      </c>
      <c r="H35" s="369">
        <v>2968</v>
      </c>
      <c r="I35" s="369">
        <v>47</v>
      </c>
      <c r="J35" s="369">
        <v>11</v>
      </c>
      <c r="K35" s="369">
        <v>672</v>
      </c>
      <c r="L35" s="369">
        <v>65077</v>
      </c>
      <c r="M35" s="369">
        <v>1448</v>
      </c>
      <c r="N35" s="369">
        <v>67</v>
      </c>
      <c r="O35" s="369">
        <v>4803</v>
      </c>
      <c r="P35" s="369">
        <v>528.33</v>
      </c>
    </row>
    <row r="36" spans="1:16" s="74" customFormat="1" ht="12.75">
      <c r="A36" s="282">
        <v>26</v>
      </c>
      <c r="B36" s="283" t="s">
        <v>652</v>
      </c>
      <c r="C36" s="369">
        <v>1944</v>
      </c>
      <c r="D36" s="369">
        <v>185687</v>
      </c>
      <c r="E36" s="369">
        <v>4499</v>
      </c>
      <c r="F36" s="369">
        <v>170</v>
      </c>
      <c r="G36" s="369">
        <v>11</v>
      </c>
      <c r="H36" s="369">
        <v>691</v>
      </c>
      <c r="I36" s="369">
        <v>22</v>
      </c>
      <c r="J36" s="369">
        <v>0</v>
      </c>
      <c r="K36" s="369">
        <v>869</v>
      </c>
      <c r="L36" s="369">
        <v>100673</v>
      </c>
      <c r="M36" s="369">
        <v>1909</v>
      </c>
      <c r="N36" s="369">
        <v>78</v>
      </c>
      <c r="O36" s="369">
        <v>6678</v>
      </c>
      <c r="P36" s="369">
        <v>734.58</v>
      </c>
    </row>
    <row r="37" spans="1:16" s="74" customFormat="1" ht="11.25" customHeight="1">
      <c r="A37" s="282">
        <v>27</v>
      </c>
      <c r="B37" s="283" t="s">
        <v>653</v>
      </c>
      <c r="C37" s="369">
        <v>1573</v>
      </c>
      <c r="D37" s="369">
        <v>142421</v>
      </c>
      <c r="E37" s="369">
        <v>2743</v>
      </c>
      <c r="F37" s="369">
        <v>1001</v>
      </c>
      <c r="G37" s="369">
        <v>18</v>
      </c>
      <c r="H37" s="369">
        <v>1650</v>
      </c>
      <c r="I37" s="369">
        <v>32</v>
      </c>
      <c r="J37" s="369">
        <v>4</v>
      </c>
      <c r="K37" s="369">
        <v>603</v>
      </c>
      <c r="L37" s="369">
        <v>51440</v>
      </c>
      <c r="M37" s="369">
        <v>973</v>
      </c>
      <c r="N37" s="369">
        <v>380</v>
      </c>
      <c r="O37" s="369">
        <v>5157</v>
      </c>
      <c r="P37" s="369">
        <v>567.27</v>
      </c>
    </row>
    <row r="38" spans="1:16" s="74" customFormat="1" ht="12.75">
      <c r="A38" s="282">
        <v>28</v>
      </c>
      <c r="B38" s="283" t="s">
        <v>654</v>
      </c>
      <c r="C38" s="369">
        <v>0</v>
      </c>
      <c r="D38" s="369">
        <v>0</v>
      </c>
      <c r="E38" s="369">
        <v>0</v>
      </c>
      <c r="F38" s="369">
        <v>0</v>
      </c>
      <c r="G38" s="369">
        <v>0</v>
      </c>
      <c r="H38" s="369">
        <v>0</v>
      </c>
      <c r="I38" s="369">
        <v>0</v>
      </c>
      <c r="J38" s="369">
        <v>0</v>
      </c>
      <c r="K38" s="369">
        <v>0</v>
      </c>
      <c r="L38" s="369">
        <v>0</v>
      </c>
      <c r="M38" s="369">
        <v>0</v>
      </c>
      <c r="N38" s="369">
        <v>0</v>
      </c>
      <c r="O38" s="369">
        <v>148</v>
      </c>
      <c r="P38" s="369">
        <v>16.28</v>
      </c>
    </row>
    <row r="39" spans="1:16" s="74" customFormat="1" ht="12.75">
      <c r="A39" s="282">
        <v>29</v>
      </c>
      <c r="B39" s="283" t="s">
        <v>655</v>
      </c>
      <c r="C39" s="369">
        <v>2019</v>
      </c>
      <c r="D39" s="369">
        <v>270262</v>
      </c>
      <c r="E39" s="369">
        <v>5425</v>
      </c>
      <c r="F39" s="369">
        <v>1907</v>
      </c>
      <c r="G39" s="369">
        <v>18</v>
      </c>
      <c r="H39" s="369">
        <v>2813</v>
      </c>
      <c r="I39" s="369">
        <v>47</v>
      </c>
      <c r="J39" s="369">
        <v>4</v>
      </c>
      <c r="K39" s="369">
        <v>980</v>
      </c>
      <c r="L39" s="369">
        <v>97186</v>
      </c>
      <c r="M39" s="369">
        <v>2121</v>
      </c>
      <c r="N39" s="369">
        <v>989</v>
      </c>
      <c r="O39" s="369">
        <v>10493</v>
      </c>
      <c r="P39" s="369">
        <v>1154.23</v>
      </c>
    </row>
    <row r="40" spans="1:16" s="74" customFormat="1" ht="12.75">
      <c r="A40" s="282">
        <v>30</v>
      </c>
      <c r="B40" s="283" t="s">
        <v>656</v>
      </c>
      <c r="C40" s="369">
        <v>27</v>
      </c>
      <c r="D40" s="369">
        <v>3091</v>
      </c>
      <c r="E40" s="369">
        <v>44</v>
      </c>
      <c r="F40" s="369">
        <v>35</v>
      </c>
      <c r="G40" s="369"/>
      <c r="H40" s="369"/>
      <c r="I40" s="369"/>
      <c r="J40" s="369"/>
      <c r="K40" s="369">
        <v>13</v>
      </c>
      <c r="L40" s="369">
        <v>2230</v>
      </c>
      <c r="M40" s="369">
        <v>18</v>
      </c>
      <c r="N40" s="369">
        <v>15</v>
      </c>
      <c r="O40" s="369">
        <v>250</v>
      </c>
      <c r="P40" s="369">
        <v>27.5</v>
      </c>
    </row>
    <row r="41" spans="1:16" s="74" customFormat="1" ht="12.75">
      <c r="A41" s="282">
        <v>31</v>
      </c>
      <c r="B41" s="283" t="s">
        <v>657</v>
      </c>
      <c r="C41" s="369">
        <v>2247</v>
      </c>
      <c r="D41" s="369">
        <v>308397</v>
      </c>
      <c r="E41" s="369">
        <v>5516</v>
      </c>
      <c r="F41" s="369">
        <v>1021</v>
      </c>
      <c r="G41" s="369">
        <v>25</v>
      </c>
      <c r="H41" s="369">
        <v>3232</v>
      </c>
      <c r="I41" s="369">
        <v>64</v>
      </c>
      <c r="J41" s="369">
        <v>15</v>
      </c>
      <c r="K41" s="369">
        <v>951</v>
      </c>
      <c r="L41" s="369">
        <v>93604</v>
      </c>
      <c r="M41" s="369">
        <v>1908</v>
      </c>
      <c r="N41" s="369">
        <v>382</v>
      </c>
      <c r="O41" s="369">
        <v>8906</v>
      </c>
      <c r="P41" s="369">
        <v>979.66</v>
      </c>
    </row>
    <row r="42" spans="1:16" s="74" customFormat="1" ht="12.75">
      <c r="A42" s="282">
        <v>32</v>
      </c>
      <c r="B42" s="283" t="s">
        <v>658</v>
      </c>
      <c r="C42" s="369">
        <v>2154</v>
      </c>
      <c r="D42" s="369">
        <v>298388</v>
      </c>
      <c r="E42" s="369">
        <v>6753</v>
      </c>
      <c r="F42" s="369">
        <v>3</v>
      </c>
      <c r="G42" s="369">
        <v>32</v>
      </c>
      <c r="H42" s="369">
        <v>11741</v>
      </c>
      <c r="I42" s="369">
        <v>142</v>
      </c>
      <c r="J42" s="369">
        <v>8</v>
      </c>
      <c r="K42" s="369">
        <v>1014</v>
      </c>
      <c r="L42" s="369">
        <v>104832</v>
      </c>
      <c r="M42" s="369">
        <v>1855</v>
      </c>
      <c r="N42" s="369">
        <v>5</v>
      </c>
      <c r="O42" s="369">
        <v>8773</v>
      </c>
      <c r="P42" s="369">
        <v>965.03</v>
      </c>
    </row>
    <row r="43" spans="1:16" s="74" customFormat="1" ht="12.75">
      <c r="A43" s="282">
        <v>33</v>
      </c>
      <c r="B43" s="283" t="s">
        <v>659</v>
      </c>
      <c r="C43" s="369">
        <v>804</v>
      </c>
      <c r="D43" s="369">
        <v>80591</v>
      </c>
      <c r="E43" s="369">
        <v>1956</v>
      </c>
      <c r="F43" s="369">
        <v>20</v>
      </c>
      <c r="G43" s="369">
        <v>9</v>
      </c>
      <c r="H43" s="369">
        <v>501</v>
      </c>
      <c r="I43" s="369">
        <v>7</v>
      </c>
      <c r="J43" s="369">
        <v>8</v>
      </c>
      <c r="K43" s="369">
        <v>426</v>
      </c>
      <c r="L43" s="369">
        <v>41830</v>
      </c>
      <c r="M43" s="369">
        <v>1011</v>
      </c>
      <c r="N43" s="369">
        <v>26</v>
      </c>
      <c r="O43" s="369">
        <v>3028</v>
      </c>
      <c r="P43" s="369">
        <v>333.08</v>
      </c>
    </row>
    <row r="44" spans="1:16" s="74" customFormat="1" ht="12.75">
      <c r="A44" s="282">
        <v>34</v>
      </c>
      <c r="B44" s="283" t="s">
        <v>660</v>
      </c>
      <c r="C44" s="369">
        <v>2943</v>
      </c>
      <c r="D44" s="369">
        <v>416238</v>
      </c>
      <c r="E44" s="369">
        <v>7631</v>
      </c>
      <c r="F44" s="369">
        <v>116</v>
      </c>
      <c r="G44" s="369">
        <v>6</v>
      </c>
      <c r="H44" s="369">
        <v>1320</v>
      </c>
      <c r="I44" s="369">
        <v>18</v>
      </c>
      <c r="J44" s="369">
        <v>0</v>
      </c>
      <c r="K44" s="369">
        <v>1101</v>
      </c>
      <c r="L44" s="369">
        <v>166329</v>
      </c>
      <c r="M44" s="369">
        <v>3084</v>
      </c>
      <c r="N44" s="369">
        <v>0</v>
      </c>
      <c r="O44" s="369">
        <v>10914</v>
      </c>
      <c r="P44" s="369">
        <v>1200.54</v>
      </c>
    </row>
    <row r="45" spans="1:16" s="74" customFormat="1" ht="12.75">
      <c r="A45" s="282">
        <v>35</v>
      </c>
      <c r="B45" s="283" t="s">
        <v>661</v>
      </c>
      <c r="C45" s="369">
        <v>967</v>
      </c>
      <c r="D45" s="369">
        <v>100145</v>
      </c>
      <c r="E45" s="369">
        <v>2035</v>
      </c>
      <c r="F45" s="369">
        <v>147</v>
      </c>
      <c r="G45" s="369">
        <v>1</v>
      </c>
      <c r="H45" s="369">
        <v>0</v>
      </c>
      <c r="I45" s="369">
        <v>0</v>
      </c>
      <c r="J45" s="369">
        <v>1</v>
      </c>
      <c r="K45" s="369">
        <v>436</v>
      </c>
      <c r="L45" s="369">
        <v>35951</v>
      </c>
      <c r="M45" s="369">
        <v>1065</v>
      </c>
      <c r="N45" s="369">
        <v>5</v>
      </c>
      <c r="O45" s="369">
        <v>3311</v>
      </c>
      <c r="P45" s="369">
        <v>364.21</v>
      </c>
    </row>
    <row r="46" spans="1:16" s="74" customFormat="1" ht="12.75">
      <c r="A46" s="282">
        <v>36</v>
      </c>
      <c r="B46" s="283" t="s">
        <v>662</v>
      </c>
      <c r="C46" s="369">
        <v>1273</v>
      </c>
      <c r="D46" s="369">
        <v>94446</v>
      </c>
      <c r="E46" s="369">
        <v>2629</v>
      </c>
      <c r="F46" s="369">
        <v>32</v>
      </c>
      <c r="G46" s="369">
        <v>9</v>
      </c>
      <c r="H46" s="369">
        <v>1366</v>
      </c>
      <c r="I46" s="369">
        <v>46</v>
      </c>
      <c r="J46" s="369">
        <v>2</v>
      </c>
      <c r="K46" s="369">
        <v>638</v>
      </c>
      <c r="L46" s="369">
        <v>46400</v>
      </c>
      <c r="M46" s="369">
        <v>1340</v>
      </c>
      <c r="N46" s="369">
        <v>10</v>
      </c>
      <c r="O46" s="369">
        <v>4059</v>
      </c>
      <c r="P46" s="369">
        <v>446.49</v>
      </c>
    </row>
    <row r="47" spans="1:16" s="74" customFormat="1" ht="12.75">
      <c r="A47" s="282">
        <v>37</v>
      </c>
      <c r="B47" s="283" t="s">
        <v>663</v>
      </c>
      <c r="C47" s="369">
        <v>1078</v>
      </c>
      <c r="D47" s="369">
        <v>103149</v>
      </c>
      <c r="E47" s="369">
        <v>2392</v>
      </c>
      <c r="F47" s="369">
        <v>109</v>
      </c>
      <c r="G47" s="369">
        <v>11</v>
      </c>
      <c r="H47" s="369">
        <v>3551</v>
      </c>
      <c r="I47" s="369">
        <v>38</v>
      </c>
      <c r="J47" s="369">
        <v>4</v>
      </c>
      <c r="K47" s="369">
        <v>530</v>
      </c>
      <c r="L47" s="369">
        <v>39200</v>
      </c>
      <c r="M47" s="369">
        <v>949</v>
      </c>
      <c r="N47" s="369">
        <v>115</v>
      </c>
      <c r="O47" s="369">
        <v>3607</v>
      </c>
      <c r="P47" s="369">
        <v>396.77</v>
      </c>
    </row>
    <row r="48" spans="1:16" s="74" customFormat="1" ht="12.75">
      <c r="A48" s="282">
        <v>38</v>
      </c>
      <c r="B48" s="283" t="s">
        <v>664</v>
      </c>
      <c r="C48" s="369">
        <v>1256</v>
      </c>
      <c r="D48" s="369">
        <v>110754</v>
      </c>
      <c r="E48" s="369">
        <v>2865</v>
      </c>
      <c r="F48" s="369">
        <v>53</v>
      </c>
      <c r="G48" s="369">
        <v>10</v>
      </c>
      <c r="H48" s="369">
        <v>609</v>
      </c>
      <c r="I48" s="369">
        <v>14</v>
      </c>
      <c r="J48" s="369">
        <v>10</v>
      </c>
      <c r="K48" s="369">
        <v>656</v>
      </c>
      <c r="L48" s="369">
        <v>54758</v>
      </c>
      <c r="M48" s="369">
        <v>1440</v>
      </c>
      <c r="N48" s="369">
        <v>54</v>
      </c>
      <c r="O48" s="369">
        <v>4436</v>
      </c>
      <c r="P48" s="369">
        <v>487.96</v>
      </c>
    </row>
    <row r="49" spans="1:16" s="74" customFormat="1" ht="12.75">
      <c r="A49" s="282">
        <v>39</v>
      </c>
      <c r="B49" s="283" t="s">
        <v>665</v>
      </c>
      <c r="C49" s="369">
        <v>2427</v>
      </c>
      <c r="D49" s="369">
        <v>334865</v>
      </c>
      <c r="E49" s="369">
        <v>6314</v>
      </c>
      <c r="F49" s="369">
        <v>0</v>
      </c>
      <c r="G49" s="369">
        <v>23</v>
      </c>
      <c r="H49" s="369">
        <v>3428</v>
      </c>
      <c r="I49" s="369">
        <v>36</v>
      </c>
      <c r="J49" s="369">
        <v>0</v>
      </c>
      <c r="K49" s="369">
        <v>1132</v>
      </c>
      <c r="L49" s="369">
        <v>186142</v>
      </c>
      <c r="M49" s="369">
        <v>2936</v>
      </c>
      <c r="N49" s="369">
        <v>0</v>
      </c>
      <c r="O49" s="369">
        <v>9286</v>
      </c>
      <c r="P49" s="369">
        <v>1021.46</v>
      </c>
    </row>
    <row r="50" spans="1:16" s="74" customFormat="1" ht="12.75">
      <c r="A50" s="282">
        <v>40</v>
      </c>
      <c r="B50" s="283" t="s">
        <v>666</v>
      </c>
      <c r="C50" s="369">
        <v>1201</v>
      </c>
      <c r="D50" s="369">
        <v>128250</v>
      </c>
      <c r="E50" s="369">
        <v>2862</v>
      </c>
      <c r="F50" s="369">
        <v>170</v>
      </c>
      <c r="G50" s="369">
        <v>11</v>
      </c>
      <c r="H50" s="369">
        <v>615</v>
      </c>
      <c r="I50" s="369">
        <v>11</v>
      </c>
      <c r="J50" s="369">
        <v>8</v>
      </c>
      <c r="K50" s="369">
        <v>640</v>
      </c>
      <c r="L50" s="369">
        <v>67889</v>
      </c>
      <c r="M50" s="369">
        <v>1485</v>
      </c>
      <c r="N50" s="369">
        <v>114</v>
      </c>
      <c r="O50" s="369">
        <v>4650</v>
      </c>
      <c r="P50" s="369">
        <v>511.5</v>
      </c>
    </row>
    <row r="51" spans="1:16" s="74" customFormat="1" ht="12.75">
      <c r="A51" s="282">
        <v>41</v>
      </c>
      <c r="B51" s="283" t="s">
        <v>667</v>
      </c>
      <c r="C51" s="369">
        <v>1220</v>
      </c>
      <c r="D51" s="369">
        <v>126796</v>
      </c>
      <c r="E51" s="369">
        <v>2769</v>
      </c>
      <c r="F51" s="369">
        <v>577</v>
      </c>
      <c r="G51" s="369">
        <v>6</v>
      </c>
      <c r="H51" s="369">
        <v>2008</v>
      </c>
      <c r="I51" s="369">
        <v>17</v>
      </c>
      <c r="J51" s="369">
        <v>6</v>
      </c>
      <c r="K51" s="369">
        <v>550</v>
      </c>
      <c r="L51" s="369">
        <v>51835</v>
      </c>
      <c r="M51" s="369">
        <v>1198</v>
      </c>
      <c r="N51" s="369">
        <v>361</v>
      </c>
      <c r="O51" s="369">
        <v>4928</v>
      </c>
      <c r="P51" s="369">
        <v>542.08</v>
      </c>
    </row>
    <row r="52" spans="1:16" s="74" customFormat="1" ht="12.75">
      <c r="A52" s="282">
        <v>42</v>
      </c>
      <c r="B52" s="283" t="s">
        <v>668</v>
      </c>
      <c r="C52" s="369">
        <v>1613</v>
      </c>
      <c r="D52" s="369">
        <v>123683</v>
      </c>
      <c r="E52" s="369">
        <v>2921</v>
      </c>
      <c r="F52" s="369">
        <v>696</v>
      </c>
      <c r="G52" s="369">
        <v>7</v>
      </c>
      <c r="H52" s="369">
        <v>1595</v>
      </c>
      <c r="I52" s="369">
        <v>15</v>
      </c>
      <c r="J52" s="369">
        <v>2</v>
      </c>
      <c r="K52" s="369">
        <v>764</v>
      </c>
      <c r="L52" s="369">
        <v>54231</v>
      </c>
      <c r="M52" s="369">
        <v>1943</v>
      </c>
      <c r="N52" s="369">
        <v>0</v>
      </c>
      <c r="O52" s="369">
        <v>5577</v>
      </c>
      <c r="P52" s="369">
        <v>613.47</v>
      </c>
    </row>
    <row r="53" spans="1:16" s="74" customFormat="1" ht="12.75">
      <c r="A53" s="282">
        <v>43</v>
      </c>
      <c r="B53" s="283" t="s">
        <v>669</v>
      </c>
      <c r="C53" s="369">
        <v>1364</v>
      </c>
      <c r="D53" s="369">
        <v>109639</v>
      </c>
      <c r="E53" s="369">
        <v>3075</v>
      </c>
      <c r="F53" s="369">
        <v>122</v>
      </c>
      <c r="G53" s="369">
        <v>8</v>
      </c>
      <c r="H53" s="369">
        <v>1397</v>
      </c>
      <c r="I53" s="369">
        <v>22</v>
      </c>
      <c r="J53" s="369">
        <v>0</v>
      </c>
      <c r="K53" s="369">
        <v>650</v>
      </c>
      <c r="L53" s="369">
        <v>52168</v>
      </c>
      <c r="M53" s="369">
        <v>1320</v>
      </c>
      <c r="N53" s="369">
        <v>25</v>
      </c>
      <c r="O53" s="369">
        <v>4655</v>
      </c>
      <c r="P53" s="369">
        <v>512.05</v>
      </c>
    </row>
    <row r="54" spans="1:16" s="74" customFormat="1" ht="12.75">
      <c r="A54" s="282">
        <v>44</v>
      </c>
      <c r="B54" s="283" t="s">
        <v>670</v>
      </c>
      <c r="C54" s="369">
        <v>996</v>
      </c>
      <c r="D54" s="369">
        <v>125956</v>
      </c>
      <c r="E54" s="369">
        <v>2452</v>
      </c>
      <c r="F54" s="369">
        <v>239</v>
      </c>
      <c r="G54" s="369">
        <v>4</v>
      </c>
      <c r="H54" s="369">
        <v>1176</v>
      </c>
      <c r="I54" s="369">
        <v>11</v>
      </c>
      <c r="J54" s="369">
        <v>2</v>
      </c>
      <c r="K54" s="369">
        <v>495</v>
      </c>
      <c r="L54" s="369">
        <v>40504</v>
      </c>
      <c r="M54" s="369">
        <v>971</v>
      </c>
      <c r="N54" s="369">
        <v>129</v>
      </c>
      <c r="O54" s="369">
        <v>3804</v>
      </c>
      <c r="P54" s="369">
        <v>418.44</v>
      </c>
    </row>
    <row r="55" spans="1:16" s="74" customFormat="1" ht="12.75">
      <c r="A55" s="282">
        <v>45</v>
      </c>
      <c r="B55" s="283" t="s">
        <v>671</v>
      </c>
      <c r="C55" s="369">
        <v>987</v>
      </c>
      <c r="D55" s="369">
        <v>135715</v>
      </c>
      <c r="E55" s="369">
        <v>2248</v>
      </c>
      <c r="F55" s="369">
        <v>1004</v>
      </c>
      <c r="G55" s="369">
        <v>13</v>
      </c>
      <c r="H55" s="369">
        <v>4594</v>
      </c>
      <c r="I55" s="369">
        <v>15</v>
      </c>
      <c r="J55" s="369">
        <v>17</v>
      </c>
      <c r="K55" s="369">
        <v>525</v>
      </c>
      <c r="L55" s="369">
        <v>38198</v>
      </c>
      <c r="M55" s="369">
        <v>858</v>
      </c>
      <c r="N55" s="369">
        <v>626</v>
      </c>
      <c r="O55" s="369">
        <v>4768</v>
      </c>
      <c r="P55" s="369">
        <v>524.48</v>
      </c>
    </row>
    <row r="56" spans="1:16" s="74" customFormat="1" ht="12.75">
      <c r="A56" s="282">
        <v>46</v>
      </c>
      <c r="B56" s="283" t="s">
        <v>672</v>
      </c>
      <c r="C56" s="369">
        <v>2249</v>
      </c>
      <c r="D56" s="369">
        <v>276065</v>
      </c>
      <c r="E56" s="369">
        <v>5893</v>
      </c>
      <c r="F56" s="369">
        <v>1176</v>
      </c>
      <c r="G56" s="369">
        <v>28</v>
      </c>
      <c r="H56" s="369">
        <v>12126</v>
      </c>
      <c r="I56" s="369">
        <v>140</v>
      </c>
      <c r="J56" s="369">
        <v>0</v>
      </c>
      <c r="K56" s="369">
        <v>923</v>
      </c>
      <c r="L56" s="369">
        <v>91201</v>
      </c>
      <c r="M56" s="369">
        <v>1954</v>
      </c>
      <c r="N56" s="369">
        <v>360</v>
      </c>
      <c r="O56" s="369">
        <v>9523</v>
      </c>
      <c r="P56" s="369">
        <v>1047.53</v>
      </c>
    </row>
    <row r="57" spans="1:16" s="74" customFormat="1" ht="12.75">
      <c r="A57" s="282">
        <v>47</v>
      </c>
      <c r="B57" s="283" t="s">
        <v>673</v>
      </c>
      <c r="C57" s="369">
        <v>2721</v>
      </c>
      <c r="D57" s="369">
        <v>390514</v>
      </c>
      <c r="E57" s="369">
        <v>6910</v>
      </c>
      <c r="F57" s="369">
        <v>598</v>
      </c>
      <c r="G57" s="369">
        <v>1</v>
      </c>
      <c r="H57" s="369">
        <v>483</v>
      </c>
      <c r="I57" s="369">
        <v>5</v>
      </c>
      <c r="J57" s="369">
        <v>0</v>
      </c>
      <c r="K57" s="369">
        <v>1167</v>
      </c>
      <c r="L57" s="369">
        <v>151814</v>
      </c>
      <c r="M57" s="369">
        <v>3058</v>
      </c>
      <c r="N57" s="369">
        <v>8</v>
      </c>
      <c r="O57" s="369">
        <v>10664</v>
      </c>
      <c r="P57" s="369">
        <v>1173.04</v>
      </c>
    </row>
    <row r="58" spans="1:16" s="74" customFormat="1" ht="12.75">
      <c r="A58" s="282">
        <v>48</v>
      </c>
      <c r="B58" s="283" t="s">
        <v>674</v>
      </c>
      <c r="C58" s="369">
        <v>1048</v>
      </c>
      <c r="D58" s="369">
        <v>127378</v>
      </c>
      <c r="E58" s="369">
        <v>2629</v>
      </c>
      <c r="F58" s="369">
        <v>163</v>
      </c>
      <c r="G58" s="369">
        <v>3</v>
      </c>
      <c r="H58" s="369">
        <v>1072</v>
      </c>
      <c r="I58" s="369">
        <v>10</v>
      </c>
      <c r="J58" s="369">
        <v>1</v>
      </c>
      <c r="K58" s="369">
        <v>510</v>
      </c>
      <c r="L58" s="369">
        <v>68685</v>
      </c>
      <c r="M58" s="369">
        <v>1371</v>
      </c>
      <c r="N58" s="369">
        <v>42</v>
      </c>
      <c r="O58" s="369">
        <v>4216</v>
      </c>
      <c r="P58" s="369">
        <v>463.76</v>
      </c>
    </row>
    <row r="59" spans="1:16" s="74" customFormat="1" ht="12.75">
      <c r="A59" s="282">
        <v>49</v>
      </c>
      <c r="B59" s="283" t="s">
        <v>675</v>
      </c>
      <c r="C59" s="369">
        <v>1209</v>
      </c>
      <c r="D59" s="369">
        <v>132626</v>
      </c>
      <c r="E59" s="369">
        <v>2940</v>
      </c>
      <c r="F59" s="369">
        <v>115</v>
      </c>
      <c r="G59" s="369">
        <v>12</v>
      </c>
      <c r="H59" s="369">
        <v>1901</v>
      </c>
      <c r="I59" s="369">
        <v>24</v>
      </c>
      <c r="J59" s="369">
        <v>10</v>
      </c>
      <c r="K59" s="369">
        <v>422</v>
      </c>
      <c r="L59" s="369">
        <v>46062</v>
      </c>
      <c r="M59" s="369">
        <v>1026</v>
      </c>
      <c r="N59" s="369">
        <v>15</v>
      </c>
      <c r="O59" s="369">
        <v>4409</v>
      </c>
      <c r="P59" s="369">
        <v>484.99</v>
      </c>
    </row>
    <row r="60" spans="1:16" s="74" customFormat="1" ht="12.75">
      <c r="A60" s="282">
        <v>50</v>
      </c>
      <c r="B60" s="283" t="s">
        <v>676</v>
      </c>
      <c r="C60" s="369">
        <v>673</v>
      </c>
      <c r="D60" s="369">
        <v>76743</v>
      </c>
      <c r="E60" s="369">
        <v>1693</v>
      </c>
      <c r="F60" s="369">
        <v>34</v>
      </c>
      <c r="G60" s="369">
        <v>5</v>
      </c>
      <c r="H60" s="369">
        <v>668</v>
      </c>
      <c r="I60" s="369">
        <v>14</v>
      </c>
      <c r="J60" s="369">
        <v>0</v>
      </c>
      <c r="K60" s="369">
        <v>375</v>
      </c>
      <c r="L60" s="369">
        <v>39670</v>
      </c>
      <c r="M60" s="369">
        <v>847</v>
      </c>
      <c r="N60" s="369">
        <v>26</v>
      </c>
      <c r="O60" s="369">
        <v>2614</v>
      </c>
      <c r="P60" s="369">
        <v>287.54</v>
      </c>
    </row>
    <row r="61" spans="1:16" s="74" customFormat="1" ht="12.75">
      <c r="A61" s="282">
        <v>51</v>
      </c>
      <c r="B61" s="283" t="s">
        <v>677</v>
      </c>
      <c r="C61" s="369">
        <v>1495</v>
      </c>
      <c r="D61" s="369">
        <v>217566</v>
      </c>
      <c r="E61" s="369">
        <v>4253</v>
      </c>
      <c r="F61" s="369">
        <v>167</v>
      </c>
      <c r="G61" s="369">
        <v>32</v>
      </c>
      <c r="H61" s="369">
        <v>14520</v>
      </c>
      <c r="I61" s="369">
        <v>158</v>
      </c>
      <c r="J61" s="369">
        <v>1</v>
      </c>
      <c r="K61" s="369">
        <v>722</v>
      </c>
      <c r="L61" s="369">
        <v>66974</v>
      </c>
      <c r="M61" s="369">
        <v>1506</v>
      </c>
      <c r="N61" s="369">
        <v>34</v>
      </c>
      <c r="O61" s="369">
        <v>6119</v>
      </c>
      <c r="P61" s="369">
        <v>673.09</v>
      </c>
    </row>
    <row r="62" spans="1:16" s="74" customFormat="1" ht="12.75">
      <c r="A62" s="282">
        <v>52</v>
      </c>
      <c r="B62" s="283" t="s">
        <v>678</v>
      </c>
      <c r="C62" s="369">
        <v>1637</v>
      </c>
      <c r="D62" s="369">
        <v>126008</v>
      </c>
      <c r="E62" s="369">
        <v>2611</v>
      </c>
      <c r="F62" s="369">
        <v>975</v>
      </c>
      <c r="G62" s="369">
        <v>3</v>
      </c>
      <c r="H62" s="369">
        <v>185</v>
      </c>
      <c r="I62" s="369"/>
      <c r="J62" s="369">
        <v>5</v>
      </c>
      <c r="K62" s="369">
        <v>644</v>
      </c>
      <c r="L62" s="369">
        <v>53995</v>
      </c>
      <c r="M62" s="369">
        <v>928</v>
      </c>
      <c r="N62" s="369">
        <v>358</v>
      </c>
      <c r="O62" s="369">
        <v>4877</v>
      </c>
      <c r="P62" s="369">
        <v>536.47</v>
      </c>
    </row>
    <row r="63" spans="1:16" s="74" customFormat="1" ht="12.75">
      <c r="A63" s="282">
        <v>53</v>
      </c>
      <c r="B63" s="283" t="s">
        <v>679</v>
      </c>
      <c r="C63" s="369">
        <v>160</v>
      </c>
      <c r="D63" s="369">
        <v>37446</v>
      </c>
      <c r="E63" s="369">
        <v>544</v>
      </c>
      <c r="F63" s="369"/>
      <c r="G63" s="369">
        <v>7</v>
      </c>
      <c r="H63" s="369">
        <v>1018</v>
      </c>
      <c r="I63" s="369">
        <v>15</v>
      </c>
      <c r="J63" s="369">
        <v>0</v>
      </c>
      <c r="K63" s="369">
        <v>87</v>
      </c>
      <c r="L63" s="369">
        <v>4289</v>
      </c>
      <c r="M63" s="369">
        <v>405</v>
      </c>
      <c r="N63" s="369">
        <v>2</v>
      </c>
      <c r="O63" s="369">
        <v>1127</v>
      </c>
      <c r="P63" s="369">
        <v>123.97</v>
      </c>
    </row>
    <row r="64" spans="1:16" s="74" customFormat="1" ht="12.75">
      <c r="A64" s="282">
        <v>54</v>
      </c>
      <c r="B64" s="283" t="s">
        <v>680</v>
      </c>
      <c r="C64" s="369">
        <v>1079</v>
      </c>
      <c r="D64" s="369">
        <v>166133</v>
      </c>
      <c r="E64" s="369">
        <v>3279</v>
      </c>
      <c r="F64" s="369">
        <v>34</v>
      </c>
      <c r="G64" s="369">
        <v>39</v>
      </c>
      <c r="H64" s="369">
        <v>39739</v>
      </c>
      <c r="I64" s="369">
        <v>18</v>
      </c>
      <c r="J64" s="369">
        <v>169</v>
      </c>
      <c r="K64" s="369">
        <v>579</v>
      </c>
      <c r="L64" s="369">
        <v>53794</v>
      </c>
      <c r="M64" s="369">
        <v>1314</v>
      </c>
      <c r="N64" s="369">
        <v>222</v>
      </c>
      <c r="O64" s="369">
        <v>5050</v>
      </c>
      <c r="P64" s="369">
        <v>555.5</v>
      </c>
    </row>
    <row r="65" spans="1:16" s="74" customFormat="1" ht="12.75">
      <c r="A65" s="282">
        <v>55</v>
      </c>
      <c r="B65" s="283" t="s">
        <v>681</v>
      </c>
      <c r="C65" s="369">
        <v>719</v>
      </c>
      <c r="D65" s="369">
        <v>76984</v>
      </c>
      <c r="E65" s="369">
        <v>1618</v>
      </c>
      <c r="F65" s="369">
        <v>132</v>
      </c>
      <c r="G65" s="369">
        <v>4</v>
      </c>
      <c r="H65" s="369">
        <v>769</v>
      </c>
      <c r="I65" s="369">
        <v>14</v>
      </c>
      <c r="J65" s="369">
        <v>0</v>
      </c>
      <c r="K65" s="369">
        <v>407</v>
      </c>
      <c r="L65" s="369">
        <v>36629</v>
      </c>
      <c r="M65" s="369">
        <v>734</v>
      </c>
      <c r="N65" s="369">
        <v>107</v>
      </c>
      <c r="O65" s="369">
        <v>2733</v>
      </c>
      <c r="P65" s="369">
        <v>300.63</v>
      </c>
    </row>
    <row r="66" spans="1:16" s="74" customFormat="1" ht="12.75">
      <c r="A66" s="282">
        <v>56</v>
      </c>
      <c r="B66" s="283" t="s">
        <v>682</v>
      </c>
      <c r="C66" s="369">
        <v>1636</v>
      </c>
      <c r="D66" s="369">
        <v>229199</v>
      </c>
      <c r="E66" s="369">
        <v>4237</v>
      </c>
      <c r="F66" s="369">
        <v>493</v>
      </c>
      <c r="G66" s="369">
        <v>13</v>
      </c>
      <c r="H66" s="369">
        <v>1434</v>
      </c>
      <c r="I66" s="369">
        <v>25</v>
      </c>
      <c r="J66" s="369">
        <v>4</v>
      </c>
      <c r="K66" s="369">
        <v>674</v>
      </c>
      <c r="L66" s="369">
        <v>103196</v>
      </c>
      <c r="M66" s="369">
        <v>1795</v>
      </c>
      <c r="N66" s="369">
        <v>79</v>
      </c>
      <c r="O66" s="369">
        <v>6633</v>
      </c>
      <c r="P66" s="369">
        <v>729.63</v>
      </c>
    </row>
    <row r="67" spans="1:16" s="74" customFormat="1" ht="12.75">
      <c r="A67" s="282">
        <v>57</v>
      </c>
      <c r="B67" s="283" t="s">
        <v>683</v>
      </c>
      <c r="C67" s="369">
        <v>1067</v>
      </c>
      <c r="D67" s="369">
        <v>161815</v>
      </c>
      <c r="E67" s="369">
        <v>2699</v>
      </c>
      <c r="F67" s="369">
        <v>0</v>
      </c>
      <c r="G67" s="369">
        <v>2</v>
      </c>
      <c r="H67" s="369">
        <v>749</v>
      </c>
      <c r="I67" s="369">
        <v>10</v>
      </c>
      <c r="J67" s="369">
        <v>0</v>
      </c>
      <c r="K67" s="369">
        <v>555</v>
      </c>
      <c r="L67" s="369">
        <v>59055</v>
      </c>
      <c r="M67" s="369">
        <v>1096</v>
      </c>
      <c r="N67" s="369">
        <v>5</v>
      </c>
      <c r="O67" s="369">
        <v>3897</v>
      </c>
      <c r="P67" s="369">
        <v>428.67</v>
      </c>
    </row>
    <row r="68" spans="1:16" s="74" customFormat="1" ht="12.75">
      <c r="A68" s="282">
        <v>58</v>
      </c>
      <c r="B68" s="283" t="s">
        <v>684</v>
      </c>
      <c r="C68" s="369">
        <v>906</v>
      </c>
      <c r="D68" s="369">
        <v>112196</v>
      </c>
      <c r="E68" s="369">
        <v>2191</v>
      </c>
      <c r="F68" s="369">
        <v>44</v>
      </c>
      <c r="G68" s="369">
        <v>2</v>
      </c>
      <c r="H68" s="369">
        <v>680</v>
      </c>
      <c r="I68" s="369">
        <v>8</v>
      </c>
      <c r="J68" s="369">
        <v>1</v>
      </c>
      <c r="K68" s="369">
        <v>507</v>
      </c>
      <c r="L68" s="369">
        <v>50845</v>
      </c>
      <c r="M68" s="369">
        <v>928</v>
      </c>
      <c r="N68" s="369">
        <v>18</v>
      </c>
      <c r="O68" s="369">
        <v>3190</v>
      </c>
      <c r="P68" s="369">
        <v>350.9</v>
      </c>
    </row>
    <row r="69" spans="1:16" s="74" customFormat="1" ht="12.75">
      <c r="A69" s="282">
        <v>59</v>
      </c>
      <c r="B69" s="283" t="s">
        <v>685</v>
      </c>
      <c r="C69" s="369">
        <v>1230</v>
      </c>
      <c r="D69" s="369">
        <v>156454</v>
      </c>
      <c r="E69" s="369">
        <v>3247</v>
      </c>
      <c r="F69" s="369">
        <v>216</v>
      </c>
      <c r="G69" s="369">
        <v>3</v>
      </c>
      <c r="H69" s="369">
        <v>655</v>
      </c>
      <c r="I69" s="369">
        <v>8</v>
      </c>
      <c r="J69" s="369">
        <v>4</v>
      </c>
      <c r="K69" s="369">
        <v>609</v>
      </c>
      <c r="L69" s="369">
        <v>77998</v>
      </c>
      <c r="M69" s="369">
        <v>1590</v>
      </c>
      <c r="N69" s="369">
        <v>86</v>
      </c>
      <c r="O69" s="369">
        <v>5151</v>
      </c>
      <c r="P69" s="369">
        <v>566.61</v>
      </c>
    </row>
    <row r="70" spans="1:16" s="74" customFormat="1" ht="12.75">
      <c r="A70" s="282">
        <v>60</v>
      </c>
      <c r="B70" s="283" t="s">
        <v>686</v>
      </c>
      <c r="C70" s="369">
        <v>2107</v>
      </c>
      <c r="D70" s="369">
        <v>216388</v>
      </c>
      <c r="E70" s="369">
        <v>4805</v>
      </c>
      <c r="F70" s="369">
        <v>375</v>
      </c>
      <c r="G70" s="369">
        <v>2</v>
      </c>
      <c r="H70" s="369">
        <v>0</v>
      </c>
      <c r="I70" s="369">
        <v>0</v>
      </c>
      <c r="J70" s="369">
        <v>2</v>
      </c>
      <c r="K70" s="369">
        <v>902</v>
      </c>
      <c r="L70" s="369">
        <v>109146</v>
      </c>
      <c r="M70" s="369">
        <v>2136</v>
      </c>
      <c r="N70" s="369">
        <v>120</v>
      </c>
      <c r="O70" s="369">
        <v>7438</v>
      </c>
      <c r="P70" s="369">
        <v>818.18</v>
      </c>
    </row>
    <row r="71" spans="1:16" s="74" customFormat="1" ht="12.75">
      <c r="A71" s="282">
        <v>61</v>
      </c>
      <c r="B71" s="283" t="s">
        <v>687</v>
      </c>
      <c r="C71" s="369">
        <v>1773</v>
      </c>
      <c r="D71" s="369">
        <v>171958</v>
      </c>
      <c r="E71" s="369">
        <v>3848</v>
      </c>
      <c r="F71" s="369">
        <v>884</v>
      </c>
      <c r="G71" s="369">
        <v>8</v>
      </c>
      <c r="H71" s="369">
        <v>1134</v>
      </c>
      <c r="I71" s="369">
        <v>31</v>
      </c>
      <c r="J71" s="369">
        <v>0</v>
      </c>
      <c r="K71" s="369">
        <v>586</v>
      </c>
      <c r="L71" s="369">
        <v>77641</v>
      </c>
      <c r="M71" s="369">
        <v>1771</v>
      </c>
      <c r="N71" s="369">
        <v>176</v>
      </c>
      <c r="O71" s="369">
        <v>6710</v>
      </c>
      <c r="P71" s="369">
        <v>738.1</v>
      </c>
    </row>
    <row r="72" spans="1:16" s="74" customFormat="1" ht="12.75">
      <c r="A72" s="282">
        <v>62</v>
      </c>
      <c r="B72" s="283" t="s">
        <v>688</v>
      </c>
      <c r="C72" s="369">
        <v>1400</v>
      </c>
      <c r="D72" s="369">
        <v>162828</v>
      </c>
      <c r="E72" s="369">
        <v>3307</v>
      </c>
      <c r="F72" s="369">
        <v>457</v>
      </c>
      <c r="G72" s="369">
        <v>5</v>
      </c>
      <c r="H72" s="369">
        <v>1032</v>
      </c>
      <c r="I72" s="369">
        <v>19</v>
      </c>
      <c r="J72" s="369">
        <v>0</v>
      </c>
      <c r="K72" s="369">
        <v>694</v>
      </c>
      <c r="L72" s="369">
        <v>48824</v>
      </c>
      <c r="M72" s="369">
        <v>1335</v>
      </c>
      <c r="N72" s="369">
        <v>347</v>
      </c>
      <c r="O72" s="369">
        <v>5465</v>
      </c>
      <c r="P72" s="369">
        <v>601.15</v>
      </c>
    </row>
    <row r="73" spans="1:16" s="74" customFormat="1" ht="12.75">
      <c r="A73" s="282">
        <v>63</v>
      </c>
      <c r="B73" s="283" t="s">
        <v>689</v>
      </c>
      <c r="C73" s="369">
        <v>1248</v>
      </c>
      <c r="D73" s="369">
        <v>134931</v>
      </c>
      <c r="E73" s="369">
        <v>3171</v>
      </c>
      <c r="F73" s="369">
        <v>119</v>
      </c>
      <c r="G73" s="369">
        <v>15</v>
      </c>
      <c r="H73" s="369">
        <v>2501</v>
      </c>
      <c r="I73" s="369">
        <v>0</v>
      </c>
      <c r="J73" s="369">
        <v>0</v>
      </c>
      <c r="K73" s="369">
        <v>575</v>
      </c>
      <c r="L73" s="369">
        <v>41140</v>
      </c>
      <c r="M73" s="369">
        <v>1182</v>
      </c>
      <c r="N73" s="369">
        <v>174</v>
      </c>
      <c r="O73" s="369">
        <v>4750</v>
      </c>
      <c r="P73" s="369">
        <v>522.5</v>
      </c>
    </row>
    <row r="74" spans="1:16" s="74" customFormat="1" ht="12.75">
      <c r="A74" s="282">
        <v>64</v>
      </c>
      <c r="B74" s="283" t="s">
        <v>690</v>
      </c>
      <c r="C74" s="369">
        <v>1077</v>
      </c>
      <c r="D74" s="369">
        <v>133792</v>
      </c>
      <c r="E74" s="369">
        <v>2893</v>
      </c>
      <c r="F74" s="369">
        <v>29</v>
      </c>
      <c r="G74" s="369">
        <v>15</v>
      </c>
      <c r="H74" s="369">
        <v>5237</v>
      </c>
      <c r="I74" s="369">
        <v>57</v>
      </c>
      <c r="J74" s="369">
        <v>30</v>
      </c>
      <c r="K74" s="369">
        <v>512</v>
      </c>
      <c r="L74" s="369">
        <v>58513</v>
      </c>
      <c r="M74" s="369">
        <v>1179</v>
      </c>
      <c r="N74" s="369">
        <v>48</v>
      </c>
      <c r="O74" s="369">
        <v>4236</v>
      </c>
      <c r="P74" s="369">
        <v>465.96</v>
      </c>
    </row>
    <row r="75" spans="1:16" s="74" customFormat="1" ht="12.75">
      <c r="A75" s="282">
        <v>65</v>
      </c>
      <c r="B75" s="283" t="s">
        <v>691</v>
      </c>
      <c r="C75" s="369">
        <v>2365</v>
      </c>
      <c r="D75" s="369">
        <v>292289</v>
      </c>
      <c r="E75" s="369">
        <v>6356</v>
      </c>
      <c r="F75" s="369">
        <v>313</v>
      </c>
      <c r="G75" s="369">
        <v>15</v>
      </c>
      <c r="H75" s="369">
        <v>2997</v>
      </c>
      <c r="I75" s="369">
        <v>59</v>
      </c>
      <c r="J75" s="369">
        <v>0</v>
      </c>
      <c r="K75" s="369">
        <v>962</v>
      </c>
      <c r="L75" s="369">
        <v>126467</v>
      </c>
      <c r="M75" s="369">
        <v>2429</v>
      </c>
      <c r="N75" s="369">
        <v>111</v>
      </c>
      <c r="O75" s="369">
        <v>9268</v>
      </c>
      <c r="P75" s="369">
        <v>1019.48</v>
      </c>
    </row>
    <row r="76" spans="1:16" s="74" customFormat="1" ht="12.75">
      <c r="A76" s="282">
        <v>66</v>
      </c>
      <c r="B76" s="283" t="s">
        <v>692</v>
      </c>
      <c r="C76" s="369">
        <v>888</v>
      </c>
      <c r="D76" s="369">
        <v>113564</v>
      </c>
      <c r="E76" s="369">
        <v>2378</v>
      </c>
      <c r="F76" s="369">
        <v>113</v>
      </c>
      <c r="G76" s="369">
        <v>1</v>
      </c>
      <c r="H76" s="369">
        <v>0</v>
      </c>
      <c r="I76" s="369">
        <v>0</v>
      </c>
      <c r="J76" s="369">
        <v>1</v>
      </c>
      <c r="K76" s="369">
        <v>406</v>
      </c>
      <c r="L76" s="369">
        <v>34761</v>
      </c>
      <c r="M76" s="369">
        <v>833</v>
      </c>
      <c r="N76" s="369">
        <v>88</v>
      </c>
      <c r="O76" s="369">
        <v>3413</v>
      </c>
      <c r="P76" s="369">
        <v>375.43</v>
      </c>
    </row>
    <row r="77" spans="1:16" s="74" customFormat="1" ht="12.75">
      <c r="A77" s="282">
        <v>67</v>
      </c>
      <c r="B77" s="283" t="s">
        <v>693</v>
      </c>
      <c r="C77" s="369">
        <v>1920</v>
      </c>
      <c r="D77" s="369">
        <v>273608</v>
      </c>
      <c r="E77" s="369">
        <v>5357</v>
      </c>
      <c r="F77" s="369">
        <v>45</v>
      </c>
      <c r="G77" s="369">
        <v>16</v>
      </c>
      <c r="H77" s="369">
        <v>1174</v>
      </c>
      <c r="I77" s="369">
        <v>36</v>
      </c>
      <c r="J77" s="369">
        <v>0</v>
      </c>
      <c r="K77" s="369">
        <v>807</v>
      </c>
      <c r="L77" s="369">
        <v>84671</v>
      </c>
      <c r="M77" s="369">
        <v>1571</v>
      </c>
      <c r="N77" s="369">
        <v>14</v>
      </c>
      <c r="O77" s="369">
        <v>7023</v>
      </c>
      <c r="P77" s="369">
        <v>772.53</v>
      </c>
    </row>
    <row r="78" spans="1:16" s="74" customFormat="1" ht="12.75">
      <c r="A78" s="282">
        <v>68</v>
      </c>
      <c r="B78" s="283" t="s">
        <v>694</v>
      </c>
      <c r="C78" s="369">
        <v>2910</v>
      </c>
      <c r="D78" s="369">
        <v>415659</v>
      </c>
      <c r="E78" s="369">
        <v>9246</v>
      </c>
      <c r="F78" s="369">
        <v>0</v>
      </c>
      <c r="G78" s="369">
        <v>20</v>
      </c>
      <c r="H78" s="369">
        <v>22014</v>
      </c>
      <c r="I78" s="369">
        <v>52</v>
      </c>
      <c r="J78" s="369">
        <v>2</v>
      </c>
      <c r="K78" s="369">
        <v>1245</v>
      </c>
      <c r="L78" s="369">
        <v>139796</v>
      </c>
      <c r="M78" s="369">
        <v>1277</v>
      </c>
      <c r="N78" s="369">
        <v>994</v>
      </c>
      <c r="O78" s="369">
        <v>11607</v>
      </c>
      <c r="P78" s="369">
        <v>1276.77</v>
      </c>
    </row>
    <row r="79" spans="1:16" s="74" customFormat="1" ht="12.75">
      <c r="A79" s="282">
        <v>69</v>
      </c>
      <c r="B79" s="283" t="s">
        <v>695</v>
      </c>
      <c r="C79" s="369">
        <v>1815</v>
      </c>
      <c r="D79" s="369">
        <v>182527</v>
      </c>
      <c r="E79" s="369">
        <v>4027</v>
      </c>
      <c r="F79" s="369">
        <v>181</v>
      </c>
      <c r="G79" s="369">
        <v>4</v>
      </c>
      <c r="H79" s="369">
        <v>797</v>
      </c>
      <c r="I79" s="369">
        <v>2</v>
      </c>
      <c r="J79" s="369">
        <v>11</v>
      </c>
      <c r="K79" s="369">
        <v>675</v>
      </c>
      <c r="L79" s="369">
        <v>64236</v>
      </c>
      <c r="M79" s="369">
        <v>1541</v>
      </c>
      <c r="N79" s="369">
        <v>42</v>
      </c>
      <c r="O79" s="369">
        <v>5804</v>
      </c>
      <c r="P79" s="369">
        <v>638.44</v>
      </c>
    </row>
    <row r="80" spans="1:16" s="74" customFormat="1" ht="12.75">
      <c r="A80" s="282">
        <v>70</v>
      </c>
      <c r="B80" s="283" t="s">
        <v>696</v>
      </c>
      <c r="C80" s="369">
        <v>1814</v>
      </c>
      <c r="D80" s="369">
        <v>183253</v>
      </c>
      <c r="E80" s="369">
        <v>4052</v>
      </c>
      <c r="F80" s="369">
        <v>349</v>
      </c>
      <c r="G80" s="369">
        <v>1</v>
      </c>
      <c r="H80" s="369">
        <v>0</v>
      </c>
      <c r="I80" s="369">
        <v>0</v>
      </c>
      <c r="J80" s="369">
        <v>1</v>
      </c>
      <c r="K80" s="369">
        <v>720</v>
      </c>
      <c r="L80" s="369">
        <v>84511</v>
      </c>
      <c r="M80" s="369">
        <v>1807</v>
      </c>
      <c r="N80" s="369">
        <v>37</v>
      </c>
      <c r="O80" s="369">
        <v>6246</v>
      </c>
      <c r="P80" s="369">
        <v>687.06</v>
      </c>
    </row>
    <row r="81" spans="1:16" s="74" customFormat="1" ht="12.75">
      <c r="A81" s="282">
        <v>71</v>
      </c>
      <c r="B81" s="283" t="s">
        <v>697</v>
      </c>
      <c r="C81" s="369">
        <v>2239</v>
      </c>
      <c r="D81" s="369">
        <v>214888</v>
      </c>
      <c r="E81" s="369">
        <v>4335</v>
      </c>
      <c r="F81" s="369">
        <v>857</v>
      </c>
      <c r="G81" s="369">
        <v>2</v>
      </c>
      <c r="H81" s="369">
        <v>180</v>
      </c>
      <c r="I81" s="369">
        <v>3</v>
      </c>
      <c r="J81" s="369">
        <v>1</v>
      </c>
      <c r="K81" s="369">
        <v>899</v>
      </c>
      <c r="L81" s="369">
        <v>80862</v>
      </c>
      <c r="M81" s="369">
        <v>1816</v>
      </c>
      <c r="N81" s="369">
        <v>252</v>
      </c>
      <c r="O81" s="369">
        <v>7274</v>
      </c>
      <c r="P81" s="369">
        <v>800.14</v>
      </c>
    </row>
    <row r="82" spans="1:16" s="74" customFormat="1" ht="12.75">
      <c r="A82" s="282">
        <v>72</v>
      </c>
      <c r="B82" s="283" t="s">
        <v>698</v>
      </c>
      <c r="C82" s="369">
        <v>1013</v>
      </c>
      <c r="D82" s="369">
        <v>207907</v>
      </c>
      <c r="E82" s="369">
        <v>3316</v>
      </c>
      <c r="F82" s="369">
        <v>121</v>
      </c>
      <c r="G82" s="369">
        <v>44</v>
      </c>
      <c r="H82" s="369">
        <v>13275</v>
      </c>
      <c r="I82" s="369">
        <v>108</v>
      </c>
      <c r="J82" s="369">
        <v>20</v>
      </c>
      <c r="K82" s="369">
        <v>507</v>
      </c>
      <c r="L82" s="369">
        <v>94514</v>
      </c>
      <c r="M82" s="369">
        <v>1537</v>
      </c>
      <c r="N82" s="369">
        <v>44</v>
      </c>
      <c r="O82" s="369">
        <v>5158</v>
      </c>
      <c r="P82" s="369">
        <v>567.38</v>
      </c>
    </row>
    <row r="83" spans="1:16" s="74" customFormat="1" ht="16.5" customHeight="1">
      <c r="A83" s="282">
        <v>73</v>
      </c>
      <c r="B83" s="283" t="s">
        <v>699</v>
      </c>
      <c r="C83" s="369">
        <v>1001</v>
      </c>
      <c r="D83" s="369">
        <v>169146</v>
      </c>
      <c r="E83" s="369">
        <v>2948</v>
      </c>
      <c r="F83" s="369">
        <v>236</v>
      </c>
      <c r="G83" s="369">
        <v>0</v>
      </c>
      <c r="H83" s="369">
        <v>0</v>
      </c>
      <c r="I83" s="369">
        <v>0</v>
      </c>
      <c r="J83" s="369">
        <v>0</v>
      </c>
      <c r="K83" s="369">
        <v>493</v>
      </c>
      <c r="L83" s="369">
        <v>54448</v>
      </c>
      <c r="M83" s="369">
        <v>1113</v>
      </c>
      <c r="N83" s="369">
        <v>130</v>
      </c>
      <c r="O83" s="369">
        <v>4475</v>
      </c>
      <c r="P83" s="369">
        <v>492.25</v>
      </c>
    </row>
    <row r="84" spans="1:16" s="74" customFormat="1" ht="12.75">
      <c r="A84" s="282">
        <v>74</v>
      </c>
      <c r="B84" s="283" t="s">
        <v>700</v>
      </c>
      <c r="C84" s="369">
        <v>50</v>
      </c>
      <c r="D84" s="369">
        <v>9418</v>
      </c>
      <c r="E84" s="369">
        <v>86</v>
      </c>
      <c r="F84" s="369">
        <v>53</v>
      </c>
      <c r="G84" s="369">
        <v>0</v>
      </c>
      <c r="H84" s="369">
        <v>0</v>
      </c>
      <c r="I84" s="369">
        <v>0</v>
      </c>
      <c r="J84" s="369">
        <v>0</v>
      </c>
      <c r="K84" s="369">
        <v>31</v>
      </c>
      <c r="L84" s="369">
        <v>3230</v>
      </c>
      <c r="M84" s="369">
        <v>20</v>
      </c>
      <c r="N84" s="369">
        <v>32</v>
      </c>
      <c r="O84" s="369">
        <v>290</v>
      </c>
      <c r="P84" s="369">
        <v>31.9</v>
      </c>
    </row>
    <row r="85" spans="1:16" s="74" customFormat="1" ht="12.75">
      <c r="A85" s="282">
        <v>75</v>
      </c>
      <c r="B85" s="283" t="s">
        <v>701</v>
      </c>
      <c r="C85" s="369">
        <v>518</v>
      </c>
      <c r="D85" s="369">
        <v>56133</v>
      </c>
      <c r="E85" s="369">
        <v>1173</v>
      </c>
      <c r="F85" s="369">
        <v>141</v>
      </c>
      <c r="G85" s="369">
        <v>4</v>
      </c>
      <c r="H85" s="369">
        <v>1096</v>
      </c>
      <c r="I85" s="369">
        <v>15</v>
      </c>
      <c r="J85" s="369">
        <v>0</v>
      </c>
      <c r="K85" s="369">
        <v>247</v>
      </c>
      <c r="L85" s="369">
        <v>24059</v>
      </c>
      <c r="M85" s="369">
        <v>487</v>
      </c>
      <c r="N85" s="369">
        <v>98</v>
      </c>
      <c r="O85" s="369">
        <v>1914</v>
      </c>
      <c r="P85" s="369">
        <v>210.54</v>
      </c>
    </row>
    <row r="86" spans="1:16" s="74" customFormat="1" ht="12.75">
      <c r="A86" s="888" t="s">
        <v>18</v>
      </c>
      <c r="B86" s="890"/>
      <c r="C86" s="464">
        <v>111095</v>
      </c>
      <c r="D86" s="464">
        <v>13517469</v>
      </c>
      <c r="E86" s="464">
        <v>273326</v>
      </c>
      <c r="F86" s="464">
        <v>29642</v>
      </c>
      <c r="G86" s="464">
        <v>928</v>
      </c>
      <c r="H86" s="464">
        <v>294471</v>
      </c>
      <c r="I86" s="464">
        <v>2448</v>
      </c>
      <c r="J86" s="464">
        <v>480</v>
      </c>
      <c r="K86" s="464">
        <v>50280</v>
      </c>
      <c r="L86" s="464">
        <v>5347276</v>
      </c>
      <c r="M86" s="464">
        <v>111291</v>
      </c>
      <c r="N86" s="464">
        <v>13451</v>
      </c>
      <c r="O86" s="464">
        <v>432602</v>
      </c>
      <c r="P86" s="464">
        <v>47586.219999999994</v>
      </c>
    </row>
    <row r="91" spans="1:16" ht="15">
      <c r="A91" s="68" t="s">
        <v>1007</v>
      </c>
      <c r="N91" s="911" t="s">
        <v>995</v>
      </c>
      <c r="O91" s="911"/>
      <c r="P91" s="911"/>
    </row>
    <row r="92" spans="14:16" ht="14.25">
      <c r="N92" s="911" t="s">
        <v>998</v>
      </c>
      <c r="O92" s="911"/>
      <c r="P92" s="911"/>
    </row>
    <row r="93" spans="14:16" ht="14.25">
      <c r="N93" s="911" t="s">
        <v>997</v>
      </c>
      <c r="O93" s="911"/>
      <c r="P93" s="911"/>
    </row>
  </sheetData>
  <sheetProtection/>
  <mergeCells count="26">
    <mergeCell ref="A86:B86"/>
    <mergeCell ref="A5:P5"/>
    <mergeCell ref="A3:P3"/>
    <mergeCell ref="A2:P2"/>
    <mergeCell ref="N91:P91"/>
    <mergeCell ref="N92:P92"/>
    <mergeCell ref="O7:O9"/>
    <mergeCell ref="C7:F7"/>
    <mergeCell ref="G7:J7"/>
    <mergeCell ref="K7:N7"/>
    <mergeCell ref="E1:I1"/>
    <mergeCell ref="O1:P1"/>
    <mergeCell ref="A6:B6"/>
    <mergeCell ref="H8:H9"/>
    <mergeCell ref="I8:J8"/>
    <mergeCell ref="K8:K9"/>
    <mergeCell ref="L8:L9"/>
    <mergeCell ref="M8:N8"/>
    <mergeCell ref="A7:A9"/>
    <mergeCell ref="B7:B9"/>
    <mergeCell ref="P7:P9"/>
    <mergeCell ref="C8:C9"/>
    <mergeCell ref="D8:D9"/>
    <mergeCell ref="E8:F8"/>
    <mergeCell ref="G8:G9"/>
    <mergeCell ref="N93:P93"/>
  </mergeCells>
  <conditionalFormatting sqref="N91:O93">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80" r:id="rId1"/>
</worksheet>
</file>

<file path=xl/worksheets/sheet38.xml><?xml version="1.0" encoding="utf-8"?>
<worksheet xmlns="http://schemas.openxmlformats.org/spreadsheetml/2006/main" xmlns:r="http://schemas.openxmlformats.org/officeDocument/2006/relationships">
  <sheetPr>
    <tabColor rgb="FF00B050"/>
  </sheetPr>
  <dimension ref="A1:K95"/>
  <sheetViews>
    <sheetView view="pageBreakPreview" zoomScaleSheetLayoutView="100" zoomScalePageLayoutView="0" workbookViewId="0" topLeftCell="A1">
      <pane xSplit="2" ySplit="11" topLeftCell="C87" activePane="bottomRight" state="frozen"/>
      <selection pane="topLeft" activeCell="H33" sqref="A33:V43"/>
      <selection pane="topRight" activeCell="H33" sqref="A33:V43"/>
      <selection pane="bottomLeft" activeCell="H33" sqref="A33:V43"/>
      <selection pane="bottomRight" activeCell="A1" sqref="A1:IV16384"/>
    </sheetView>
  </sheetViews>
  <sheetFormatPr defaultColWidth="8.8515625" defaultRowHeight="12.75"/>
  <cols>
    <col min="1" max="1" width="6.28125" style="209" customWidth="1"/>
    <col min="2" max="2" width="23.57421875" style="209" customWidth="1"/>
    <col min="3" max="3" width="16.140625" style="209" customWidth="1"/>
    <col min="4" max="4" width="15.140625" style="209" customWidth="1"/>
    <col min="5" max="5" width="13.57421875" style="209" customWidth="1"/>
    <col min="6" max="6" width="13.8515625" style="209" customWidth="1"/>
    <col min="7" max="7" width="14.421875" style="209" customWidth="1"/>
    <col min="8" max="8" width="15.57421875" style="209" customWidth="1"/>
    <col min="9" max="9" width="15.7109375" style="209" customWidth="1"/>
    <col min="10" max="10" width="14.28125" style="209" customWidth="1"/>
    <col min="11" max="11" width="16.00390625" style="209" customWidth="1"/>
    <col min="12" max="16384" width="8.8515625" style="209" customWidth="1"/>
  </cols>
  <sheetData>
    <row r="1" spans="2:11" ht="15">
      <c r="B1" s="314"/>
      <c r="C1" s="314"/>
      <c r="D1" s="314"/>
      <c r="E1" s="314"/>
      <c r="F1" s="314"/>
      <c r="G1" s="314"/>
      <c r="H1" s="314"/>
      <c r="I1" s="314"/>
      <c r="J1" s="1151" t="s">
        <v>604</v>
      </c>
      <c r="K1" s="1151"/>
    </row>
    <row r="2" spans="1:11" ht="15.75">
      <c r="A2" s="1152" t="s">
        <v>0</v>
      </c>
      <c r="B2" s="1152"/>
      <c r="C2" s="1152"/>
      <c r="D2" s="1152"/>
      <c r="E2" s="1152"/>
      <c r="F2" s="1152"/>
      <c r="G2" s="1152"/>
      <c r="H2" s="1152"/>
      <c r="I2" s="1152"/>
      <c r="J2" s="1152"/>
      <c r="K2" s="1152"/>
    </row>
    <row r="3" spans="1:11" ht="20.25">
      <c r="A3" s="1153" t="s">
        <v>388</v>
      </c>
      <c r="B3" s="1153"/>
      <c r="C3" s="1153"/>
      <c r="D3" s="1153"/>
      <c r="E3" s="1153"/>
      <c r="F3" s="1153"/>
      <c r="G3" s="1153"/>
      <c r="H3" s="1153"/>
      <c r="I3" s="1153"/>
      <c r="J3" s="1153"/>
      <c r="K3" s="1153"/>
    </row>
    <row r="4" spans="1:11" ht="35.25" customHeight="1">
      <c r="A4" s="1154" t="s">
        <v>620</v>
      </c>
      <c r="B4" s="1154"/>
      <c r="C4" s="1154"/>
      <c r="D4" s="1154"/>
      <c r="E4" s="1154"/>
      <c r="F4" s="1154"/>
      <c r="G4" s="1154"/>
      <c r="H4" s="1154"/>
      <c r="I4" s="1154"/>
      <c r="J4" s="1154"/>
      <c r="K4" s="1154"/>
    </row>
    <row r="5" spans="1:11" ht="35.25" customHeight="1">
      <c r="A5" s="482"/>
      <c r="B5" s="482"/>
      <c r="C5" s="482"/>
      <c r="D5" s="482"/>
      <c r="E5" s="482"/>
      <c r="F5" s="482"/>
      <c r="G5" s="482"/>
      <c r="H5" s="482"/>
      <c r="I5" s="482"/>
      <c r="J5" s="482"/>
      <c r="K5" s="482"/>
    </row>
    <row r="6" spans="3:11" ht="15" customHeight="1">
      <c r="C6" s="210"/>
      <c r="D6" s="210"/>
      <c r="E6" s="210"/>
      <c r="F6" s="210"/>
      <c r="G6" s="210"/>
      <c r="H6" s="211"/>
      <c r="K6" s="210"/>
    </row>
    <row r="7" spans="1:7" ht="15.75">
      <c r="A7" s="212" t="s">
        <v>1028</v>
      </c>
      <c r="B7" s="210"/>
      <c r="C7" s="320"/>
      <c r="D7" s="320"/>
      <c r="E7" s="320"/>
      <c r="F7" s="320"/>
      <c r="G7" s="320"/>
    </row>
    <row r="8" spans="1:11" s="215" customFormat="1" ht="15">
      <c r="A8" s="1155" t="s">
        <v>122</v>
      </c>
      <c r="B8" s="1147" t="s">
        <v>605</v>
      </c>
      <c r="C8" s="1147" t="s">
        <v>606</v>
      </c>
      <c r="D8" s="1147" t="s">
        <v>607</v>
      </c>
      <c r="E8" s="1147" t="s">
        <v>608</v>
      </c>
      <c r="F8" s="1147" t="s">
        <v>609</v>
      </c>
      <c r="G8" s="1147" t="s">
        <v>610</v>
      </c>
      <c r="H8" s="1146" t="s">
        <v>611</v>
      </c>
      <c r="I8" s="607"/>
      <c r="J8" s="213"/>
      <c r="K8" s="214"/>
    </row>
    <row r="9" spans="1:11" s="215" customFormat="1" ht="30.75" customHeight="1">
      <c r="A9" s="1156"/>
      <c r="B9" s="1148"/>
      <c r="C9" s="1148"/>
      <c r="D9" s="1148"/>
      <c r="E9" s="1148"/>
      <c r="F9" s="1148"/>
      <c r="G9" s="1148"/>
      <c r="H9" s="1146"/>
      <c r="I9" s="1146" t="s">
        <v>612</v>
      </c>
      <c r="J9" s="1145" t="s">
        <v>103</v>
      </c>
      <c r="K9" s="1146"/>
    </row>
    <row r="10" spans="1:11" s="215" customFormat="1" ht="76.5" customHeight="1">
      <c r="A10" s="1157"/>
      <c r="B10" s="1149"/>
      <c r="C10" s="1149"/>
      <c r="D10" s="1149"/>
      <c r="E10" s="1149"/>
      <c r="F10" s="1149"/>
      <c r="G10" s="1149"/>
      <c r="H10" s="1146"/>
      <c r="I10" s="1146"/>
      <c r="J10" s="606" t="s">
        <v>613</v>
      </c>
      <c r="K10" s="216" t="s">
        <v>614</v>
      </c>
    </row>
    <row r="11" spans="1:11" ht="23.25">
      <c r="A11" s="217">
        <v>1</v>
      </c>
      <c r="B11" s="218">
        <v>2</v>
      </c>
      <c r="C11" s="218" t="s">
        <v>601</v>
      </c>
      <c r="D11" s="218">
        <v>3</v>
      </c>
      <c r="E11" s="218">
        <v>4</v>
      </c>
      <c r="F11" s="218">
        <v>5</v>
      </c>
      <c r="G11" s="218">
        <v>6</v>
      </c>
      <c r="H11" s="218" t="s">
        <v>615</v>
      </c>
      <c r="I11" s="218">
        <v>8</v>
      </c>
      <c r="J11" s="219">
        <v>9</v>
      </c>
      <c r="K11" s="219" t="s">
        <v>616</v>
      </c>
    </row>
    <row r="12" spans="1:11" s="74" customFormat="1" ht="12.75">
      <c r="A12" s="282">
        <v>1</v>
      </c>
      <c r="B12" s="283" t="s">
        <v>627</v>
      </c>
      <c r="C12" s="83" t="s">
        <v>922</v>
      </c>
      <c r="D12" s="83">
        <v>30</v>
      </c>
      <c r="E12" s="83">
        <v>18</v>
      </c>
      <c r="F12" s="83">
        <v>4973</v>
      </c>
      <c r="G12" s="83">
        <v>1752</v>
      </c>
      <c r="H12" s="83">
        <v>6725</v>
      </c>
      <c r="I12" s="83">
        <v>13</v>
      </c>
      <c r="J12" s="83">
        <v>13</v>
      </c>
      <c r="K12" s="83">
        <v>0</v>
      </c>
    </row>
    <row r="13" spans="1:11" s="74" customFormat="1" ht="12.75">
      <c r="A13" s="282">
        <v>2</v>
      </c>
      <c r="B13" s="283" t="s">
        <v>628</v>
      </c>
      <c r="C13" s="83">
        <v>0</v>
      </c>
      <c r="D13" s="83">
        <v>0</v>
      </c>
      <c r="E13" s="83">
        <v>0</v>
      </c>
      <c r="F13" s="83">
        <v>0</v>
      </c>
      <c r="G13" s="83">
        <v>0</v>
      </c>
      <c r="H13" s="83">
        <v>0</v>
      </c>
      <c r="I13" s="83">
        <v>0</v>
      </c>
      <c r="J13" s="83">
        <v>0</v>
      </c>
      <c r="K13" s="83">
        <v>0</v>
      </c>
    </row>
    <row r="14" spans="1:11" s="74" customFormat="1" ht="12.75">
      <c r="A14" s="282">
        <v>3</v>
      </c>
      <c r="B14" s="283" t="s">
        <v>629</v>
      </c>
      <c r="C14" s="83">
        <v>0</v>
      </c>
      <c r="D14" s="83">
        <v>0</v>
      </c>
      <c r="E14" s="83">
        <v>0</v>
      </c>
      <c r="F14" s="83">
        <v>0</v>
      </c>
      <c r="G14" s="83">
        <v>0</v>
      </c>
      <c r="H14" s="83">
        <v>0</v>
      </c>
      <c r="I14" s="83">
        <v>0</v>
      </c>
      <c r="J14" s="83">
        <v>0</v>
      </c>
      <c r="K14" s="83">
        <v>0</v>
      </c>
    </row>
    <row r="15" spans="1:11" s="74" customFormat="1" ht="12.75">
      <c r="A15" s="282">
        <v>4</v>
      </c>
      <c r="B15" s="283" t="s">
        <v>630</v>
      </c>
      <c r="C15" s="83">
        <v>0</v>
      </c>
      <c r="D15" s="83">
        <v>0</v>
      </c>
      <c r="E15" s="83">
        <v>0</v>
      </c>
      <c r="F15" s="83">
        <v>0</v>
      </c>
      <c r="G15" s="83">
        <v>0</v>
      </c>
      <c r="H15" s="83">
        <v>0</v>
      </c>
      <c r="I15" s="83">
        <v>0</v>
      </c>
      <c r="J15" s="83">
        <v>0</v>
      </c>
      <c r="K15" s="83">
        <v>0</v>
      </c>
    </row>
    <row r="16" spans="1:11" s="74" customFormat="1" ht="12.75">
      <c r="A16" s="282">
        <v>5</v>
      </c>
      <c r="B16" s="283" t="s">
        <v>631</v>
      </c>
      <c r="C16" s="83">
        <v>0</v>
      </c>
      <c r="D16" s="83">
        <v>0</v>
      </c>
      <c r="E16" s="83">
        <v>0</v>
      </c>
      <c r="F16" s="83">
        <v>0</v>
      </c>
      <c r="G16" s="83">
        <v>0</v>
      </c>
      <c r="H16" s="83">
        <v>0</v>
      </c>
      <c r="I16" s="83">
        <v>0</v>
      </c>
      <c r="J16" s="83">
        <v>0</v>
      </c>
      <c r="K16" s="83">
        <v>0</v>
      </c>
    </row>
    <row r="17" spans="1:11" s="74" customFormat="1" ht="12.75">
      <c r="A17" s="282">
        <v>6</v>
      </c>
      <c r="B17" s="283" t="s">
        <v>632</v>
      </c>
      <c r="C17" s="83">
        <v>0</v>
      </c>
      <c r="D17" s="83">
        <v>0</v>
      </c>
      <c r="E17" s="83">
        <v>0</v>
      </c>
      <c r="F17" s="83">
        <v>0</v>
      </c>
      <c r="G17" s="83">
        <v>0</v>
      </c>
      <c r="H17" s="83">
        <v>0</v>
      </c>
      <c r="I17" s="83">
        <v>0</v>
      </c>
      <c r="J17" s="83">
        <v>0</v>
      </c>
      <c r="K17" s="83">
        <v>0</v>
      </c>
    </row>
    <row r="18" spans="1:11" s="74" customFormat="1" ht="12.75">
      <c r="A18" s="282">
        <v>7</v>
      </c>
      <c r="B18" s="283" t="s">
        <v>633</v>
      </c>
      <c r="C18" s="83">
        <v>0</v>
      </c>
      <c r="D18" s="83">
        <v>0</v>
      </c>
      <c r="E18" s="83">
        <v>0</v>
      </c>
      <c r="F18" s="83">
        <v>0</v>
      </c>
      <c r="G18" s="83">
        <v>0</v>
      </c>
      <c r="H18" s="83">
        <v>0</v>
      </c>
      <c r="I18" s="83">
        <v>0</v>
      </c>
      <c r="J18" s="83">
        <v>0</v>
      </c>
      <c r="K18" s="83">
        <v>0</v>
      </c>
    </row>
    <row r="19" spans="1:11" s="74" customFormat="1" ht="12.75">
      <c r="A19" s="282">
        <v>8</v>
      </c>
      <c r="B19" s="283" t="s">
        <v>634</v>
      </c>
      <c r="C19" s="83"/>
      <c r="D19" s="83">
        <v>0</v>
      </c>
      <c r="E19" s="83">
        <v>75</v>
      </c>
      <c r="F19" s="83">
        <v>934</v>
      </c>
      <c r="G19" s="83">
        <v>18951</v>
      </c>
      <c r="H19" s="83">
        <v>19885</v>
      </c>
      <c r="I19" s="83">
        <v>42</v>
      </c>
      <c r="J19" s="83">
        <v>42</v>
      </c>
      <c r="K19" s="83">
        <v>0</v>
      </c>
    </row>
    <row r="20" spans="1:11" s="74" customFormat="1" ht="12.75">
      <c r="A20" s="282">
        <v>9</v>
      </c>
      <c r="B20" s="283" t="s">
        <v>635</v>
      </c>
      <c r="C20" s="83">
        <v>0</v>
      </c>
      <c r="D20" s="83">
        <v>0</v>
      </c>
      <c r="E20" s="83">
        <v>0</v>
      </c>
      <c r="F20" s="83">
        <v>0</v>
      </c>
      <c r="G20" s="83">
        <v>0</v>
      </c>
      <c r="H20" s="83">
        <v>0</v>
      </c>
      <c r="I20" s="83">
        <v>0</v>
      </c>
      <c r="J20" s="83">
        <v>0</v>
      </c>
      <c r="K20" s="83">
        <v>0</v>
      </c>
    </row>
    <row r="21" spans="1:11" s="74" customFormat="1" ht="12.75">
      <c r="A21" s="282">
        <v>10</v>
      </c>
      <c r="B21" s="283" t="s">
        <v>636</v>
      </c>
      <c r="C21" s="83"/>
      <c r="D21" s="83">
        <v>55</v>
      </c>
      <c r="E21" s="83">
        <v>11</v>
      </c>
      <c r="F21" s="83">
        <v>7523</v>
      </c>
      <c r="G21" s="83">
        <v>2781</v>
      </c>
      <c r="H21" s="83">
        <v>10304</v>
      </c>
      <c r="I21" s="83">
        <v>44</v>
      </c>
      <c r="J21" s="83">
        <v>44</v>
      </c>
      <c r="K21" s="83">
        <v>0</v>
      </c>
    </row>
    <row r="22" spans="1:11" s="74" customFormat="1" ht="12.75">
      <c r="A22" s="282">
        <v>11</v>
      </c>
      <c r="B22" s="283" t="s">
        <v>637</v>
      </c>
      <c r="C22" s="83">
        <v>0</v>
      </c>
      <c r="D22" s="83">
        <v>0</v>
      </c>
      <c r="E22" s="83">
        <v>0</v>
      </c>
      <c r="F22" s="83">
        <v>0</v>
      </c>
      <c r="G22" s="83">
        <v>0</v>
      </c>
      <c r="H22" s="83">
        <v>0</v>
      </c>
      <c r="I22" s="83">
        <v>0</v>
      </c>
      <c r="J22" s="83">
        <v>0</v>
      </c>
      <c r="K22" s="83">
        <v>0</v>
      </c>
    </row>
    <row r="23" spans="1:11" s="74" customFormat="1" ht="12.75">
      <c r="A23" s="282">
        <v>12</v>
      </c>
      <c r="B23" s="283" t="s">
        <v>638</v>
      </c>
      <c r="C23" s="83">
        <v>0</v>
      </c>
      <c r="D23" s="83">
        <v>0</v>
      </c>
      <c r="E23" s="83">
        <v>0</v>
      </c>
      <c r="F23" s="83">
        <v>0</v>
      </c>
      <c r="G23" s="83">
        <v>0</v>
      </c>
      <c r="H23" s="83">
        <v>0</v>
      </c>
      <c r="I23" s="83">
        <v>0</v>
      </c>
      <c r="J23" s="83">
        <v>0</v>
      </c>
      <c r="K23" s="83">
        <v>0</v>
      </c>
    </row>
    <row r="24" spans="1:11" s="74" customFormat="1" ht="12.75">
      <c r="A24" s="282">
        <v>13</v>
      </c>
      <c r="B24" s="283" t="s">
        <v>639</v>
      </c>
      <c r="C24" s="83"/>
      <c r="D24" s="83">
        <v>25</v>
      </c>
      <c r="E24" s="83">
        <v>6</v>
      </c>
      <c r="F24" s="83">
        <v>1276</v>
      </c>
      <c r="G24" s="83">
        <v>213</v>
      </c>
      <c r="H24" s="83">
        <v>1489</v>
      </c>
      <c r="I24" s="83">
        <v>8</v>
      </c>
      <c r="J24" s="83">
        <v>8</v>
      </c>
      <c r="K24" s="83">
        <v>0</v>
      </c>
    </row>
    <row r="25" spans="1:11" s="74" customFormat="1" ht="12.75">
      <c r="A25" s="282">
        <v>14</v>
      </c>
      <c r="B25" s="283" t="s">
        <v>640</v>
      </c>
      <c r="C25" s="83"/>
      <c r="D25" s="83">
        <v>209</v>
      </c>
      <c r="E25" s="83">
        <v>139</v>
      </c>
      <c r="F25" s="83">
        <v>35064</v>
      </c>
      <c r="G25" s="83">
        <v>25936</v>
      </c>
      <c r="H25" s="83">
        <v>61000</v>
      </c>
      <c r="I25" s="83">
        <v>96</v>
      </c>
      <c r="J25" s="83">
        <v>96</v>
      </c>
      <c r="K25" s="83">
        <v>0</v>
      </c>
    </row>
    <row r="26" spans="1:11" s="74" customFormat="1" ht="12.75">
      <c r="A26" s="282">
        <v>15</v>
      </c>
      <c r="B26" s="283" t="s">
        <v>641</v>
      </c>
      <c r="C26" s="83">
        <v>0</v>
      </c>
      <c r="D26" s="83">
        <v>0</v>
      </c>
      <c r="E26" s="83">
        <v>0</v>
      </c>
      <c r="F26" s="83">
        <v>0</v>
      </c>
      <c r="G26" s="83">
        <v>0</v>
      </c>
      <c r="H26" s="83">
        <v>0</v>
      </c>
      <c r="I26" s="83">
        <v>0</v>
      </c>
      <c r="J26" s="83">
        <v>0</v>
      </c>
      <c r="K26" s="83">
        <v>0</v>
      </c>
    </row>
    <row r="27" spans="1:11" s="74" customFormat="1" ht="12.75">
      <c r="A27" s="282">
        <v>16</v>
      </c>
      <c r="B27" s="283" t="s">
        <v>642</v>
      </c>
      <c r="C27" s="83">
        <v>0</v>
      </c>
      <c r="D27" s="83">
        <v>0</v>
      </c>
      <c r="E27" s="83">
        <v>0</v>
      </c>
      <c r="F27" s="83">
        <v>0</v>
      </c>
      <c r="G27" s="83">
        <v>0</v>
      </c>
      <c r="H27" s="83">
        <v>0</v>
      </c>
      <c r="I27" s="83">
        <v>0</v>
      </c>
      <c r="J27" s="83">
        <v>0</v>
      </c>
      <c r="K27" s="83">
        <v>0</v>
      </c>
    </row>
    <row r="28" spans="1:11" s="74" customFormat="1" ht="12.75">
      <c r="A28" s="282">
        <v>17</v>
      </c>
      <c r="B28" s="283" t="s">
        <v>643</v>
      </c>
      <c r="C28" s="83" t="s">
        <v>923</v>
      </c>
      <c r="D28" s="83">
        <v>125</v>
      </c>
      <c r="E28" s="83">
        <v>25</v>
      </c>
      <c r="F28" s="83">
        <v>17133</v>
      </c>
      <c r="G28" s="83">
        <v>4073</v>
      </c>
      <c r="H28" s="83">
        <v>21206</v>
      </c>
      <c r="I28" s="83">
        <v>35</v>
      </c>
      <c r="J28" s="83">
        <v>35</v>
      </c>
      <c r="K28" s="83">
        <v>0</v>
      </c>
    </row>
    <row r="29" spans="1:11" s="74" customFormat="1" ht="12.75">
      <c r="A29" s="282">
        <v>18</v>
      </c>
      <c r="B29" s="283" t="s">
        <v>644</v>
      </c>
      <c r="C29" s="83"/>
      <c r="D29" s="83">
        <v>40</v>
      </c>
      <c r="E29" s="83">
        <v>0</v>
      </c>
      <c r="F29" s="83">
        <v>1816</v>
      </c>
      <c r="G29" s="83">
        <v>0</v>
      </c>
      <c r="H29" s="83">
        <v>1816</v>
      </c>
      <c r="I29" s="83">
        <v>21</v>
      </c>
      <c r="J29" s="83">
        <v>21</v>
      </c>
      <c r="K29" s="83">
        <v>0</v>
      </c>
    </row>
    <row r="30" spans="1:11" s="74" customFormat="1" ht="12.75">
      <c r="A30" s="282">
        <v>19</v>
      </c>
      <c r="B30" s="283" t="s">
        <v>645</v>
      </c>
      <c r="C30" s="83"/>
      <c r="D30" s="83">
        <v>15</v>
      </c>
      <c r="E30" s="83">
        <v>10</v>
      </c>
      <c r="F30" s="83">
        <v>2211</v>
      </c>
      <c r="G30" s="83">
        <v>483</v>
      </c>
      <c r="H30" s="83">
        <v>2694</v>
      </c>
      <c r="I30" s="83">
        <v>22</v>
      </c>
      <c r="J30" s="83">
        <v>22</v>
      </c>
      <c r="K30" s="83">
        <v>0</v>
      </c>
    </row>
    <row r="31" spans="1:11" s="74" customFormat="1" ht="12.75">
      <c r="A31" s="282">
        <v>20</v>
      </c>
      <c r="B31" s="283" t="s">
        <v>646</v>
      </c>
      <c r="C31" s="83">
        <v>0</v>
      </c>
      <c r="D31" s="83">
        <v>0</v>
      </c>
      <c r="E31" s="83">
        <v>0</v>
      </c>
      <c r="F31" s="83">
        <v>0</v>
      </c>
      <c r="G31" s="83">
        <v>0</v>
      </c>
      <c r="H31" s="83">
        <v>0</v>
      </c>
      <c r="I31" s="83">
        <v>0</v>
      </c>
      <c r="J31" s="83">
        <v>0</v>
      </c>
      <c r="K31" s="83">
        <v>0</v>
      </c>
    </row>
    <row r="32" spans="1:11" s="74" customFormat="1" ht="12.75">
      <c r="A32" s="282">
        <v>21</v>
      </c>
      <c r="B32" s="283" t="s">
        <v>647</v>
      </c>
      <c r="C32" s="83"/>
      <c r="D32" s="83"/>
      <c r="E32" s="83"/>
      <c r="F32" s="83"/>
      <c r="G32" s="83"/>
      <c r="H32" s="83">
        <v>0</v>
      </c>
      <c r="I32" s="83"/>
      <c r="J32" s="83"/>
      <c r="K32" s="83"/>
    </row>
    <row r="33" spans="1:11" s="74" customFormat="1" ht="12.75">
      <c r="A33" s="282">
        <v>22</v>
      </c>
      <c r="B33" s="283" t="s">
        <v>648</v>
      </c>
      <c r="C33" s="83">
        <v>0</v>
      </c>
      <c r="D33" s="83">
        <v>0</v>
      </c>
      <c r="E33" s="83">
        <v>0</v>
      </c>
      <c r="F33" s="83">
        <v>0</v>
      </c>
      <c r="G33" s="83">
        <v>0</v>
      </c>
      <c r="H33" s="83">
        <v>0</v>
      </c>
      <c r="I33" s="83">
        <v>0</v>
      </c>
      <c r="J33" s="83">
        <v>0</v>
      </c>
      <c r="K33" s="83">
        <v>0</v>
      </c>
    </row>
    <row r="34" spans="1:11" s="74" customFormat="1" ht="12.75">
      <c r="A34" s="282">
        <v>23</v>
      </c>
      <c r="B34" s="283" t="s">
        <v>649</v>
      </c>
      <c r="C34" s="83"/>
      <c r="D34" s="83">
        <v>79</v>
      </c>
      <c r="E34" s="83">
        <v>0</v>
      </c>
      <c r="F34" s="83">
        <v>3950</v>
      </c>
      <c r="G34" s="83">
        <v>0</v>
      </c>
      <c r="H34" s="83">
        <v>3950</v>
      </c>
      <c r="I34" s="83">
        <v>89</v>
      </c>
      <c r="J34" s="83">
        <v>89</v>
      </c>
      <c r="K34" s="83">
        <v>0</v>
      </c>
    </row>
    <row r="35" spans="1:11" s="74" customFormat="1" ht="12.75">
      <c r="A35" s="282">
        <v>24</v>
      </c>
      <c r="B35" s="283" t="s">
        <v>650</v>
      </c>
      <c r="C35" s="83">
        <v>0</v>
      </c>
      <c r="D35" s="83">
        <v>0</v>
      </c>
      <c r="E35" s="83">
        <v>0</v>
      </c>
      <c r="F35" s="83">
        <v>0</v>
      </c>
      <c r="G35" s="83">
        <v>0</v>
      </c>
      <c r="H35" s="83">
        <v>0</v>
      </c>
      <c r="I35" s="83">
        <v>0</v>
      </c>
      <c r="J35" s="83">
        <v>0</v>
      </c>
      <c r="K35" s="83">
        <v>0</v>
      </c>
    </row>
    <row r="36" spans="1:11" s="74" customFormat="1" ht="12.75">
      <c r="A36" s="282">
        <v>25</v>
      </c>
      <c r="B36" s="283" t="s">
        <v>651</v>
      </c>
      <c r="C36" s="83">
        <v>0</v>
      </c>
      <c r="D36" s="83">
        <v>0</v>
      </c>
      <c r="E36" s="83">
        <v>0</v>
      </c>
      <c r="F36" s="83">
        <v>0</v>
      </c>
      <c r="G36" s="83">
        <v>0</v>
      </c>
      <c r="H36" s="83">
        <v>0</v>
      </c>
      <c r="I36" s="83">
        <v>0</v>
      </c>
      <c r="J36" s="83">
        <v>0</v>
      </c>
      <c r="K36" s="83">
        <v>0</v>
      </c>
    </row>
    <row r="37" spans="1:11" s="74" customFormat="1" ht="12.75">
      <c r="A37" s="282">
        <v>26</v>
      </c>
      <c r="B37" s="283" t="s">
        <v>652</v>
      </c>
      <c r="C37" s="83">
        <v>0</v>
      </c>
      <c r="D37" s="83">
        <v>0</v>
      </c>
      <c r="E37" s="83">
        <v>0</v>
      </c>
      <c r="F37" s="83">
        <v>0</v>
      </c>
      <c r="G37" s="83">
        <v>0</v>
      </c>
      <c r="H37" s="83">
        <v>0</v>
      </c>
      <c r="I37" s="83">
        <v>0</v>
      </c>
      <c r="J37" s="83">
        <v>0</v>
      </c>
      <c r="K37" s="83">
        <v>0</v>
      </c>
    </row>
    <row r="38" spans="1:11" s="74" customFormat="1" ht="12.75">
      <c r="A38" s="282">
        <v>27</v>
      </c>
      <c r="B38" s="283" t="s">
        <v>653</v>
      </c>
      <c r="C38" s="83" t="s">
        <v>924</v>
      </c>
      <c r="D38" s="83">
        <v>86</v>
      </c>
      <c r="E38" s="83">
        <v>32</v>
      </c>
      <c r="F38" s="83">
        <v>12000</v>
      </c>
      <c r="G38" s="83">
        <v>5500</v>
      </c>
      <c r="H38" s="83">
        <v>17500</v>
      </c>
      <c r="I38" s="83">
        <v>24</v>
      </c>
      <c r="J38" s="83">
        <v>24</v>
      </c>
      <c r="K38" s="83">
        <v>0</v>
      </c>
    </row>
    <row r="39" spans="1:11" s="74" customFormat="1" ht="12.75">
      <c r="A39" s="282">
        <v>28</v>
      </c>
      <c r="B39" s="283" t="s">
        <v>654</v>
      </c>
      <c r="C39" s="83"/>
      <c r="D39" s="83">
        <v>470</v>
      </c>
      <c r="E39" s="83">
        <v>273</v>
      </c>
      <c r="F39" s="83">
        <v>65869</v>
      </c>
      <c r="G39" s="83">
        <v>24669</v>
      </c>
      <c r="H39" s="83">
        <v>90538</v>
      </c>
      <c r="I39" s="83">
        <v>148</v>
      </c>
      <c r="J39" s="83">
        <v>138</v>
      </c>
      <c r="K39" s="83">
        <v>10</v>
      </c>
    </row>
    <row r="40" spans="1:11" s="74" customFormat="1" ht="12.75">
      <c r="A40" s="282">
        <v>29</v>
      </c>
      <c r="B40" s="283" t="s">
        <v>655</v>
      </c>
      <c r="C40" s="83">
        <v>0</v>
      </c>
      <c r="D40" s="83">
        <v>0</v>
      </c>
      <c r="E40" s="83">
        <v>0</v>
      </c>
      <c r="F40" s="83">
        <v>0</v>
      </c>
      <c r="G40" s="83">
        <v>0</v>
      </c>
      <c r="H40" s="83">
        <v>0</v>
      </c>
      <c r="I40" s="83">
        <v>0</v>
      </c>
      <c r="J40" s="83">
        <v>0</v>
      </c>
      <c r="K40" s="83">
        <v>0</v>
      </c>
    </row>
    <row r="41" spans="1:11" s="74" customFormat="1" ht="12.75">
      <c r="A41" s="282">
        <v>30</v>
      </c>
      <c r="B41" s="283" t="s">
        <v>656</v>
      </c>
      <c r="C41" s="83"/>
      <c r="D41" s="83">
        <v>370</v>
      </c>
      <c r="E41" s="83">
        <v>253</v>
      </c>
      <c r="F41" s="83">
        <v>65465</v>
      </c>
      <c r="G41" s="83">
        <v>38747</v>
      </c>
      <c r="H41" s="83">
        <v>104212</v>
      </c>
      <c r="I41" s="83">
        <v>138</v>
      </c>
      <c r="J41" s="83">
        <v>119</v>
      </c>
      <c r="K41" s="83">
        <v>19</v>
      </c>
    </row>
    <row r="42" spans="1:11" s="74" customFormat="1" ht="12.75">
      <c r="A42" s="282">
        <v>31</v>
      </c>
      <c r="B42" s="283" t="s">
        <v>657</v>
      </c>
      <c r="C42" s="83">
        <v>0</v>
      </c>
      <c r="D42" s="83">
        <v>0</v>
      </c>
      <c r="E42" s="83">
        <v>0</v>
      </c>
      <c r="F42" s="83">
        <v>0</v>
      </c>
      <c r="G42" s="83">
        <v>0</v>
      </c>
      <c r="H42" s="83">
        <v>0</v>
      </c>
      <c r="I42" s="83">
        <v>0</v>
      </c>
      <c r="J42" s="83">
        <v>0</v>
      </c>
      <c r="K42" s="83">
        <v>0</v>
      </c>
    </row>
    <row r="43" spans="1:11" s="74" customFormat="1" ht="12.75">
      <c r="A43" s="282">
        <v>32</v>
      </c>
      <c r="B43" s="283" t="s">
        <v>658</v>
      </c>
      <c r="C43" s="83">
        <v>1</v>
      </c>
      <c r="D43" s="83">
        <v>15</v>
      </c>
      <c r="E43" s="83">
        <v>4</v>
      </c>
      <c r="F43" s="83">
        <v>1345</v>
      </c>
      <c r="G43" s="83">
        <v>545</v>
      </c>
      <c r="H43" s="83">
        <v>1890</v>
      </c>
      <c r="I43" s="83">
        <v>7</v>
      </c>
      <c r="J43" s="83">
        <v>7</v>
      </c>
      <c r="K43" s="83">
        <v>0</v>
      </c>
    </row>
    <row r="44" spans="1:11" s="74" customFormat="1" ht="12.75">
      <c r="A44" s="282">
        <v>33</v>
      </c>
      <c r="B44" s="283" t="s">
        <v>659</v>
      </c>
      <c r="C44" s="83">
        <v>0</v>
      </c>
      <c r="D44" s="83">
        <v>0</v>
      </c>
      <c r="E44" s="83">
        <v>0</v>
      </c>
      <c r="F44" s="83">
        <v>0</v>
      </c>
      <c r="G44" s="83">
        <v>0</v>
      </c>
      <c r="H44" s="83">
        <v>0</v>
      </c>
      <c r="I44" s="83">
        <v>0</v>
      </c>
      <c r="J44" s="83">
        <v>0</v>
      </c>
      <c r="K44" s="83">
        <v>0</v>
      </c>
    </row>
    <row r="45" spans="1:11" s="74" customFormat="1" ht="12.75">
      <c r="A45" s="282">
        <v>34</v>
      </c>
      <c r="B45" s="283" t="s">
        <v>660</v>
      </c>
      <c r="C45" s="83"/>
      <c r="D45" s="83">
        <v>0</v>
      </c>
      <c r="E45" s="83">
        <v>43</v>
      </c>
      <c r="F45" s="83">
        <v>657</v>
      </c>
      <c r="G45" s="83">
        <v>9522</v>
      </c>
      <c r="H45" s="83">
        <v>10179</v>
      </c>
      <c r="I45" s="83">
        <v>65</v>
      </c>
      <c r="J45" s="83">
        <v>65</v>
      </c>
      <c r="K45" s="83">
        <v>0</v>
      </c>
    </row>
    <row r="46" spans="1:11" s="74" customFormat="1" ht="12.75">
      <c r="A46" s="282">
        <v>35</v>
      </c>
      <c r="B46" s="283" t="s">
        <v>661</v>
      </c>
      <c r="C46" s="83"/>
      <c r="D46" s="83">
        <v>89</v>
      </c>
      <c r="E46" s="83">
        <v>94</v>
      </c>
      <c r="F46" s="83">
        <v>12191</v>
      </c>
      <c r="G46" s="83">
        <v>15862</v>
      </c>
      <c r="H46" s="83">
        <v>28053</v>
      </c>
      <c r="I46" s="83">
        <v>58</v>
      </c>
      <c r="J46" s="83">
        <v>58</v>
      </c>
      <c r="K46" s="83">
        <v>0</v>
      </c>
    </row>
    <row r="47" spans="1:11" s="74" customFormat="1" ht="12.75">
      <c r="A47" s="282">
        <v>36</v>
      </c>
      <c r="B47" s="283" t="s">
        <v>662</v>
      </c>
      <c r="C47" s="83">
        <v>0</v>
      </c>
      <c r="D47" s="83">
        <v>0</v>
      </c>
      <c r="E47" s="83">
        <v>0</v>
      </c>
      <c r="F47" s="83">
        <v>0</v>
      </c>
      <c r="G47" s="83">
        <v>0</v>
      </c>
      <c r="H47" s="83">
        <v>0</v>
      </c>
      <c r="I47" s="83">
        <v>0</v>
      </c>
      <c r="J47" s="83">
        <v>0</v>
      </c>
      <c r="K47" s="83">
        <v>0</v>
      </c>
    </row>
    <row r="48" spans="1:11" s="74" customFormat="1" ht="12.75">
      <c r="A48" s="282">
        <v>37</v>
      </c>
      <c r="B48" s="283" t="s">
        <v>663</v>
      </c>
      <c r="C48" s="83">
        <v>0</v>
      </c>
      <c r="D48" s="83">
        <v>0</v>
      </c>
      <c r="E48" s="83">
        <v>0</v>
      </c>
      <c r="F48" s="83">
        <v>0</v>
      </c>
      <c r="G48" s="83">
        <v>0</v>
      </c>
      <c r="H48" s="83">
        <v>0</v>
      </c>
      <c r="I48" s="83">
        <v>0</v>
      </c>
      <c r="J48" s="83">
        <v>0</v>
      </c>
      <c r="K48" s="83">
        <v>0</v>
      </c>
    </row>
    <row r="49" spans="1:11" s="74" customFormat="1" ht="12.75">
      <c r="A49" s="282">
        <v>38</v>
      </c>
      <c r="B49" s="283" t="s">
        <v>664</v>
      </c>
      <c r="C49" s="83">
        <v>0</v>
      </c>
      <c r="D49" s="83">
        <v>0</v>
      </c>
      <c r="E49" s="83">
        <v>0</v>
      </c>
      <c r="F49" s="83">
        <v>0</v>
      </c>
      <c r="G49" s="83">
        <v>0</v>
      </c>
      <c r="H49" s="83">
        <v>0</v>
      </c>
      <c r="I49" s="83">
        <v>0</v>
      </c>
      <c r="J49" s="83">
        <v>0</v>
      </c>
      <c r="K49" s="83">
        <v>0</v>
      </c>
    </row>
    <row r="50" spans="1:11" s="74" customFormat="1" ht="12.75">
      <c r="A50" s="282">
        <v>39</v>
      </c>
      <c r="B50" s="283" t="s">
        <v>665</v>
      </c>
      <c r="C50" s="83"/>
      <c r="D50" s="83"/>
      <c r="E50" s="83"/>
      <c r="F50" s="83"/>
      <c r="G50" s="83"/>
      <c r="H50" s="83">
        <v>0</v>
      </c>
      <c r="I50" s="83"/>
      <c r="J50" s="83"/>
      <c r="K50" s="83"/>
    </row>
    <row r="51" spans="1:11" s="74" customFormat="1" ht="12.75">
      <c r="A51" s="282">
        <v>40</v>
      </c>
      <c r="B51" s="283" t="s">
        <v>666</v>
      </c>
      <c r="C51" s="83">
        <v>0</v>
      </c>
      <c r="D51" s="83">
        <v>0</v>
      </c>
      <c r="E51" s="83">
        <v>0</v>
      </c>
      <c r="F51" s="83">
        <v>0</v>
      </c>
      <c r="G51" s="83">
        <v>0</v>
      </c>
      <c r="H51" s="83">
        <v>0</v>
      </c>
      <c r="I51" s="83">
        <v>0</v>
      </c>
      <c r="J51" s="83">
        <v>0</v>
      </c>
      <c r="K51" s="83">
        <v>0</v>
      </c>
    </row>
    <row r="52" spans="1:11" s="74" customFormat="1" ht="12.75">
      <c r="A52" s="282">
        <v>41</v>
      </c>
      <c r="B52" s="283" t="s">
        <v>667</v>
      </c>
      <c r="C52" s="83">
        <v>0</v>
      </c>
      <c r="D52" s="83">
        <v>0</v>
      </c>
      <c r="E52" s="83">
        <v>0</v>
      </c>
      <c r="F52" s="83">
        <v>0</v>
      </c>
      <c r="G52" s="83">
        <v>0</v>
      </c>
      <c r="H52" s="83">
        <v>0</v>
      </c>
      <c r="I52" s="83">
        <v>0</v>
      </c>
      <c r="J52" s="83">
        <v>0</v>
      </c>
      <c r="K52" s="83">
        <v>0</v>
      </c>
    </row>
    <row r="53" spans="1:11" s="74" customFormat="1" ht="12.75">
      <c r="A53" s="282">
        <v>42</v>
      </c>
      <c r="B53" s="283" t="s">
        <v>668</v>
      </c>
      <c r="C53" s="83"/>
      <c r="D53" s="83"/>
      <c r="E53" s="83"/>
      <c r="F53" s="83"/>
      <c r="G53" s="83"/>
      <c r="H53" s="83">
        <v>0</v>
      </c>
      <c r="I53" s="83"/>
      <c r="J53" s="83"/>
      <c r="K53" s="83"/>
    </row>
    <row r="54" spans="1:11" s="74" customFormat="1" ht="12.75">
      <c r="A54" s="282">
        <v>43</v>
      </c>
      <c r="B54" s="283" t="s">
        <v>669</v>
      </c>
      <c r="C54" s="83"/>
      <c r="D54" s="83">
        <v>342</v>
      </c>
      <c r="E54" s="83">
        <v>166</v>
      </c>
      <c r="F54" s="83">
        <v>44066</v>
      </c>
      <c r="G54" s="83">
        <v>24253</v>
      </c>
      <c r="H54" s="83">
        <v>68319</v>
      </c>
      <c r="I54" s="83">
        <v>91</v>
      </c>
      <c r="J54" s="83">
        <v>91</v>
      </c>
      <c r="K54" s="83">
        <v>0</v>
      </c>
    </row>
    <row r="55" spans="1:11" s="74" customFormat="1" ht="12.75">
      <c r="A55" s="282">
        <v>44</v>
      </c>
      <c r="B55" s="283" t="s">
        <v>670</v>
      </c>
      <c r="C55" s="83">
        <v>0</v>
      </c>
      <c r="D55" s="83">
        <v>0</v>
      </c>
      <c r="E55" s="83">
        <v>0</v>
      </c>
      <c r="F55" s="83">
        <v>0</v>
      </c>
      <c r="G55" s="83">
        <v>0</v>
      </c>
      <c r="H55" s="83">
        <v>0</v>
      </c>
      <c r="I55" s="83">
        <v>0</v>
      </c>
      <c r="J55" s="83">
        <v>0</v>
      </c>
      <c r="K55" s="83">
        <v>0</v>
      </c>
    </row>
    <row r="56" spans="1:11" s="74" customFormat="1" ht="12.75">
      <c r="A56" s="282">
        <v>45</v>
      </c>
      <c r="B56" s="283" t="s">
        <v>671</v>
      </c>
      <c r="C56" s="83"/>
      <c r="D56" s="83"/>
      <c r="E56" s="83"/>
      <c r="F56" s="83"/>
      <c r="G56" s="83"/>
      <c r="H56" s="83">
        <v>0</v>
      </c>
      <c r="I56" s="83"/>
      <c r="J56" s="83"/>
      <c r="K56" s="83"/>
    </row>
    <row r="57" spans="1:11" s="74" customFormat="1" ht="12.75">
      <c r="A57" s="282">
        <v>46</v>
      </c>
      <c r="B57" s="283" t="s">
        <v>672</v>
      </c>
      <c r="C57" s="83">
        <v>0</v>
      </c>
      <c r="D57" s="83">
        <v>0</v>
      </c>
      <c r="E57" s="83">
        <v>0</v>
      </c>
      <c r="F57" s="83">
        <v>0</v>
      </c>
      <c r="G57" s="83">
        <v>0</v>
      </c>
      <c r="H57" s="83">
        <v>0</v>
      </c>
      <c r="I57" s="83">
        <v>0</v>
      </c>
      <c r="J57" s="83">
        <v>0</v>
      </c>
      <c r="K57" s="83">
        <v>0</v>
      </c>
    </row>
    <row r="58" spans="1:11" s="74" customFormat="1" ht="12.75">
      <c r="A58" s="282">
        <v>47</v>
      </c>
      <c r="B58" s="283" t="s">
        <v>673</v>
      </c>
      <c r="C58" s="83"/>
      <c r="D58" s="83">
        <v>65</v>
      </c>
      <c r="E58" s="83">
        <v>42</v>
      </c>
      <c r="F58" s="83">
        <v>11807</v>
      </c>
      <c r="G58" s="83">
        <v>10192</v>
      </c>
      <c r="H58" s="83">
        <v>21999</v>
      </c>
      <c r="I58" s="83">
        <v>85</v>
      </c>
      <c r="J58" s="83">
        <v>85</v>
      </c>
      <c r="K58" s="83">
        <v>0</v>
      </c>
    </row>
    <row r="59" spans="1:11" s="74" customFormat="1" ht="12.75">
      <c r="A59" s="282">
        <v>48</v>
      </c>
      <c r="B59" s="283" t="s">
        <v>674</v>
      </c>
      <c r="C59" s="83">
        <v>0</v>
      </c>
      <c r="D59" s="83">
        <v>0</v>
      </c>
      <c r="E59" s="83">
        <v>0</v>
      </c>
      <c r="F59" s="83">
        <v>0</v>
      </c>
      <c r="G59" s="83">
        <v>0</v>
      </c>
      <c r="H59" s="83">
        <v>0</v>
      </c>
      <c r="I59" s="83">
        <v>0</v>
      </c>
      <c r="J59" s="83">
        <v>0</v>
      </c>
      <c r="K59" s="83">
        <v>0</v>
      </c>
    </row>
    <row r="60" spans="1:11" s="74" customFormat="1" ht="12.75">
      <c r="A60" s="282">
        <v>49</v>
      </c>
      <c r="B60" s="283" t="s">
        <v>675</v>
      </c>
      <c r="C60" s="83"/>
      <c r="D60" s="83">
        <v>233</v>
      </c>
      <c r="E60" s="83">
        <v>199</v>
      </c>
      <c r="F60" s="83">
        <v>45886</v>
      </c>
      <c r="G60" s="83">
        <v>26845</v>
      </c>
      <c r="H60" s="83">
        <v>72731</v>
      </c>
      <c r="I60" s="83">
        <v>279</v>
      </c>
      <c r="J60" s="83">
        <v>215</v>
      </c>
      <c r="K60" s="83">
        <v>64</v>
      </c>
    </row>
    <row r="61" spans="1:11" s="74" customFormat="1" ht="12.75">
      <c r="A61" s="282">
        <v>50</v>
      </c>
      <c r="B61" s="283" t="s">
        <v>676</v>
      </c>
      <c r="C61" s="83">
        <v>0</v>
      </c>
      <c r="D61" s="83">
        <v>0</v>
      </c>
      <c r="E61" s="83">
        <v>0</v>
      </c>
      <c r="F61" s="83">
        <v>0</v>
      </c>
      <c r="G61" s="83">
        <v>0</v>
      </c>
      <c r="H61" s="83">
        <v>0</v>
      </c>
      <c r="I61" s="83">
        <v>0</v>
      </c>
      <c r="J61" s="83">
        <v>0</v>
      </c>
      <c r="K61" s="83">
        <v>0</v>
      </c>
    </row>
    <row r="62" spans="1:11" s="74" customFormat="1" ht="12.75">
      <c r="A62" s="282">
        <v>51</v>
      </c>
      <c r="B62" s="283" t="s">
        <v>677</v>
      </c>
      <c r="C62" s="83">
        <v>0</v>
      </c>
      <c r="D62" s="83">
        <v>0</v>
      </c>
      <c r="E62" s="83">
        <v>0</v>
      </c>
      <c r="F62" s="83">
        <v>0</v>
      </c>
      <c r="G62" s="83">
        <v>0</v>
      </c>
      <c r="H62" s="83">
        <v>0</v>
      </c>
      <c r="I62" s="83">
        <v>0</v>
      </c>
      <c r="J62" s="83">
        <v>0</v>
      </c>
      <c r="K62" s="83">
        <v>0</v>
      </c>
    </row>
    <row r="63" spans="1:11" s="74" customFormat="1" ht="12.75">
      <c r="A63" s="282">
        <v>52</v>
      </c>
      <c r="B63" s="283" t="s">
        <v>678</v>
      </c>
      <c r="C63" s="83">
        <v>0</v>
      </c>
      <c r="D63" s="83">
        <v>0</v>
      </c>
      <c r="E63" s="83">
        <v>0</v>
      </c>
      <c r="F63" s="83">
        <v>0</v>
      </c>
      <c r="G63" s="83">
        <v>0</v>
      </c>
      <c r="H63" s="83">
        <v>0</v>
      </c>
      <c r="I63" s="83">
        <v>0</v>
      </c>
      <c r="J63" s="83">
        <v>0</v>
      </c>
      <c r="K63" s="83">
        <v>0</v>
      </c>
    </row>
    <row r="64" spans="1:11" s="74" customFormat="1" ht="12.75">
      <c r="A64" s="282">
        <v>53</v>
      </c>
      <c r="B64" s="283" t="s">
        <v>679</v>
      </c>
      <c r="C64" s="83"/>
      <c r="D64" s="83">
        <v>1180</v>
      </c>
      <c r="E64" s="83">
        <v>602</v>
      </c>
      <c r="F64" s="83">
        <v>117385</v>
      </c>
      <c r="G64" s="83">
        <v>38589</v>
      </c>
      <c r="H64" s="83">
        <v>155974</v>
      </c>
      <c r="I64" s="83">
        <v>161</v>
      </c>
      <c r="J64" s="83">
        <v>161</v>
      </c>
      <c r="K64" s="83">
        <v>0</v>
      </c>
    </row>
    <row r="65" spans="1:11" s="74" customFormat="1" ht="12.75">
      <c r="A65" s="282">
        <v>54</v>
      </c>
      <c r="B65" s="283" t="s">
        <v>680</v>
      </c>
      <c r="C65" s="83"/>
      <c r="D65" s="83">
        <v>35</v>
      </c>
      <c r="E65" s="83">
        <v>25</v>
      </c>
      <c r="F65" s="83">
        <v>5167</v>
      </c>
      <c r="G65" s="83">
        <v>2715</v>
      </c>
      <c r="H65" s="83">
        <v>7882</v>
      </c>
      <c r="I65" s="83">
        <v>14</v>
      </c>
      <c r="J65" s="83">
        <v>14</v>
      </c>
      <c r="K65" s="83">
        <v>0</v>
      </c>
    </row>
    <row r="66" spans="1:11" s="74" customFormat="1" ht="12.75">
      <c r="A66" s="282">
        <v>55</v>
      </c>
      <c r="B66" s="283" t="s">
        <v>681</v>
      </c>
      <c r="C66" s="83"/>
      <c r="D66" s="83">
        <v>196</v>
      </c>
      <c r="E66" s="83">
        <v>213</v>
      </c>
      <c r="F66" s="83">
        <v>25925</v>
      </c>
      <c r="G66" s="83">
        <v>44717</v>
      </c>
      <c r="H66" s="83">
        <v>70642</v>
      </c>
      <c r="I66" s="83">
        <v>128</v>
      </c>
      <c r="J66" s="83">
        <v>107</v>
      </c>
      <c r="K66" s="83">
        <v>21</v>
      </c>
    </row>
    <row r="67" spans="1:11" s="74" customFormat="1" ht="12.75">
      <c r="A67" s="282">
        <v>56</v>
      </c>
      <c r="B67" s="283" t="s">
        <v>682</v>
      </c>
      <c r="C67" s="83">
        <v>0</v>
      </c>
      <c r="D67" s="83">
        <v>0</v>
      </c>
      <c r="E67" s="83">
        <v>0</v>
      </c>
      <c r="F67" s="83">
        <v>0</v>
      </c>
      <c r="G67" s="83">
        <v>0</v>
      </c>
      <c r="H67" s="83">
        <v>0</v>
      </c>
      <c r="I67" s="83">
        <v>0</v>
      </c>
      <c r="J67" s="83">
        <v>0</v>
      </c>
      <c r="K67" s="83">
        <v>0</v>
      </c>
    </row>
    <row r="68" spans="1:11" s="74" customFormat="1" ht="12.75">
      <c r="A68" s="282">
        <v>57</v>
      </c>
      <c r="B68" s="283" t="s">
        <v>683</v>
      </c>
      <c r="C68" s="83"/>
      <c r="D68" s="83">
        <v>223</v>
      </c>
      <c r="E68" s="83">
        <v>68</v>
      </c>
      <c r="F68" s="83">
        <v>27275</v>
      </c>
      <c r="G68" s="83">
        <v>15067</v>
      </c>
      <c r="H68" s="83">
        <v>42342</v>
      </c>
      <c r="I68" s="83">
        <v>87</v>
      </c>
      <c r="J68" s="83">
        <v>87</v>
      </c>
      <c r="K68" s="83">
        <v>0</v>
      </c>
    </row>
    <row r="69" spans="1:11" s="74" customFormat="1" ht="12.75">
      <c r="A69" s="282">
        <v>58</v>
      </c>
      <c r="B69" s="283" t="s">
        <v>684</v>
      </c>
      <c r="C69" s="83">
        <v>0</v>
      </c>
      <c r="D69" s="83">
        <v>0</v>
      </c>
      <c r="E69" s="83">
        <v>0</v>
      </c>
      <c r="F69" s="83">
        <v>0</v>
      </c>
      <c r="G69" s="83">
        <v>0</v>
      </c>
      <c r="H69" s="83">
        <v>0</v>
      </c>
      <c r="I69" s="83">
        <v>0</v>
      </c>
      <c r="J69" s="83">
        <v>0</v>
      </c>
      <c r="K69" s="83">
        <v>0</v>
      </c>
    </row>
    <row r="70" spans="1:11" s="74" customFormat="1" ht="12.75">
      <c r="A70" s="282">
        <v>59</v>
      </c>
      <c r="B70" s="283" t="s">
        <v>685</v>
      </c>
      <c r="C70" s="83">
        <v>0</v>
      </c>
      <c r="D70" s="83">
        <v>0</v>
      </c>
      <c r="E70" s="83">
        <v>0</v>
      </c>
      <c r="F70" s="83">
        <v>0</v>
      </c>
      <c r="G70" s="83">
        <v>0</v>
      </c>
      <c r="H70" s="83">
        <v>0</v>
      </c>
      <c r="I70" s="83">
        <v>0</v>
      </c>
      <c r="J70" s="83">
        <v>0</v>
      </c>
      <c r="K70" s="83">
        <v>0</v>
      </c>
    </row>
    <row r="71" spans="1:11" s="74" customFormat="1" ht="12.75">
      <c r="A71" s="282">
        <v>60</v>
      </c>
      <c r="B71" s="283" t="s">
        <v>686</v>
      </c>
      <c r="C71" s="83">
        <v>0</v>
      </c>
      <c r="D71" s="83">
        <v>0</v>
      </c>
      <c r="E71" s="83">
        <v>0</v>
      </c>
      <c r="F71" s="83">
        <v>0</v>
      </c>
      <c r="G71" s="83">
        <v>0</v>
      </c>
      <c r="H71" s="83">
        <v>0</v>
      </c>
      <c r="I71" s="83">
        <v>0</v>
      </c>
      <c r="J71" s="83">
        <v>0</v>
      </c>
      <c r="K71" s="83">
        <v>0</v>
      </c>
    </row>
    <row r="72" spans="1:11" s="74" customFormat="1" ht="12.75">
      <c r="A72" s="282">
        <v>61</v>
      </c>
      <c r="B72" s="283" t="s">
        <v>687</v>
      </c>
      <c r="C72" s="83">
        <v>0</v>
      </c>
      <c r="D72" s="83">
        <v>0</v>
      </c>
      <c r="E72" s="83">
        <v>0</v>
      </c>
      <c r="F72" s="83">
        <v>0</v>
      </c>
      <c r="G72" s="83">
        <v>0</v>
      </c>
      <c r="H72" s="83">
        <v>0</v>
      </c>
      <c r="I72" s="83">
        <v>0</v>
      </c>
      <c r="J72" s="83">
        <v>0</v>
      </c>
      <c r="K72" s="83">
        <v>0</v>
      </c>
    </row>
    <row r="73" spans="1:11" s="74" customFormat="1" ht="12.75">
      <c r="A73" s="282">
        <v>62</v>
      </c>
      <c r="B73" s="283" t="s">
        <v>688</v>
      </c>
      <c r="C73" s="83">
        <v>0</v>
      </c>
      <c r="D73" s="83">
        <v>0</v>
      </c>
      <c r="E73" s="83">
        <v>0</v>
      </c>
      <c r="F73" s="83">
        <v>0</v>
      </c>
      <c r="G73" s="83">
        <v>0</v>
      </c>
      <c r="H73" s="83">
        <v>0</v>
      </c>
      <c r="I73" s="83">
        <v>0</v>
      </c>
      <c r="J73" s="83">
        <v>0</v>
      </c>
      <c r="K73" s="83">
        <v>0</v>
      </c>
    </row>
    <row r="74" spans="1:11" s="74" customFormat="1" ht="12.75">
      <c r="A74" s="282">
        <v>63</v>
      </c>
      <c r="B74" s="283" t="s">
        <v>689</v>
      </c>
      <c r="C74" s="83"/>
      <c r="D74" s="83">
        <v>155</v>
      </c>
      <c r="E74" s="83">
        <v>112</v>
      </c>
      <c r="F74" s="83">
        <v>12828</v>
      </c>
      <c r="G74" s="83">
        <v>32529</v>
      </c>
      <c r="H74" s="83">
        <v>45357</v>
      </c>
      <c r="I74" s="83">
        <v>104</v>
      </c>
      <c r="J74" s="83">
        <v>104</v>
      </c>
      <c r="K74" s="83">
        <v>0</v>
      </c>
    </row>
    <row r="75" spans="1:11" s="74" customFormat="1" ht="12.75">
      <c r="A75" s="282">
        <v>64</v>
      </c>
      <c r="B75" s="283" t="s">
        <v>690</v>
      </c>
      <c r="C75" s="83">
        <v>0</v>
      </c>
      <c r="D75" s="83">
        <v>0</v>
      </c>
      <c r="E75" s="83">
        <v>0</v>
      </c>
      <c r="F75" s="83">
        <v>0</v>
      </c>
      <c r="G75" s="83">
        <v>0</v>
      </c>
      <c r="H75" s="83">
        <v>0</v>
      </c>
      <c r="I75" s="83">
        <v>0</v>
      </c>
      <c r="J75" s="83">
        <v>0</v>
      </c>
      <c r="K75" s="83">
        <v>0</v>
      </c>
    </row>
    <row r="76" spans="1:11" s="74" customFormat="1" ht="12.75">
      <c r="A76" s="282">
        <v>65</v>
      </c>
      <c r="B76" s="283" t="s">
        <v>691</v>
      </c>
      <c r="C76" s="83">
        <v>0</v>
      </c>
      <c r="D76" s="83">
        <v>0</v>
      </c>
      <c r="E76" s="83">
        <v>0</v>
      </c>
      <c r="F76" s="83">
        <v>0</v>
      </c>
      <c r="G76" s="83">
        <v>0</v>
      </c>
      <c r="H76" s="83">
        <v>0</v>
      </c>
      <c r="I76" s="83">
        <v>0</v>
      </c>
      <c r="J76" s="83">
        <v>0</v>
      </c>
      <c r="K76" s="83">
        <v>0</v>
      </c>
    </row>
    <row r="77" spans="1:11" s="74" customFormat="1" ht="12.75">
      <c r="A77" s="282">
        <v>66</v>
      </c>
      <c r="B77" s="283" t="s">
        <v>692</v>
      </c>
      <c r="C77" s="83">
        <v>0</v>
      </c>
      <c r="D77" s="83">
        <v>0</v>
      </c>
      <c r="E77" s="83">
        <v>0</v>
      </c>
      <c r="F77" s="83">
        <v>0</v>
      </c>
      <c r="G77" s="83">
        <v>0</v>
      </c>
      <c r="H77" s="83">
        <v>0</v>
      </c>
      <c r="I77" s="83">
        <v>0</v>
      </c>
      <c r="J77" s="83">
        <v>0</v>
      </c>
      <c r="K77" s="83">
        <v>0</v>
      </c>
    </row>
    <row r="78" spans="1:11" s="74" customFormat="1" ht="12.75">
      <c r="A78" s="282">
        <v>67</v>
      </c>
      <c r="B78" s="283" t="s">
        <v>693</v>
      </c>
      <c r="C78" s="83">
        <v>0</v>
      </c>
      <c r="D78" s="83">
        <v>0</v>
      </c>
      <c r="E78" s="83">
        <v>0</v>
      </c>
      <c r="F78" s="83">
        <v>0</v>
      </c>
      <c r="G78" s="83">
        <v>0</v>
      </c>
      <c r="H78" s="83">
        <v>0</v>
      </c>
      <c r="I78" s="83">
        <v>0</v>
      </c>
      <c r="J78" s="83">
        <v>0</v>
      </c>
      <c r="K78" s="83">
        <v>0</v>
      </c>
    </row>
    <row r="79" spans="1:11" s="74" customFormat="1" ht="12.75">
      <c r="A79" s="282">
        <v>68</v>
      </c>
      <c r="B79" s="283" t="s">
        <v>694</v>
      </c>
      <c r="C79" s="83"/>
      <c r="D79" s="83">
        <v>64</v>
      </c>
      <c r="E79" s="83">
        <v>19</v>
      </c>
      <c r="F79" s="83">
        <v>7544</v>
      </c>
      <c r="G79" s="83">
        <v>1700</v>
      </c>
      <c r="H79" s="83">
        <v>9244</v>
      </c>
      <c r="I79" s="83">
        <v>36</v>
      </c>
      <c r="J79" s="83">
        <v>36</v>
      </c>
      <c r="K79" s="83">
        <v>0</v>
      </c>
    </row>
    <row r="80" spans="1:11" s="74" customFormat="1" ht="12.75">
      <c r="A80" s="282">
        <v>69</v>
      </c>
      <c r="B80" s="283" t="s">
        <v>695</v>
      </c>
      <c r="C80" s="83">
        <v>0</v>
      </c>
      <c r="D80" s="83">
        <v>0</v>
      </c>
      <c r="E80" s="83">
        <v>0</v>
      </c>
      <c r="F80" s="83">
        <v>0</v>
      </c>
      <c r="G80" s="83">
        <v>0</v>
      </c>
      <c r="H80" s="83">
        <v>0</v>
      </c>
      <c r="I80" s="83">
        <v>0</v>
      </c>
      <c r="J80" s="83">
        <v>0</v>
      </c>
      <c r="K80" s="83">
        <v>0</v>
      </c>
    </row>
    <row r="81" spans="1:11" s="74" customFormat="1" ht="12.75">
      <c r="A81" s="282">
        <v>70</v>
      </c>
      <c r="B81" s="283" t="s">
        <v>696</v>
      </c>
      <c r="C81" s="83">
        <v>0</v>
      </c>
      <c r="D81" s="83">
        <v>0</v>
      </c>
      <c r="E81" s="83">
        <v>0</v>
      </c>
      <c r="F81" s="83">
        <v>0</v>
      </c>
      <c r="G81" s="83">
        <v>0</v>
      </c>
      <c r="H81" s="83">
        <v>0</v>
      </c>
      <c r="I81" s="83">
        <v>0</v>
      </c>
      <c r="J81" s="83">
        <v>0</v>
      </c>
      <c r="K81" s="83">
        <v>0</v>
      </c>
    </row>
    <row r="82" spans="1:11" s="74" customFormat="1" ht="12.75">
      <c r="A82" s="282">
        <v>71</v>
      </c>
      <c r="B82" s="283" t="s">
        <v>697</v>
      </c>
      <c r="C82" s="83"/>
      <c r="D82" s="83">
        <v>45</v>
      </c>
      <c r="E82" s="83">
        <v>16</v>
      </c>
      <c r="F82" s="83">
        <v>2956</v>
      </c>
      <c r="G82" s="83">
        <v>638</v>
      </c>
      <c r="H82" s="83">
        <v>3594</v>
      </c>
      <c r="I82" s="83">
        <v>10</v>
      </c>
      <c r="J82" s="83">
        <v>10</v>
      </c>
      <c r="K82" s="83">
        <v>0</v>
      </c>
    </row>
    <row r="83" spans="1:11" s="74" customFormat="1" ht="12.75">
      <c r="A83" s="282">
        <v>72</v>
      </c>
      <c r="B83" s="283" t="s">
        <v>698</v>
      </c>
      <c r="C83" s="83">
        <v>2</v>
      </c>
      <c r="D83" s="83">
        <v>13</v>
      </c>
      <c r="E83" s="83">
        <v>7</v>
      </c>
      <c r="F83" s="83">
        <v>2132</v>
      </c>
      <c r="G83" s="83">
        <v>441</v>
      </c>
      <c r="H83" s="83">
        <v>2573</v>
      </c>
      <c r="I83" s="83">
        <v>12</v>
      </c>
      <c r="J83" s="83">
        <v>12</v>
      </c>
      <c r="K83" s="83">
        <v>0</v>
      </c>
    </row>
    <row r="84" spans="1:11" s="74" customFormat="1" ht="12.75">
      <c r="A84" s="282">
        <v>73</v>
      </c>
      <c r="B84" s="283" t="s">
        <v>699</v>
      </c>
      <c r="C84" s="83"/>
      <c r="D84" s="83">
        <v>49</v>
      </c>
      <c r="E84" s="83">
        <v>36</v>
      </c>
      <c r="F84" s="83">
        <v>9736</v>
      </c>
      <c r="G84" s="83">
        <v>7251</v>
      </c>
      <c r="H84" s="83">
        <v>16987</v>
      </c>
      <c r="I84" s="370">
        <v>48</v>
      </c>
      <c r="J84" s="370">
        <v>48</v>
      </c>
      <c r="K84" s="83">
        <v>0</v>
      </c>
    </row>
    <row r="85" spans="1:11" s="74" customFormat="1" ht="12.75">
      <c r="A85" s="282">
        <v>74</v>
      </c>
      <c r="B85" s="283" t="s">
        <v>700</v>
      </c>
      <c r="C85" s="83">
        <v>6</v>
      </c>
      <c r="D85" s="83">
        <v>380</v>
      </c>
      <c r="E85" s="83">
        <v>242</v>
      </c>
      <c r="F85" s="83">
        <v>34673</v>
      </c>
      <c r="G85" s="83">
        <v>25647</v>
      </c>
      <c r="H85" s="83">
        <v>60320</v>
      </c>
      <c r="I85" s="83">
        <v>99</v>
      </c>
      <c r="J85" s="83">
        <v>90</v>
      </c>
      <c r="K85" s="83">
        <v>9</v>
      </c>
    </row>
    <row r="86" spans="1:11" s="74" customFormat="1" ht="12.75">
      <c r="A86" s="282">
        <v>75</v>
      </c>
      <c r="B86" s="283" t="s">
        <v>701</v>
      </c>
      <c r="C86" s="83">
        <v>0</v>
      </c>
      <c r="D86" s="83">
        <v>0</v>
      </c>
      <c r="E86" s="83">
        <v>0</v>
      </c>
      <c r="F86" s="83">
        <v>0</v>
      </c>
      <c r="G86" s="83">
        <v>0</v>
      </c>
      <c r="H86" s="83">
        <v>0</v>
      </c>
      <c r="I86" s="83">
        <v>0</v>
      </c>
      <c r="J86" s="83">
        <v>0</v>
      </c>
      <c r="K86" s="83">
        <v>0</v>
      </c>
    </row>
    <row r="87" spans="1:11" s="74" customFormat="1" ht="12.75">
      <c r="A87" s="888" t="s">
        <v>18</v>
      </c>
      <c r="B87" s="890"/>
      <c r="C87" s="79">
        <v>9</v>
      </c>
      <c r="D87" s="79">
        <v>4588</v>
      </c>
      <c r="E87" s="79">
        <v>2730</v>
      </c>
      <c r="F87" s="79">
        <v>579787</v>
      </c>
      <c r="G87" s="79">
        <v>379618</v>
      </c>
      <c r="H87" s="79">
        <v>959405</v>
      </c>
      <c r="I87" s="83">
        <v>1964</v>
      </c>
      <c r="J87" s="83">
        <v>1841</v>
      </c>
      <c r="K87" s="83">
        <v>123</v>
      </c>
    </row>
    <row r="88" spans="1:11" ht="15">
      <c r="A88" s="221"/>
      <c r="B88" s="220"/>
      <c r="C88" s="220"/>
      <c r="D88" s="220"/>
      <c r="E88" s="220"/>
      <c r="F88" s="220"/>
      <c r="G88" s="220"/>
      <c r="H88" s="222"/>
      <c r="I88" s="220"/>
      <c r="J88" s="220"/>
      <c r="K88" s="222"/>
    </row>
    <row r="89" spans="1:11" ht="22.5" customHeight="1">
      <c r="A89" s="1143" t="s">
        <v>617</v>
      </c>
      <c r="B89" s="1144"/>
      <c r="C89" s="1144"/>
      <c r="D89" s="1144"/>
      <c r="E89" s="1144"/>
      <c r="F89" s="1144"/>
      <c r="G89" s="1144"/>
      <c r="H89" s="1144"/>
      <c r="I89" s="1144"/>
      <c r="J89" s="1144"/>
      <c r="K89" s="1144"/>
    </row>
    <row r="90" spans="1:11" ht="25.5" customHeight="1">
      <c r="A90" s="1143" t="s">
        <v>618</v>
      </c>
      <c r="B90" s="1144"/>
      <c r="C90" s="1144"/>
      <c r="D90" s="1144"/>
      <c r="E90" s="1144"/>
      <c r="F90" s="1144"/>
      <c r="G90" s="1144"/>
      <c r="H90" s="1144"/>
      <c r="I90" s="1144"/>
      <c r="J90" s="1144"/>
      <c r="K90" s="1144"/>
    </row>
    <row r="91" spans="1:11" ht="29.25" customHeight="1">
      <c r="A91" s="1150" t="s">
        <v>619</v>
      </c>
      <c r="B91" s="1150"/>
      <c r="C91" s="1150"/>
      <c r="D91" s="1150"/>
      <c r="E91" s="1150"/>
      <c r="F91" s="1150"/>
      <c r="G91" s="1150"/>
      <c r="H91" s="1150"/>
      <c r="I91" s="371"/>
      <c r="J91" s="371"/>
      <c r="K91" s="371"/>
    </row>
    <row r="92" spans="3:11" s="314" customFormat="1" ht="15.75" customHeight="1">
      <c r="C92" s="313"/>
      <c r="D92" s="313"/>
      <c r="E92" s="313"/>
      <c r="F92" s="313"/>
      <c r="G92" s="313"/>
      <c r="H92" s="307"/>
      <c r="I92" s="373"/>
      <c r="J92" s="373"/>
      <c r="K92" s="372"/>
    </row>
    <row r="93" spans="1:11" s="314" customFormat="1" ht="12.75" customHeight="1">
      <c r="A93" s="374" t="s">
        <v>1015</v>
      </c>
      <c r="B93" s="374"/>
      <c r="I93" s="911" t="s">
        <v>995</v>
      </c>
      <c r="J93" s="911"/>
      <c r="K93" s="911"/>
    </row>
    <row r="94" spans="9:11" s="314" customFormat="1" ht="12.75" customHeight="1">
      <c r="I94" s="911" t="s">
        <v>998</v>
      </c>
      <c r="J94" s="911"/>
      <c r="K94" s="911"/>
    </row>
    <row r="95" spans="2:11" s="314" customFormat="1" ht="12.75">
      <c r="B95" s="307"/>
      <c r="C95" s="307"/>
      <c r="D95" s="307"/>
      <c r="E95" s="307"/>
      <c r="F95" s="307"/>
      <c r="G95" s="307"/>
      <c r="H95" s="307"/>
      <c r="I95" s="911" t="s">
        <v>997</v>
      </c>
      <c r="J95" s="911"/>
      <c r="K95" s="911"/>
    </row>
  </sheetData>
  <sheetProtection/>
  <mergeCells count="21">
    <mergeCell ref="I93:K93"/>
    <mergeCell ref="E8:E10"/>
    <mergeCell ref="F8:F10"/>
    <mergeCell ref="D8:D10"/>
    <mergeCell ref="C8:C10"/>
    <mergeCell ref="A87:B87"/>
    <mergeCell ref="J1:K1"/>
    <mergeCell ref="A2:K2"/>
    <mergeCell ref="A3:K3"/>
    <mergeCell ref="A4:K4"/>
    <mergeCell ref="A8:A10"/>
    <mergeCell ref="A89:K89"/>
    <mergeCell ref="J9:K9"/>
    <mergeCell ref="A90:K90"/>
    <mergeCell ref="B8:B10"/>
    <mergeCell ref="I95:K95"/>
    <mergeCell ref="I94:K94"/>
    <mergeCell ref="G8:G10"/>
    <mergeCell ref="H8:H10"/>
    <mergeCell ref="I9:I10"/>
    <mergeCell ref="A91:H91"/>
  </mergeCells>
  <conditionalFormatting sqref="I93:J95">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scale="82" r:id="rId1"/>
</worksheet>
</file>

<file path=xl/worksheets/sheet39.xml><?xml version="1.0" encoding="utf-8"?>
<worksheet xmlns="http://schemas.openxmlformats.org/spreadsheetml/2006/main" xmlns:r="http://schemas.openxmlformats.org/officeDocument/2006/relationships">
  <sheetPr>
    <tabColor rgb="FF00B050"/>
  </sheetPr>
  <dimension ref="A1:S92"/>
  <sheetViews>
    <sheetView view="pageBreakPreview" zoomScaleSheetLayoutView="100" zoomScalePageLayoutView="0" workbookViewId="0" topLeftCell="A4">
      <pane xSplit="2" ySplit="6" topLeftCell="C76" activePane="bottomRight" state="frozen"/>
      <selection pane="topLeft" activeCell="H33" sqref="A33:V43"/>
      <selection pane="topRight" activeCell="H33" sqref="A33:V43"/>
      <selection pane="bottomLeft" activeCell="H33" sqref="A33:V43"/>
      <selection pane="bottomRight" activeCell="A4" sqref="A1:IV16384"/>
    </sheetView>
  </sheetViews>
  <sheetFormatPr defaultColWidth="9.140625" defaultRowHeight="12.75"/>
  <cols>
    <col min="1" max="1" width="6.421875" style="618" customWidth="1"/>
    <col min="2" max="2" width="20.28125" style="618" customWidth="1"/>
    <col min="3" max="3" width="10.00390625" style="15" customWidth="1"/>
    <col min="4" max="4" width="8.57421875" style="15" customWidth="1"/>
    <col min="5" max="5" width="8.421875" style="15" customWidth="1"/>
    <col min="6" max="6" width="9.28125" style="15" customWidth="1"/>
    <col min="7" max="7" width="7.7109375" style="618" customWidth="1"/>
    <col min="8" max="17" width="9.140625" style="15" customWidth="1"/>
    <col min="18" max="18" width="11.7109375" style="15" customWidth="1"/>
    <col min="19" max="16384" width="9.140625" style="15" customWidth="1"/>
  </cols>
  <sheetData>
    <row r="1" spans="1:18" ht="15.75">
      <c r="A1" s="878" t="s">
        <v>0</v>
      </c>
      <c r="B1" s="878"/>
      <c r="C1" s="878"/>
      <c r="D1" s="878"/>
      <c r="E1" s="878"/>
      <c r="F1" s="878"/>
      <c r="G1" s="878"/>
      <c r="H1" s="878"/>
      <c r="I1" s="878"/>
      <c r="J1" s="878"/>
      <c r="K1" s="878"/>
      <c r="L1" s="878"/>
      <c r="M1" s="878"/>
      <c r="N1" s="878"/>
      <c r="O1" s="878"/>
      <c r="P1" s="878"/>
      <c r="Q1" s="878"/>
      <c r="R1" s="878"/>
    </row>
    <row r="2" spans="1:18" ht="20.25">
      <c r="A2" s="949" t="s">
        <v>388</v>
      </c>
      <c r="B2" s="949"/>
      <c r="C2" s="949"/>
      <c r="D2" s="949"/>
      <c r="E2" s="949"/>
      <c r="F2" s="949"/>
      <c r="G2" s="949"/>
      <c r="H2" s="949"/>
      <c r="I2" s="949"/>
      <c r="J2" s="949"/>
      <c r="K2" s="949"/>
      <c r="L2" s="949"/>
      <c r="M2" s="949"/>
      <c r="N2" s="949"/>
      <c r="O2" s="949"/>
      <c r="P2" s="949"/>
      <c r="Q2" s="949"/>
      <c r="R2" s="949"/>
    </row>
    <row r="3" spans="1:18" ht="15">
      <c r="A3" s="88"/>
      <c r="B3" s="88"/>
      <c r="C3" s="88"/>
      <c r="D3" s="88"/>
      <c r="E3" s="88"/>
      <c r="F3" s="88"/>
      <c r="G3" s="88"/>
      <c r="H3" s="88"/>
      <c r="I3" s="88"/>
      <c r="J3" s="88"/>
      <c r="K3" s="88"/>
      <c r="L3" s="88"/>
      <c r="M3" s="88"/>
      <c r="N3" s="88"/>
      <c r="O3" s="88"/>
      <c r="P3" s="88"/>
      <c r="Q3" s="88"/>
      <c r="R3" s="89"/>
    </row>
    <row r="4" spans="1:18" ht="15.75">
      <c r="A4" s="1029" t="s">
        <v>290</v>
      </c>
      <c r="B4" s="1029"/>
      <c r="C4" s="1029"/>
      <c r="D4" s="1029"/>
      <c r="E4" s="1029"/>
      <c r="F4" s="1029"/>
      <c r="G4" s="1029"/>
      <c r="H4" s="1029"/>
      <c r="I4" s="1029"/>
      <c r="J4" s="1029"/>
      <c r="K4" s="1029"/>
      <c r="L4" s="1029"/>
      <c r="M4" s="1029"/>
      <c r="N4" s="1029"/>
      <c r="O4" s="1029"/>
      <c r="P4" s="1029"/>
      <c r="Q4" s="1029"/>
      <c r="R4" s="1029"/>
    </row>
    <row r="5" spans="1:18" ht="15">
      <c r="A5" s="1161"/>
      <c r="B5" s="1161"/>
      <c r="C5" s="88"/>
      <c r="D5" s="88"/>
      <c r="E5" s="88"/>
      <c r="F5" s="88"/>
      <c r="G5" s="88"/>
      <c r="H5" s="88"/>
      <c r="I5" s="88"/>
      <c r="J5" s="88"/>
      <c r="K5" s="88"/>
      <c r="L5" s="88"/>
      <c r="M5" s="88"/>
      <c r="N5" s="88"/>
      <c r="O5" s="88"/>
      <c r="P5" s="88"/>
      <c r="Q5" s="88"/>
      <c r="R5" s="88"/>
    </row>
    <row r="6" spans="1:18" ht="18">
      <c r="A6" s="78" t="s">
        <v>994</v>
      </c>
      <c r="B6" s="88"/>
      <c r="C6" s="88"/>
      <c r="D6" s="88"/>
      <c r="E6" s="88"/>
      <c r="F6" s="88"/>
      <c r="G6" s="88"/>
      <c r="H6" s="88"/>
      <c r="I6" s="88"/>
      <c r="J6" s="88"/>
      <c r="K6" s="88"/>
      <c r="L6" s="1158"/>
      <c r="M6" s="1158"/>
      <c r="N6" s="608"/>
      <c r="O6" s="88"/>
      <c r="P6" s="88"/>
      <c r="Q6" s="88"/>
      <c r="R6" s="88"/>
    </row>
    <row r="7" spans="1:18" ht="12.75">
      <c r="A7" s="1159" t="s">
        <v>1</v>
      </c>
      <c r="B7" s="1159" t="s">
        <v>2</v>
      </c>
      <c r="C7" s="953" t="s">
        <v>260</v>
      </c>
      <c r="D7" s="953"/>
      <c r="E7" s="953"/>
      <c r="F7" s="953"/>
      <c r="G7" s="998"/>
      <c r="H7" s="998"/>
      <c r="I7" s="955" t="s">
        <v>261</v>
      </c>
      <c r="J7" s="955"/>
      <c r="K7" s="955"/>
      <c r="L7" s="955"/>
      <c r="M7" s="955"/>
      <c r="N7" s="953" t="s">
        <v>262</v>
      </c>
      <c r="O7" s="953"/>
      <c r="P7" s="953"/>
      <c r="Q7" s="953"/>
      <c r="R7" s="953"/>
    </row>
    <row r="8" spans="1:18" ht="38.25">
      <c r="A8" s="1160"/>
      <c r="B8" s="1160"/>
      <c r="C8" s="291" t="s">
        <v>4</v>
      </c>
      <c r="D8" s="291" t="s">
        <v>5</v>
      </c>
      <c r="E8" s="291" t="s">
        <v>166</v>
      </c>
      <c r="F8" s="291" t="s">
        <v>143</v>
      </c>
      <c r="G8" s="262" t="s">
        <v>239</v>
      </c>
      <c r="H8" s="319" t="s">
        <v>141</v>
      </c>
      <c r="I8" s="291" t="s">
        <v>4</v>
      </c>
      <c r="J8" s="291" t="s">
        <v>5</v>
      </c>
      <c r="K8" s="291" t="s">
        <v>166</v>
      </c>
      <c r="L8" s="291" t="s">
        <v>143</v>
      </c>
      <c r="M8" s="262" t="s">
        <v>142</v>
      </c>
      <c r="N8" s="291" t="s">
        <v>4</v>
      </c>
      <c r="O8" s="291" t="s">
        <v>5</v>
      </c>
      <c r="P8" s="291" t="s">
        <v>166</v>
      </c>
      <c r="Q8" s="291" t="s">
        <v>143</v>
      </c>
      <c r="R8" s="291" t="s">
        <v>991</v>
      </c>
    </row>
    <row r="9" spans="1:18" ht="12.75">
      <c r="A9" s="294">
        <v>1</v>
      </c>
      <c r="B9" s="294">
        <v>2</v>
      </c>
      <c r="C9" s="294">
        <v>3</v>
      </c>
      <c r="D9" s="294">
        <v>4</v>
      </c>
      <c r="E9" s="294">
        <v>5</v>
      </c>
      <c r="F9" s="294">
        <v>6</v>
      </c>
      <c r="G9" s="501"/>
      <c r="H9" s="616">
        <v>7</v>
      </c>
      <c r="I9" s="500">
        <v>8</v>
      </c>
      <c r="J9" s="500">
        <v>9</v>
      </c>
      <c r="K9" s="294">
        <v>10</v>
      </c>
      <c r="L9" s="294">
        <v>11</v>
      </c>
      <c r="M9" s="294">
        <v>13</v>
      </c>
      <c r="N9" s="294">
        <v>14</v>
      </c>
      <c r="O9" s="294">
        <v>15</v>
      </c>
      <c r="P9" s="294">
        <v>16</v>
      </c>
      <c r="Q9" s="294">
        <v>17</v>
      </c>
      <c r="R9" s="294">
        <v>19</v>
      </c>
    </row>
    <row r="10" spans="1:19" s="618" customFormat="1" ht="15">
      <c r="A10" s="609">
        <v>1</v>
      </c>
      <c r="B10" s="613" t="s">
        <v>627</v>
      </c>
      <c r="C10" s="360">
        <v>2084</v>
      </c>
      <c r="D10" s="360">
        <v>12</v>
      </c>
      <c r="E10" s="360">
        <v>0</v>
      </c>
      <c r="F10" s="360">
        <v>2</v>
      </c>
      <c r="G10" s="614">
        <v>0</v>
      </c>
      <c r="H10" s="610">
        <v>2098</v>
      </c>
      <c r="I10" s="360">
        <v>8</v>
      </c>
      <c r="J10" s="360">
        <v>49</v>
      </c>
      <c r="K10" s="360">
        <v>0</v>
      </c>
      <c r="L10" s="360">
        <v>0</v>
      </c>
      <c r="M10" s="361">
        <v>57</v>
      </c>
      <c r="N10" s="360">
        <v>874</v>
      </c>
      <c r="O10" s="360">
        <v>122</v>
      </c>
      <c r="P10" s="360">
        <v>0</v>
      </c>
      <c r="Q10" s="360">
        <v>0</v>
      </c>
      <c r="R10" s="361">
        <v>996</v>
      </c>
      <c r="S10" s="617" t="s">
        <v>992</v>
      </c>
    </row>
    <row r="11" spans="1:18" s="618" customFormat="1" ht="15">
      <c r="A11" s="609">
        <v>2</v>
      </c>
      <c r="B11" s="613" t="s">
        <v>628</v>
      </c>
      <c r="C11" s="360">
        <v>1678</v>
      </c>
      <c r="D11" s="360">
        <v>0</v>
      </c>
      <c r="E11" s="360">
        <v>0</v>
      </c>
      <c r="F11" s="360">
        <v>0</v>
      </c>
      <c r="G11" s="614">
        <v>0</v>
      </c>
      <c r="H11" s="610">
        <v>1678</v>
      </c>
      <c r="I11" s="360">
        <v>2</v>
      </c>
      <c r="J11" s="360">
        <v>2</v>
      </c>
      <c r="K11" s="360">
        <v>0</v>
      </c>
      <c r="L11" s="360">
        <v>0</v>
      </c>
      <c r="M11" s="361">
        <v>4</v>
      </c>
      <c r="N11" s="360">
        <v>728</v>
      </c>
      <c r="O11" s="360">
        <v>31</v>
      </c>
      <c r="P11" s="360">
        <v>0</v>
      </c>
      <c r="Q11" s="360">
        <v>0</v>
      </c>
      <c r="R11" s="361">
        <v>759</v>
      </c>
    </row>
    <row r="12" spans="1:18" s="618" customFormat="1" ht="15">
      <c r="A12" s="609">
        <v>3</v>
      </c>
      <c r="B12" s="613" t="s">
        <v>629</v>
      </c>
      <c r="C12" s="360">
        <v>2428</v>
      </c>
      <c r="D12" s="360">
        <v>33</v>
      </c>
      <c r="E12" s="360">
        <v>0</v>
      </c>
      <c r="F12" s="360">
        <v>0</v>
      </c>
      <c r="G12" s="614">
        <v>0</v>
      </c>
      <c r="H12" s="610">
        <v>2461</v>
      </c>
      <c r="I12" s="360">
        <v>4</v>
      </c>
      <c r="J12" s="360">
        <v>43</v>
      </c>
      <c r="K12" s="360">
        <v>0</v>
      </c>
      <c r="L12" s="360">
        <v>38</v>
      </c>
      <c r="M12" s="361">
        <v>85</v>
      </c>
      <c r="N12" s="360">
        <v>999</v>
      </c>
      <c r="O12" s="360">
        <v>244</v>
      </c>
      <c r="P12" s="360">
        <v>0</v>
      </c>
      <c r="Q12" s="360">
        <v>0</v>
      </c>
      <c r="R12" s="361">
        <v>1243</v>
      </c>
    </row>
    <row r="13" spans="1:18" s="618" customFormat="1" ht="12.75" customHeight="1">
      <c r="A13" s="609">
        <v>4</v>
      </c>
      <c r="B13" s="613" t="s">
        <v>630</v>
      </c>
      <c r="C13" s="360">
        <v>1283</v>
      </c>
      <c r="D13" s="360">
        <v>2</v>
      </c>
      <c r="E13" s="360">
        <v>0</v>
      </c>
      <c r="F13" s="360">
        <v>0</v>
      </c>
      <c r="G13" s="614">
        <v>0</v>
      </c>
      <c r="H13" s="610">
        <v>1285</v>
      </c>
      <c r="I13" s="360">
        <v>2</v>
      </c>
      <c r="J13" s="360">
        <v>3</v>
      </c>
      <c r="K13" s="360">
        <v>0</v>
      </c>
      <c r="L13" s="360">
        <v>12</v>
      </c>
      <c r="M13" s="361">
        <v>17</v>
      </c>
      <c r="N13" s="360">
        <v>520</v>
      </c>
      <c r="O13" s="360">
        <v>121</v>
      </c>
      <c r="P13" s="360">
        <v>0</v>
      </c>
      <c r="Q13" s="360">
        <v>0</v>
      </c>
      <c r="R13" s="361">
        <v>641</v>
      </c>
    </row>
    <row r="14" spans="1:18" s="618" customFormat="1" ht="15">
      <c r="A14" s="609">
        <v>5</v>
      </c>
      <c r="B14" s="613" t="s">
        <v>631</v>
      </c>
      <c r="C14" s="360">
        <v>1036</v>
      </c>
      <c r="D14" s="360">
        <v>10</v>
      </c>
      <c r="E14" s="360">
        <v>0</v>
      </c>
      <c r="F14" s="360">
        <v>0</v>
      </c>
      <c r="G14" s="614">
        <v>0</v>
      </c>
      <c r="H14" s="610">
        <v>1046</v>
      </c>
      <c r="I14" s="360">
        <v>14</v>
      </c>
      <c r="J14" s="360">
        <v>10</v>
      </c>
      <c r="K14" s="360">
        <v>0</v>
      </c>
      <c r="L14" s="360">
        <v>0</v>
      </c>
      <c r="M14" s="361">
        <v>24</v>
      </c>
      <c r="N14" s="360">
        <v>194</v>
      </c>
      <c r="O14" s="360">
        <v>107</v>
      </c>
      <c r="P14" s="360">
        <v>0</v>
      </c>
      <c r="Q14" s="360">
        <v>0</v>
      </c>
      <c r="R14" s="361">
        <v>301</v>
      </c>
    </row>
    <row r="15" spans="1:19" s="618" customFormat="1" ht="15">
      <c r="A15" s="609">
        <v>6</v>
      </c>
      <c r="B15" s="613" t="s">
        <v>632</v>
      </c>
      <c r="C15" s="360">
        <v>2153</v>
      </c>
      <c r="D15" s="360">
        <v>83</v>
      </c>
      <c r="E15" s="360">
        <v>0</v>
      </c>
      <c r="F15" s="360">
        <v>12</v>
      </c>
      <c r="G15" s="614">
        <v>22</v>
      </c>
      <c r="H15" s="610">
        <v>2270</v>
      </c>
      <c r="I15" s="360">
        <v>0</v>
      </c>
      <c r="J15" s="360">
        <v>4</v>
      </c>
      <c r="K15" s="360">
        <v>0</v>
      </c>
      <c r="L15" s="360">
        <v>0</v>
      </c>
      <c r="M15" s="361">
        <v>4</v>
      </c>
      <c r="N15" s="360">
        <v>985</v>
      </c>
      <c r="O15" s="360">
        <v>202</v>
      </c>
      <c r="P15" s="360">
        <v>0</v>
      </c>
      <c r="Q15" s="360">
        <v>0</v>
      </c>
      <c r="R15" s="361">
        <v>1187</v>
      </c>
      <c r="S15" s="618" t="s">
        <v>1029</v>
      </c>
    </row>
    <row r="16" spans="1:18" s="618" customFormat="1" ht="15">
      <c r="A16" s="609">
        <v>7</v>
      </c>
      <c r="B16" s="613" t="s">
        <v>633</v>
      </c>
      <c r="C16" s="360">
        <v>1826</v>
      </c>
      <c r="D16" s="360">
        <v>0</v>
      </c>
      <c r="E16" s="360">
        <v>0</v>
      </c>
      <c r="F16" s="360">
        <v>0</v>
      </c>
      <c r="G16" s="614">
        <v>0</v>
      </c>
      <c r="H16" s="610">
        <v>1826</v>
      </c>
      <c r="I16" s="360">
        <v>0</v>
      </c>
      <c r="J16" s="360">
        <v>11</v>
      </c>
      <c r="K16" s="360">
        <v>0</v>
      </c>
      <c r="L16" s="360">
        <v>2</v>
      </c>
      <c r="M16" s="361">
        <v>13</v>
      </c>
      <c r="N16" s="360">
        <v>663</v>
      </c>
      <c r="O16" s="360">
        <v>60</v>
      </c>
      <c r="P16" s="360">
        <v>0</v>
      </c>
      <c r="Q16" s="360">
        <v>0</v>
      </c>
      <c r="R16" s="361">
        <v>723</v>
      </c>
    </row>
    <row r="17" spans="1:18" s="618" customFormat="1" ht="15">
      <c r="A17" s="609">
        <v>8</v>
      </c>
      <c r="B17" s="613" t="s">
        <v>634</v>
      </c>
      <c r="C17" s="360">
        <v>484</v>
      </c>
      <c r="D17" s="360">
        <v>3</v>
      </c>
      <c r="E17" s="360">
        <v>0</v>
      </c>
      <c r="F17" s="360">
        <v>0</v>
      </c>
      <c r="G17" s="614">
        <v>0</v>
      </c>
      <c r="H17" s="610">
        <v>487</v>
      </c>
      <c r="I17" s="360">
        <v>4</v>
      </c>
      <c r="J17" s="360">
        <v>6</v>
      </c>
      <c r="K17" s="360">
        <v>0</v>
      </c>
      <c r="L17" s="360">
        <v>0</v>
      </c>
      <c r="M17" s="361">
        <v>10</v>
      </c>
      <c r="N17" s="360">
        <v>182</v>
      </c>
      <c r="O17" s="360">
        <v>78</v>
      </c>
      <c r="P17" s="360">
        <v>0</v>
      </c>
      <c r="Q17" s="360">
        <v>0</v>
      </c>
      <c r="R17" s="361">
        <v>260</v>
      </c>
    </row>
    <row r="18" spans="1:18" s="618" customFormat="1" ht="15">
      <c r="A18" s="609">
        <v>9</v>
      </c>
      <c r="B18" s="613" t="s">
        <v>635</v>
      </c>
      <c r="C18" s="360">
        <v>2470</v>
      </c>
      <c r="D18" s="360">
        <v>5</v>
      </c>
      <c r="E18" s="360">
        <v>0</v>
      </c>
      <c r="F18" s="360">
        <v>0</v>
      </c>
      <c r="G18" s="614">
        <v>0</v>
      </c>
      <c r="H18" s="610">
        <v>2475</v>
      </c>
      <c r="I18" s="360">
        <v>1</v>
      </c>
      <c r="J18" s="360">
        <v>4</v>
      </c>
      <c r="K18" s="360">
        <v>0</v>
      </c>
      <c r="L18" s="360">
        <v>5</v>
      </c>
      <c r="M18" s="361">
        <v>10</v>
      </c>
      <c r="N18" s="360">
        <v>987</v>
      </c>
      <c r="O18" s="360">
        <v>39</v>
      </c>
      <c r="P18" s="360">
        <v>0</v>
      </c>
      <c r="Q18" s="360">
        <v>0</v>
      </c>
      <c r="R18" s="361">
        <v>1026</v>
      </c>
    </row>
    <row r="19" spans="1:18" s="618" customFormat="1" ht="15">
      <c r="A19" s="609">
        <v>10</v>
      </c>
      <c r="B19" s="613" t="s">
        <v>636</v>
      </c>
      <c r="C19" s="360">
        <v>1856</v>
      </c>
      <c r="D19" s="360">
        <v>0</v>
      </c>
      <c r="E19" s="360">
        <v>0</v>
      </c>
      <c r="F19" s="360">
        <v>0</v>
      </c>
      <c r="G19" s="614">
        <v>0</v>
      </c>
      <c r="H19" s="610">
        <v>1856</v>
      </c>
      <c r="I19" s="360">
        <v>2</v>
      </c>
      <c r="J19" s="360">
        <v>0</v>
      </c>
      <c r="K19" s="360">
        <v>0</v>
      </c>
      <c r="L19" s="360">
        <v>0</v>
      </c>
      <c r="M19" s="361">
        <v>2</v>
      </c>
      <c r="N19" s="360">
        <v>614</v>
      </c>
      <c r="O19" s="360">
        <v>211</v>
      </c>
      <c r="P19" s="360">
        <v>0</v>
      </c>
      <c r="Q19" s="360">
        <v>0</v>
      </c>
      <c r="R19" s="361">
        <v>825</v>
      </c>
    </row>
    <row r="20" spans="1:18" s="618" customFormat="1" ht="15">
      <c r="A20" s="609">
        <v>11</v>
      </c>
      <c r="B20" s="613" t="s">
        <v>637</v>
      </c>
      <c r="C20" s="360">
        <v>1400</v>
      </c>
      <c r="D20" s="360">
        <v>0</v>
      </c>
      <c r="E20" s="360">
        <v>0</v>
      </c>
      <c r="F20" s="360">
        <v>19</v>
      </c>
      <c r="G20" s="614">
        <v>0</v>
      </c>
      <c r="H20" s="610">
        <v>1419</v>
      </c>
      <c r="I20" s="360">
        <v>0</v>
      </c>
      <c r="J20" s="360">
        <v>2</v>
      </c>
      <c r="K20" s="360">
        <v>0</v>
      </c>
      <c r="L20" s="360">
        <v>19</v>
      </c>
      <c r="M20" s="361">
        <v>21</v>
      </c>
      <c r="N20" s="360">
        <v>648</v>
      </c>
      <c r="O20" s="360">
        <v>34</v>
      </c>
      <c r="P20" s="360">
        <v>0</v>
      </c>
      <c r="Q20" s="360">
        <v>0</v>
      </c>
      <c r="R20" s="361">
        <v>682</v>
      </c>
    </row>
    <row r="21" spans="1:18" s="618" customFormat="1" ht="15">
      <c r="A21" s="609">
        <v>12</v>
      </c>
      <c r="B21" s="613" t="s">
        <v>638</v>
      </c>
      <c r="C21" s="360">
        <v>1358</v>
      </c>
      <c r="D21" s="360">
        <v>3</v>
      </c>
      <c r="E21" s="360">
        <v>0</v>
      </c>
      <c r="F21" s="360">
        <v>0</v>
      </c>
      <c r="G21" s="614">
        <v>0</v>
      </c>
      <c r="H21" s="610">
        <v>1361</v>
      </c>
      <c r="I21" s="360">
        <v>1</v>
      </c>
      <c r="J21" s="360">
        <v>3</v>
      </c>
      <c r="K21" s="360">
        <v>0</v>
      </c>
      <c r="L21" s="360">
        <v>0</v>
      </c>
      <c r="M21" s="361">
        <v>4</v>
      </c>
      <c r="N21" s="360">
        <v>643</v>
      </c>
      <c r="O21" s="360">
        <v>46</v>
      </c>
      <c r="P21" s="360">
        <v>0</v>
      </c>
      <c r="Q21" s="360">
        <v>0</v>
      </c>
      <c r="R21" s="361">
        <v>689</v>
      </c>
    </row>
    <row r="22" spans="1:18" s="618" customFormat="1" ht="15">
      <c r="A22" s="609">
        <v>13</v>
      </c>
      <c r="B22" s="613" t="s">
        <v>639</v>
      </c>
      <c r="C22" s="360">
        <v>2129</v>
      </c>
      <c r="D22" s="360">
        <v>7</v>
      </c>
      <c r="E22" s="360">
        <v>0</v>
      </c>
      <c r="F22" s="360">
        <v>21</v>
      </c>
      <c r="G22" s="614">
        <v>0</v>
      </c>
      <c r="H22" s="610">
        <v>2157</v>
      </c>
      <c r="I22" s="360">
        <v>0</v>
      </c>
      <c r="J22" s="360">
        <v>0</v>
      </c>
      <c r="K22" s="360">
        <v>0</v>
      </c>
      <c r="L22" s="360">
        <v>0</v>
      </c>
      <c r="M22" s="361">
        <v>0</v>
      </c>
      <c r="N22" s="360">
        <v>830</v>
      </c>
      <c r="O22" s="360">
        <v>23</v>
      </c>
      <c r="P22" s="360">
        <v>0</v>
      </c>
      <c r="Q22" s="360">
        <v>0</v>
      </c>
      <c r="R22" s="361">
        <v>853</v>
      </c>
    </row>
    <row r="23" spans="1:18" s="618" customFormat="1" ht="15">
      <c r="A23" s="609">
        <v>14</v>
      </c>
      <c r="B23" s="613" t="s">
        <v>640</v>
      </c>
      <c r="C23" s="360">
        <v>2097</v>
      </c>
      <c r="D23" s="360">
        <v>8</v>
      </c>
      <c r="E23" s="360">
        <v>0</v>
      </c>
      <c r="F23" s="360">
        <v>3</v>
      </c>
      <c r="G23" s="614">
        <v>0</v>
      </c>
      <c r="H23" s="610">
        <v>2108</v>
      </c>
      <c r="I23" s="360">
        <v>1</v>
      </c>
      <c r="J23" s="360">
        <v>20</v>
      </c>
      <c r="K23" s="360">
        <v>0</v>
      </c>
      <c r="L23" s="360">
        <v>2</v>
      </c>
      <c r="M23" s="361">
        <v>23</v>
      </c>
      <c r="N23" s="360">
        <v>800</v>
      </c>
      <c r="O23" s="360">
        <v>81</v>
      </c>
      <c r="P23" s="360">
        <v>0</v>
      </c>
      <c r="Q23" s="360">
        <v>0</v>
      </c>
      <c r="R23" s="361">
        <v>881</v>
      </c>
    </row>
    <row r="24" spans="1:18" s="618" customFormat="1" ht="15">
      <c r="A24" s="609">
        <v>15</v>
      </c>
      <c r="B24" s="613" t="s">
        <v>641</v>
      </c>
      <c r="C24" s="360">
        <v>1551</v>
      </c>
      <c r="D24" s="360">
        <v>3</v>
      </c>
      <c r="E24" s="360">
        <v>0</v>
      </c>
      <c r="F24" s="360">
        <v>9</v>
      </c>
      <c r="G24" s="614">
        <v>0</v>
      </c>
      <c r="H24" s="610">
        <v>1563</v>
      </c>
      <c r="I24" s="360">
        <v>0</v>
      </c>
      <c r="J24" s="360">
        <v>2</v>
      </c>
      <c r="K24" s="360">
        <v>0</v>
      </c>
      <c r="L24" s="360">
        <v>0</v>
      </c>
      <c r="M24" s="361">
        <v>2</v>
      </c>
      <c r="N24" s="360">
        <v>634</v>
      </c>
      <c r="O24" s="360">
        <v>132</v>
      </c>
      <c r="P24" s="360">
        <v>0</v>
      </c>
      <c r="Q24" s="360">
        <v>0</v>
      </c>
      <c r="R24" s="361">
        <v>766</v>
      </c>
    </row>
    <row r="25" spans="1:18" s="618" customFormat="1" ht="15">
      <c r="A25" s="609">
        <v>16</v>
      </c>
      <c r="B25" s="613" t="s">
        <v>642</v>
      </c>
      <c r="C25" s="360">
        <v>657</v>
      </c>
      <c r="D25" s="360">
        <v>0</v>
      </c>
      <c r="E25" s="360">
        <v>0</v>
      </c>
      <c r="F25" s="360">
        <v>2</v>
      </c>
      <c r="G25" s="614">
        <v>35</v>
      </c>
      <c r="H25" s="610">
        <v>694</v>
      </c>
      <c r="I25" s="360">
        <v>2</v>
      </c>
      <c r="J25" s="360">
        <v>0</v>
      </c>
      <c r="K25" s="360">
        <v>0</v>
      </c>
      <c r="L25" s="360">
        <v>0</v>
      </c>
      <c r="M25" s="361">
        <v>2</v>
      </c>
      <c r="N25" s="360">
        <v>367</v>
      </c>
      <c r="O25" s="360">
        <v>31</v>
      </c>
      <c r="P25" s="360">
        <v>0</v>
      </c>
      <c r="Q25" s="360">
        <v>0</v>
      </c>
      <c r="R25" s="361">
        <v>398</v>
      </c>
    </row>
    <row r="26" spans="1:18" s="618" customFormat="1" ht="15">
      <c r="A26" s="609">
        <v>17</v>
      </c>
      <c r="B26" s="613" t="s">
        <v>643</v>
      </c>
      <c r="C26" s="360">
        <v>1779</v>
      </c>
      <c r="D26" s="360">
        <v>0</v>
      </c>
      <c r="E26" s="360">
        <v>0</v>
      </c>
      <c r="F26" s="360">
        <v>2</v>
      </c>
      <c r="G26" s="614">
        <v>0</v>
      </c>
      <c r="H26" s="610">
        <v>1781</v>
      </c>
      <c r="I26" s="360">
        <v>20</v>
      </c>
      <c r="J26" s="360">
        <v>1</v>
      </c>
      <c r="K26" s="360">
        <v>0</v>
      </c>
      <c r="L26" s="360">
        <v>0</v>
      </c>
      <c r="M26" s="361">
        <v>21</v>
      </c>
      <c r="N26" s="360">
        <v>762</v>
      </c>
      <c r="O26" s="360">
        <v>111</v>
      </c>
      <c r="P26" s="360">
        <v>0</v>
      </c>
      <c r="Q26" s="360">
        <v>0</v>
      </c>
      <c r="R26" s="361">
        <v>873</v>
      </c>
    </row>
    <row r="27" spans="1:19" s="618" customFormat="1" ht="15">
      <c r="A27" s="609">
        <v>18</v>
      </c>
      <c r="B27" s="613" t="s">
        <v>644</v>
      </c>
      <c r="C27" s="360">
        <v>1635</v>
      </c>
      <c r="D27" s="360">
        <v>2</v>
      </c>
      <c r="E27" s="360">
        <v>0</v>
      </c>
      <c r="F27" s="360">
        <v>0</v>
      </c>
      <c r="G27" s="614">
        <v>40</v>
      </c>
      <c r="H27" s="610">
        <v>1677</v>
      </c>
      <c r="I27" s="360">
        <v>0</v>
      </c>
      <c r="J27" s="360">
        <v>13</v>
      </c>
      <c r="K27" s="360">
        <v>0</v>
      </c>
      <c r="L27" s="360">
        <v>0</v>
      </c>
      <c r="M27" s="361">
        <v>13</v>
      </c>
      <c r="N27" s="360">
        <v>780</v>
      </c>
      <c r="O27" s="360">
        <v>184</v>
      </c>
      <c r="P27" s="360">
        <v>0</v>
      </c>
      <c r="Q27" s="360">
        <v>0</v>
      </c>
      <c r="R27" s="361">
        <v>964</v>
      </c>
      <c r="S27" s="618" t="s">
        <v>993</v>
      </c>
    </row>
    <row r="28" spans="1:18" s="618" customFormat="1" ht="15">
      <c r="A28" s="609">
        <v>19</v>
      </c>
      <c r="B28" s="613" t="s">
        <v>645</v>
      </c>
      <c r="C28" s="360">
        <v>993</v>
      </c>
      <c r="D28" s="360">
        <v>11</v>
      </c>
      <c r="E28" s="360">
        <v>0</v>
      </c>
      <c r="F28" s="360">
        <v>0</v>
      </c>
      <c r="G28" s="614">
        <v>0</v>
      </c>
      <c r="H28" s="610">
        <v>1004</v>
      </c>
      <c r="I28" s="360">
        <v>0</v>
      </c>
      <c r="J28" s="360">
        <v>2</v>
      </c>
      <c r="K28" s="360">
        <v>0</v>
      </c>
      <c r="L28" s="360">
        <v>0</v>
      </c>
      <c r="M28" s="361">
        <v>2</v>
      </c>
      <c r="N28" s="360">
        <v>473</v>
      </c>
      <c r="O28" s="360">
        <v>72</v>
      </c>
      <c r="P28" s="360">
        <v>0</v>
      </c>
      <c r="Q28" s="360">
        <v>0</v>
      </c>
      <c r="R28" s="361">
        <v>545</v>
      </c>
    </row>
    <row r="29" spans="1:18" s="618" customFormat="1" ht="15">
      <c r="A29" s="609">
        <v>20</v>
      </c>
      <c r="B29" s="613" t="s">
        <v>646</v>
      </c>
      <c r="C29" s="360">
        <v>989</v>
      </c>
      <c r="D29" s="360">
        <v>6</v>
      </c>
      <c r="E29" s="360">
        <v>0</v>
      </c>
      <c r="F29" s="360">
        <v>0</v>
      </c>
      <c r="G29" s="614">
        <v>0</v>
      </c>
      <c r="H29" s="610">
        <v>995</v>
      </c>
      <c r="I29" s="360">
        <v>2</v>
      </c>
      <c r="J29" s="360">
        <v>0</v>
      </c>
      <c r="K29" s="360">
        <v>0</v>
      </c>
      <c r="L29" s="360">
        <v>0</v>
      </c>
      <c r="M29" s="361">
        <v>2</v>
      </c>
      <c r="N29" s="360">
        <v>451</v>
      </c>
      <c r="O29" s="360">
        <v>29</v>
      </c>
      <c r="P29" s="360">
        <v>0</v>
      </c>
      <c r="Q29" s="360">
        <v>0</v>
      </c>
      <c r="R29" s="361">
        <v>480</v>
      </c>
    </row>
    <row r="30" spans="1:18" s="618" customFormat="1" ht="15">
      <c r="A30" s="609">
        <v>21</v>
      </c>
      <c r="B30" s="613" t="s">
        <v>647</v>
      </c>
      <c r="C30" s="360">
        <v>1431</v>
      </c>
      <c r="D30" s="360">
        <v>0</v>
      </c>
      <c r="E30" s="360">
        <v>0</v>
      </c>
      <c r="F30" s="360">
        <v>0</v>
      </c>
      <c r="G30" s="614">
        <v>0</v>
      </c>
      <c r="H30" s="610">
        <v>1431</v>
      </c>
      <c r="I30" s="360">
        <v>0</v>
      </c>
      <c r="J30" s="360">
        <v>0</v>
      </c>
      <c r="K30" s="360">
        <v>0</v>
      </c>
      <c r="L30" s="360">
        <v>4</v>
      </c>
      <c r="M30" s="361">
        <v>4</v>
      </c>
      <c r="N30" s="360">
        <v>495</v>
      </c>
      <c r="O30" s="360">
        <v>52</v>
      </c>
      <c r="P30" s="360">
        <v>0</v>
      </c>
      <c r="Q30" s="360">
        <v>0</v>
      </c>
      <c r="R30" s="361">
        <v>547</v>
      </c>
    </row>
    <row r="31" spans="1:18" s="618" customFormat="1" ht="15">
      <c r="A31" s="609">
        <v>22</v>
      </c>
      <c r="B31" s="613" t="s">
        <v>648</v>
      </c>
      <c r="C31" s="360">
        <v>1758</v>
      </c>
      <c r="D31" s="360">
        <v>41</v>
      </c>
      <c r="E31" s="360">
        <v>0</v>
      </c>
      <c r="F31" s="360">
        <v>0</v>
      </c>
      <c r="G31" s="614">
        <v>0</v>
      </c>
      <c r="H31" s="610">
        <v>1799</v>
      </c>
      <c r="I31" s="360">
        <v>0</v>
      </c>
      <c r="J31" s="360">
        <v>20</v>
      </c>
      <c r="K31" s="360">
        <v>0</v>
      </c>
      <c r="L31" s="360">
        <v>9</v>
      </c>
      <c r="M31" s="361">
        <v>29</v>
      </c>
      <c r="N31" s="360">
        <v>711</v>
      </c>
      <c r="O31" s="360">
        <v>168</v>
      </c>
      <c r="P31" s="360">
        <v>0</v>
      </c>
      <c r="Q31" s="360">
        <v>0</v>
      </c>
      <c r="R31" s="361">
        <v>879</v>
      </c>
    </row>
    <row r="32" spans="1:18" s="618" customFormat="1" ht="15">
      <c r="A32" s="609">
        <v>23</v>
      </c>
      <c r="B32" s="613" t="s">
        <v>649</v>
      </c>
      <c r="C32" s="360">
        <v>1217</v>
      </c>
      <c r="D32" s="360">
        <v>0</v>
      </c>
      <c r="E32" s="360">
        <v>0</v>
      </c>
      <c r="F32" s="360">
        <v>0</v>
      </c>
      <c r="G32" s="614">
        <v>0</v>
      </c>
      <c r="H32" s="610">
        <v>1217</v>
      </c>
      <c r="I32" s="360">
        <v>3</v>
      </c>
      <c r="J32" s="360">
        <v>4</v>
      </c>
      <c r="K32" s="360">
        <v>0</v>
      </c>
      <c r="L32" s="360">
        <v>0</v>
      </c>
      <c r="M32" s="361">
        <v>7</v>
      </c>
      <c r="N32" s="360">
        <v>557</v>
      </c>
      <c r="O32" s="360">
        <v>92</v>
      </c>
      <c r="P32" s="360">
        <v>0</v>
      </c>
      <c r="Q32" s="360">
        <v>0</v>
      </c>
      <c r="R32" s="361">
        <v>649</v>
      </c>
    </row>
    <row r="33" spans="1:18" s="618" customFormat="1" ht="15">
      <c r="A33" s="609">
        <v>24</v>
      </c>
      <c r="B33" s="613" t="s">
        <v>650</v>
      </c>
      <c r="C33" s="360">
        <v>1423</v>
      </c>
      <c r="D33" s="360">
        <v>7</v>
      </c>
      <c r="E33" s="360">
        <v>0</v>
      </c>
      <c r="F33" s="360">
        <v>7</v>
      </c>
      <c r="G33" s="614">
        <v>0</v>
      </c>
      <c r="H33" s="610">
        <v>1437</v>
      </c>
      <c r="I33" s="360">
        <v>2</v>
      </c>
      <c r="J33" s="360">
        <v>6</v>
      </c>
      <c r="K33" s="360">
        <v>0</v>
      </c>
      <c r="L33" s="360">
        <v>7</v>
      </c>
      <c r="M33" s="361">
        <v>15</v>
      </c>
      <c r="N33" s="360">
        <v>575</v>
      </c>
      <c r="O33" s="360">
        <v>93</v>
      </c>
      <c r="P33" s="360">
        <v>0</v>
      </c>
      <c r="Q33" s="360">
        <v>0</v>
      </c>
      <c r="R33" s="361">
        <v>668</v>
      </c>
    </row>
    <row r="34" spans="1:18" s="618" customFormat="1" ht="15">
      <c r="A34" s="609">
        <v>25</v>
      </c>
      <c r="B34" s="613" t="s">
        <v>651</v>
      </c>
      <c r="C34" s="360">
        <v>1163</v>
      </c>
      <c r="D34" s="360">
        <v>10</v>
      </c>
      <c r="E34" s="360">
        <v>0</v>
      </c>
      <c r="F34" s="360">
        <v>0</v>
      </c>
      <c r="G34" s="614">
        <v>0</v>
      </c>
      <c r="H34" s="610">
        <v>1173</v>
      </c>
      <c r="I34" s="360">
        <v>2</v>
      </c>
      <c r="J34" s="360">
        <v>10</v>
      </c>
      <c r="K34" s="360">
        <v>0</v>
      </c>
      <c r="L34" s="360">
        <v>0</v>
      </c>
      <c r="M34" s="361">
        <v>12</v>
      </c>
      <c r="N34" s="360">
        <v>560</v>
      </c>
      <c r="O34" s="360">
        <v>105</v>
      </c>
      <c r="P34" s="360">
        <v>0</v>
      </c>
      <c r="Q34" s="360">
        <v>0</v>
      </c>
      <c r="R34" s="361">
        <v>665</v>
      </c>
    </row>
    <row r="35" spans="1:18" s="618" customFormat="1" ht="15">
      <c r="A35" s="609">
        <v>26</v>
      </c>
      <c r="B35" s="613" t="s">
        <v>652</v>
      </c>
      <c r="C35" s="360">
        <v>1905</v>
      </c>
      <c r="D35" s="360">
        <v>1</v>
      </c>
      <c r="E35" s="360">
        <v>0</v>
      </c>
      <c r="F35" s="360">
        <v>0</v>
      </c>
      <c r="G35" s="614">
        <v>0</v>
      </c>
      <c r="H35" s="610">
        <v>1906</v>
      </c>
      <c r="I35" s="360">
        <v>3</v>
      </c>
      <c r="J35" s="360">
        <v>2</v>
      </c>
      <c r="K35" s="360">
        <v>0</v>
      </c>
      <c r="L35" s="360">
        <v>2</v>
      </c>
      <c r="M35" s="361">
        <v>7</v>
      </c>
      <c r="N35" s="360">
        <v>749</v>
      </c>
      <c r="O35" s="360">
        <v>120</v>
      </c>
      <c r="P35" s="360">
        <v>0</v>
      </c>
      <c r="Q35" s="360">
        <v>0</v>
      </c>
      <c r="R35" s="361">
        <v>869</v>
      </c>
    </row>
    <row r="36" spans="1:18" s="618" customFormat="1" ht="15">
      <c r="A36" s="609">
        <v>27</v>
      </c>
      <c r="B36" s="613" t="s">
        <v>653</v>
      </c>
      <c r="C36" s="360">
        <v>1383</v>
      </c>
      <c r="D36" s="360">
        <v>9</v>
      </c>
      <c r="E36" s="360">
        <v>0</v>
      </c>
      <c r="F36" s="360">
        <v>0</v>
      </c>
      <c r="G36" s="614">
        <v>0</v>
      </c>
      <c r="H36" s="610">
        <v>1392</v>
      </c>
      <c r="I36" s="360">
        <v>2</v>
      </c>
      <c r="J36" s="360">
        <v>16</v>
      </c>
      <c r="K36" s="360">
        <v>0</v>
      </c>
      <c r="L36" s="360">
        <v>0</v>
      </c>
      <c r="M36" s="361">
        <v>18</v>
      </c>
      <c r="N36" s="360">
        <v>547</v>
      </c>
      <c r="O36" s="360">
        <v>85</v>
      </c>
      <c r="P36" s="360">
        <v>0</v>
      </c>
      <c r="Q36" s="360">
        <v>0</v>
      </c>
      <c r="R36" s="361">
        <v>632</v>
      </c>
    </row>
    <row r="37" spans="1:18" s="618" customFormat="1" ht="15">
      <c r="A37" s="609">
        <v>28</v>
      </c>
      <c r="B37" s="613" t="s">
        <v>654</v>
      </c>
      <c r="C37" s="360">
        <v>470</v>
      </c>
      <c r="D37" s="360">
        <v>0</v>
      </c>
      <c r="E37" s="360">
        <v>0</v>
      </c>
      <c r="F37" s="360">
        <v>0</v>
      </c>
      <c r="G37" s="614">
        <v>0</v>
      </c>
      <c r="H37" s="610">
        <v>470</v>
      </c>
      <c r="I37" s="360">
        <v>1</v>
      </c>
      <c r="J37" s="360">
        <v>10</v>
      </c>
      <c r="K37" s="360">
        <v>0</v>
      </c>
      <c r="L37" s="360">
        <v>0</v>
      </c>
      <c r="M37" s="361">
        <v>11</v>
      </c>
      <c r="N37" s="360">
        <v>210</v>
      </c>
      <c r="O37" s="360">
        <v>50</v>
      </c>
      <c r="P37" s="360">
        <v>0</v>
      </c>
      <c r="Q37" s="360">
        <v>0</v>
      </c>
      <c r="R37" s="361">
        <v>260</v>
      </c>
    </row>
    <row r="38" spans="1:18" s="618" customFormat="1" ht="15">
      <c r="A38" s="609">
        <v>29</v>
      </c>
      <c r="B38" s="613" t="s">
        <v>655</v>
      </c>
      <c r="C38" s="360">
        <v>1954</v>
      </c>
      <c r="D38" s="360">
        <v>65</v>
      </c>
      <c r="E38" s="360">
        <v>0</v>
      </c>
      <c r="F38" s="360">
        <v>0</v>
      </c>
      <c r="G38" s="614">
        <v>0</v>
      </c>
      <c r="H38" s="610">
        <v>2019</v>
      </c>
      <c r="I38" s="360">
        <v>3</v>
      </c>
      <c r="J38" s="360">
        <v>4</v>
      </c>
      <c r="K38" s="360">
        <v>0</v>
      </c>
      <c r="L38" s="360">
        <v>11</v>
      </c>
      <c r="M38" s="361">
        <v>18</v>
      </c>
      <c r="N38" s="360">
        <v>807</v>
      </c>
      <c r="O38" s="360">
        <v>173</v>
      </c>
      <c r="P38" s="360">
        <v>0</v>
      </c>
      <c r="Q38" s="360">
        <v>0</v>
      </c>
      <c r="R38" s="361">
        <v>980</v>
      </c>
    </row>
    <row r="39" spans="1:18" s="618" customFormat="1" ht="15">
      <c r="A39" s="609">
        <v>30</v>
      </c>
      <c r="B39" s="613" t="s">
        <v>656</v>
      </c>
      <c r="C39" s="360">
        <v>394</v>
      </c>
      <c r="D39" s="360">
        <v>3</v>
      </c>
      <c r="E39" s="360">
        <v>0</v>
      </c>
      <c r="F39" s="360">
        <v>0</v>
      </c>
      <c r="G39" s="614"/>
      <c r="H39" s="610">
        <v>397</v>
      </c>
      <c r="I39" s="360">
        <v>0</v>
      </c>
      <c r="J39" s="360">
        <v>13</v>
      </c>
      <c r="K39" s="360">
        <v>0</v>
      </c>
      <c r="L39" s="360">
        <v>0</v>
      </c>
      <c r="M39" s="361">
        <v>13</v>
      </c>
      <c r="N39" s="360">
        <v>192</v>
      </c>
      <c r="O39" s="360">
        <v>61</v>
      </c>
      <c r="P39" s="360">
        <v>0</v>
      </c>
      <c r="Q39" s="360">
        <v>0</v>
      </c>
      <c r="R39" s="361">
        <v>253</v>
      </c>
    </row>
    <row r="40" spans="1:18" s="618" customFormat="1" ht="15">
      <c r="A40" s="609">
        <v>31</v>
      </c>
      <c r="B40" s="613" t="s">
        <v>657</v>
      </c>
      <c r="C40" s="360">
        <v>2247</v>
      </c>
      <c r="D40" s="360">
        <v>0</v>
      </c>
      <c r="E40" s="360">
        <v>0</v>
      </c>
      <c r="F40" s="360">
        <v>0</v>
      </c>
      <c r="G40" s="614">
        <v>0</v>
      </c>
      <c r="H40" s="610">
        <v>2247</v>
      </c>
      <c r="I40" s="360">
        <v>7</v>
      </c>
      <c r="J40" s="360">
        <v>13</v>
      </c>
      <c r="K40" s="360">
        <v>0</v>
      </c>
      <c r="L40" s="360">
        <v>5</v>
      </c>
      <c r="M40" s="361">
        <v>25</v>
      </c>
      <c r="N40" s="360">
        <v>894</v>
      </c>
      <c r="O40" s="360">
        <v>57</v>
      </c>
      <c r="P40" s="360">
        <v>0</v>
      </c>
      <c r="Q40" s="360">
        <v>0</v>
      </c>
      <c r="R40" s="361">
        <v>951</v>
      </c>
    </row>
    <row r="41" spans="1:18" ht="12.75">
      <c r="A41" s="609">
        <v>32</v>
      </c>
      <c r="B41" s="613" t="s">
        <v>658</v>
      </c>
      <c r="C41" s="360">
        <v>2155</v>
      </c>
      <c r="D41" s="360">
        <v>14</v>
      </c>
      <c r="E41" s="360">
        <v>0</v>
      </c>
      <c r="F41" s="360">
        <v>0</v>
      </c>
      <c r="G41" s="614">
        <v>0</v>
      </c>
      <c r="H41" s="610">
        <v>2169</v>
      </c>
      <c r="I41" s="360">
        <v>2</v>
      </c>
      <c r="J41" s="360">
        <v>22</v>
      </c>
      <c r="K41" s="360">
        <v>0</v>
      </c>
      <c r="L41" s="360">
        <v>8</v>
      </c>
      <c r="M41" s="361">
        <v>32</v>
      </c>
      <c r="N41" s="360">
        <v>508</v>
      </c>
      <c r="O41" s="360">
        <v>179</v>
      </c>
      <c r="P41" s="360">
        <v>0</v>
      </c>
      <c r="Q41" s="360">
        <v>0</v>
      </c>
      <c r="R41" s="361">
        <v>687</v>
      </c>
    </row>
    <row r="42" spans="1:18" s="618" customFormat="1" ht="15">
      <c r="A42" s="609">
        <v>33</v>
      </c>
      <c r="B42" s="613" t="s">
        <v>659</v>
      </c>
      <c r="C42" s="360">
        <v>798</v>
      </c>
      <c r="D42" s="360">
        <v>6</v>
      </c>
      <c r="E42" s="360">
        <v>0</v>
      </c>
      <c r="F42" s="360">
        <v>0</v>
      </c>
      <c r="G42" s="614">
        <v>0</v>
      </c>
      <c r="H42" s="610">
        <v>804</v>
      </c>
      <c r="I42" s="360">
        <v>1</v>
      </c>
      <c r="J42" s="360">
        <v>0</v>
      </c>
      <c r="K42" s="360">
        <v>0</v>
      </c>
      <c r="L42" s="360">
        <v>1</v>
      </c>
      <c r="M42" s="361">
        <v>2</v>
      </c>
      <c r="N42" s="360">
        <v>382</v>
      </c>
      <c r="O42" s="360">
        <v>42</v>
      </c>
      <c r="P42" s="360">
        <v>0</v>
      </c>
      <c r="Q42" s="360">
        <v>0</v>
      </c>
      <c r="R42" s="361">
        <v>424</v>
      </c>
    </row>
    <row r="43" spans="1:18" s="618" customFormat="1" ht="15">
      <c r="A43" s="609">
        <v>34</v>
      </c>
      <c r="B43" s="613" t="s">
        <v>660</v>
      </c>
      <c r="C43" s="360">
        <v>2847</v>
      </c>
      <c r="D43" s="360">
        <v>14</v>
      </c>
      <c r="E43" s="360">
        <v>0</v>
      </c>
      <c r="F43" s="360">
        <v>0</v>
      </c>
      <c r="G43" s="614">
        <v>0</v>
      </c>
      <c r="H43" s="610">
        <v>2861</v>
      </c>
      <c r="I43" s="360">
        <v>3</v>
      </c>
      <c r="J43" s="360">
        <v>3</v>
      </c>
      <c r="K43" s="360">
        <v>0</v>
      </c>
      <c r="L43" s="360">
        <v>0</v>
      </c>
      <c r="M43" s="361">
        <v>6</v>
      </c>
      <c r="N43" s="360">
        <v>1032</v>
      </c>
      <c r="O43" s="360">
        <v>112</v>
      </c>
      <c r="P43" s="360">
        <v>0</v>
      </c>
      <c r="Q43" s="360">
        <v>0</v>
      </c>
      <c r="R43" s="361">
        <v>1144</v>
      </c>
    </row>
    <row r="44" spans="1:18" s="618" customFormat="1" ht="15">
      <c r="A44" s="609">
        <v>35</v>
      </c>
      <c r="B44" s="613" t="s">
        <v>661</v>
      </c>
      <c r="C44" s="360">
        <v>982</v>
      </c>
      <c r="D44" s="360">
        <v>1</v>
      </c>
      <c r="E44" s="360">
        <v>0</v>
      </c>
      <c r="F44" s="360">
        <v>0</v>
      </c>
      <c r="G44" s="614" t="s">
        <v>10</v>
      </c>
      <c r="H44" s="610">
        <v>983</v>
      </c>
      <c r="I44" s="360">
        <v>1</v>
      </c>
      <c r="J44" s="360">
        <v>18</v>
      </c>
      <c r="K44" s="360">
        <v>0</v>
      </c>
      <c r="L44" s="360">
        <v>0</v>
      </c>
      <c r="M44" s="361">
        <v>19</v>
      </c>
      <c r="N44" s="360">
        <v>450</v>
      </c>
      <c r="O44" s="360">
        <v>56</v>
      </c>
      <c r="P44" s="360">
        <v>0</v>
      </c>
      <c r="Q44" s="360">
        <v>0</v>
      </c>
      <c r="R44" s="361">
        <v>506</v>
      </c>
    </row>
    <row r="45" spans="1:18" s="618" customFormat="1" ht="15">
      <c r="A45" s="609">
        <v>36</v>
      </c>
      <c r="B45" s="613" t="s">
        <v>662</v>
      </c>
      <c r="C45" s="360">
        <v>1247</v>
      </c>
      <c r="D45" s="360">
        <v>0</v>
      </c>
      <c r="E45" s="360">
        <v>0</v>
      </c>
      <c r="F45" s="360">
        <v>1</v>
      </c>
      <c r="G45" s="614">
        <v>32</v>
      </c>
      <c r="H45" s="610">
        <v>1280</v>
      </c>
      <c r="I45" s="360">
        <v>1</v>
      </c>
      <c r="J45" s="360">
        <v>6</v>
      </c>
      <c r="K45" s="360">
        <v>0</v>
      </c>
      <c r="L45" s="360">
        <v>0</v>
      </c>
      <c r="M45" s="361">
        <v>7</v>
      </c>
      <c r="N45" s="360">
        <v>547</v>
      </c>
      <c r="O45" s="360">
        <v>91</v>
      </c>
      <c r="P45" s="360">
        <v>0</v>
      </c>
      <c r="Q45" s="360">
        <v>0</v>
      </c>
      <c r="R45" s="361">
        <v>638</v>
      </c>
    </row>
    <row r="46" spans="1:18" s="618" customFormat="1" ht="15">
      <c r="A46" s="609">
        <v>37</v>
      </c>
      <c r="B46" s="613" t="s">
        <v>663</v>
      </c>
      <c r="C46" s="360">
        <v>1078</v>
      </c>
      <c r="D46" s="360">
        <v>0</v>
      </c>
      <c r="E46" s="360">
        <v>0</v>
      </c>
      <c r="F46" s="360">
        <v>0</v>
      </c>
      <c r="G46" s="614">
        <v>0</v>
      </c>
      <c r="H46" s="610">
        <v>1078</v>
      </c>
      <c r="I46" s="360">
        <v>3</v>
      </c>
      <c r="J46" s="360">
        <v>4</v>
      </c>
      <c r="K46" s="360">
        <v>0</v>
      </c>
      <c r="L46" s="360">
        <v>4</v>
      </c>
      <c r="M46" s="361">
        <v>11</v>
      </c>
      <c r="N46" s="360">
        <v>482</v>
      </c>
      <c r="O46" s="360">
        <v>48</v>
      </c>
      <c r="P46" s="360">
        <v>0</v>
      </c>
      <c r="Q46" s="360">
        <v>0</v>
      </c>
      <c r="R46" s="361">
        <v>530</v>
      </c>
    </row>
    <row r="47" spans="1:18" s="618" customFormat="1" ht="15">
      <c r="A47" s="609">
        <v>38</v>
      </c>
      <c r="B47" s="613" t="s">
        <v>664</v>
      </c>
      <c r="C47" s="360">
        <v>1248</v>
      </c>
      <c r="D47" s="360">
        <v>15</v>
      </c>
      <c r="E47" s="360">
        <v>0</v>
      </c>
      <c r="F47" s="360">
        <v>0</v>
      </c>
      <c r="G47" s="614">
        <v>0</v>
      </c>
      <c r="H47" s="610">
        <v>1263</v>
      </c>
      <c r="I47" s="360">
        <v>4</v>
      </c>
      <c r="J47" s="360">
        <v>3</v>
      </c>
      <c r="K47" s="360">
        <v>0</v>
      </c>
      <c r="L47" s="360">
        <v>0</v>
      </c>
      <c r="M47" s="361">
        <v>7</v>
      </c>
      <c r="N47" s="360">
        <v>556</v>
      </c>
      <c r="O47" s="360">
        <v>99</v>
      </c>
      <c r="P47" s="360">
        <v>0</v>
      </c>
      <c r="Q47" s="360">
        <v>0</v>
      </c>
      <c r="R47" s="361">
        <v>655</v>
      </c>
    </row>
    <row r="48" spans="1:18" s="618" customFormat="1" ht="15">
      <c r="A48" s="609">
        <v>39</v>
      </c>
      <c r="B48" s="613" t="s">
        <v>665</v>
      </c>
      <c r="C48" s="360">
        <v>2247</v>
      </c>
      <c r="D48" s="360">
        <v>5</v>
      </c>
      <c r="E48" s="360">
        <v>0</v>
      </c>
      <c r="F48" s="360">
        <v>0</v>
      </c>
      <c r="G48" s="614">
        <v>0</v>
      </c>
      <c r="H48" s="610">
        <v>2252</v>
      </c>
      <c r="I48" s="360">
        <v>6</v>
      </c>
      <c r="J48" s="360">
        <v>8</v>
      </c>
      <c r="K48" s="360">
        <v>0</v>
      </c>
      <c r="L48" s="360">
        <v>9</v>
      </c>
      <c r="M48" s="361">
        <v>23</v>
      </c>
      <c r="N48" s="360">
        <v>430</v>
      </c>
      <c r="O48" s="360">
        <v>237</v>
      </c>
      <c r="P48" s="360">
        <v>0</v>
      </c>
      <c r="Q48" s="360">
        <v>0</v>
      </c>
      <c r="R48" s="361">
        <v>667</v>
      </c>
    </row>
    <row r="49" spans="1:18" s="618" customFormat="1" ht="15">
      <c r="A49" s="609">
        <v>40</v>
      </c>
      <c r="B49" s="613" t="s">
        <v>666</v>
      </c>
      <c r="C49" s="360">
        <v>1163</v>
      </c>
      <c r="D49" s="360">
        <v>0</v>
      </c>
      <c r="E49" s="360">
        <v>0</v>
      </c>
      <c r="F49" s="360">
        <v>0</v>
      </c>
      <c r="G49" s="614">
        <v>0</v>
      </c>
      <c r="H49" s="610">
        <v>1163</v>
      </c>
      <c r="I49" s="360">
        <v>1</v>
      </c>
      <c r="J49" s="360">
        <v>4</v>
      </c>
      <c r="K49" s="360">
        <v>0</v>
      </c>
      <c r="L49" s="360">
        <v>0</v>
      </c>
      <c r="M49" s="361">
        <v>5</v>
      </c>
      <c r="N49" s="360">
        <v>546</v>
      </c>
      <c r="O49" s="360">
        <v>66</v>
      </c>
      <c r="P49" s="360">
        <v>0</v>
      </c>
      <c r="Q49" s="360">
        <v>0</v>
      </c>
      <c r="R49" s="361">
        <v>612</v>
      </c>
    </row>
    <row r="50" spans="1:18" s="618" customFormat="1" ht="15">
      <c r="A50" s="609">
        <v>41</v>
      </c>
      <c r="B50" s="613" t="s">
        <v>667</v>
      </c>
      <c r="C50" s="360">
        <v>1211</v>
      </c>
      <c r="D50" s="360">
        <v>0</v>
      </c>
      <c r="E50" s="360">
        <v>0</v>
      </c>
      <c r="F50" s="360">
        <v>9</v>
      </c>
      <c r="G50" s="614">
        <v>0</v>
      </c>
      <c r="H50" s="610">
        <v>1220</v>
      </c>
      <c r="I50" s="360">
        <v>2</v>
      </c>
      <c r="J50" s="360">
        <v>4</v>
      </c>
      <c r="K50" s="360">
        <v>0</v>
      </c>
      <c r="L50" s="360">
        <v>0</v>
      </c>
      <c r="M50" s="361">
        <v>6</v>
      </c>
      <c r="N50" s="360">
        <v>456</v>
      </c>
      <c r="O50" s="360">
        <v>94</v>
      </c>
      <c r="P50" s="360">
        <v>0</v>
      </c>
      <c r="Q50" s="360">
        <v>0</v>
      </c>
      <c r="R50" s="361">
        <v>550</v>
      </c>
    </row>
    <row r="51" spans="1:18" s="618" customFormat="1" ht="15">
      <c r="A51" s="611">
        <v>42</v>
      </c>
      <c r="B51" s="615" t="s">
        <v>668</v>
      </c>
      <c r="C51" s="360">
        <v>1584</v>
      </c>
      <c r="D51" s="360">
        <v>7</v>
      </c>
      <c r="E51" s="360">
        <v>0</v>
      </c>
      <c r="F51" s="360">
        <v>1</v>
      </c>
      <c r="G51" s="614">
        <v>0</v>
      </c>
      <c r="H51" s="610">
        <v>1592</v>
      </c>
      <c r="I51" s="360">
        <v>0</v>
      </c>
      <c r="J51" s="360">
        <v>5</v>
      </c>
      <c r="K51" s="360">
        <v>0</v>
      </c>
      <c r="L51" s="360">
        <v>0</v>
      </c>
      <c r="M51" s="361">
        <v>5</v>
      </c>
      <c r="N51" s="360">
        <v>675</v>
      </c>
      <c r="O51" s="360">
        <v>89</v>
      </c>
      <c r="P51" s="360">
        <v>0</v>
      </c>
      <c r="Q51" s="360">
        <v>0</v>
      </c>
      <c r="R51" s="361">
        <v>764</v>
      </c>
    </row>
    <row r="52" spans="1:18" s="618" customFormat="1" ht="15">
      <c r="A52" s="609">
        <v>43</v>
      </c>
      <c r="B52" s="613" t="s">
        <v>669</v>
      </c>
      <c r="C52" s="360">
        <v>1610</v>
      </c>
      <c r="D52" s="360">
        <v>34</v>
      </c>
      <c r="E52" s="360">
        <v>0</v>
      </c>
      <c r="F52" s="360">
        <v>20</v>
      </c>
      <c r="G52" s="614">
        <v>0</v>
      </c>
      <c r="H52" s="610">
        <v>1664</v>
      </c>
      <c r="I52" s="360">
        <v>0</v>
      </c>
      <c r="J52" s="360">
        <v>8</v>
      </c>
      <c r="K52" s="360">
        <v>0</v>
      </c>
      <c r="L52" s="360">
        <v>0</v>
      </c>
      <c r="M52" s="361">
        <v>8</v>
      </c>
      <c r="N52" s="360">
        <v>645</v>
      </c>
      <c r="O52" s="360">
        <v>148</v>
      </c>
      <c r="P52" s="360">
        <v>0</v>
      </c>
      <c r="Q52" s="360">
        <v>0</v>
      </c>
      <c r="R52" s="361">
        <v>793</v>
      </c>
    </row>
    <row r="53" spans="1:18" s="618" customFormat="1" ht="15">
      <c r="A53" s="609">
        <v>44</v>
      </c>
      <c r="B53" s="613" t="s">
        <v>670</v>
      </c>
      <c r="C53" s="360">
        <v>931</v>
      </c>
      <c r="D53" s="360">
        <v>0</v>
      </c>
      <c r="E53" s="360">
        <v>0</v>
      </c>
      <c r="F53" s="360">
        <v>0</v>
      </c>
      <c r="G53" s="614">
        <v>0</v>
      </c>
      <c r="H53" s="610">
        <v>931</v>
      </c>
      <c r="I53" s="360">
        <v>2</v>
      </c>
      <c r="J53" s="360">
        <v>1</v>
      </c>
      <c r="K53" s="360">
        <v>0</v>
      </c>
      <c r="L53" s="360">
        <v>0</v>
      </c>
      <c r="M53" s="361">
        <v>3</v>
      </c>
      <c r="N53" s="360">
        <v>431</v>
      </c>
      <c r="O53" s="360">
        <v>58</v>
      </c>
      <c r="P53" s="360">
        <v>0</v>
      </c>
      <c r="Q53" s="360">
        <v>0</v>
      </c>
      <c r="R53" s="361">
        <v>489</v>
      </c>
    </row>
    <row r="54" spans="1:18" s="618" customFormat="1" ht="15">
      <c r="A54" s="609">
        <v>45</v>
      </c>
      <c r="B54" s="613" t="s">
        <v>671</v>
      </c>
      <c r="C54" s="360">
        <v>940</v>
      </c>
      <c r="D54" s="360">
        <v>1</v>
      </c>
      <c r="E54" s="360">
        <v>0</v>
      </c>
      <c r="F54" s="360">
        <v>0</v>
      </c>
      <c r="G54" s="614">
        <v>46</v>
      </c>
      <c r="H54" s="610">
        <v>987</v>
      </c>
      <c r="I54" s="360">
        <v>1</v>
      </c>
      <c r="J54" s="360">
        <v>4</v>
      </c>
      <c r="K54" s="360">
        <v>0</v>
      </c>
      <c r="L54" s="360">
        <v>8</v>
      </c>
      <c r="M54" s="361">
        <v>13</v>
      </c>
      <c r="N54" s="360">
        <v>473</v>
      </c>
      <c r="O54" s="360">
        <v>52</v>
      </c>
      <c r="P54" s="360">
        <v>0</v>
      </c>
      <c r="Q54" s="360">
        <v>0</v>
      </c>
      <c r="R54" s="361">
        <v>525</v>
      </c>
    </row>
    <row r="55" spans="1:18" s="618" customFormat="1" ht="15">
      <c r="A55" s="609">
        <v>46</v>
      </c>
      <c r="B55" s="613" t="s">
        <v>672</v>
      </c>
      <c r="C55" s="360">
        <v>1932</v>
      </c>
      <c r="D55" s="360">
        <v>41</v>
      </c>
      <c r="E55" s="360">
        <v>0</v>
      </c>
      <c r="F55" s="360">
        <v>134</v>
      </c>
      <c r="G55" s="614">
        <v>31</v>
      </c>
      <c r="H55" s="610">
        <v>2138</v>
      </c>
      <c r="I55" s="360">
        <v>0</v>
      </c>
      <c r="J55" s="360">
        <v>11</v>
      </c>
      <c r="K55" s="360">
        <v>0</v>
      </c>
      <c r="L55" s="360">
        <v>17</v>
      </c>
      <c r="M55" s="361">
        <v>28</v>
      </c>
      <c r="N55" s="360">
        <v>806</v>
      </c>
      <c r="O55" s="360">
        <v>99</v>
      </c>
      <c r="P55" s="360">
        <v>0</v>
      </c>
      <c r="Q55" s="360">
        <v>0</v>
      </c>
      <c r="R55" s="361">
        <v>905</v>
      </c>
    </row>
    <row r="56" spans="1:18" s="618" customFormat="1" ht="15">
      <c r="A56" s="609">
        <v>47</v>
      </c>
      <c r="B56" s="613" t="s">
        <v>673</v>
      </c>
      <c r="C56" s="360">
        <v>2377</v>
      </c>
      <c r="D56" s="360">
        <v>2</v>
      </c>
      <c r="E56" s="360">
        <v>0</v>
      </c>
      <c r="F56" s="360">
        <v>0</v>
      </c>
      <c r="G56" s="614">
        <v>0</v>
      </c>
      <c r="H56" s="610">
        <v>2379</v>
      </c>
      <c r="I56" s="360">
        <v>1</v>
      </c>
      <c r="J56" s="360">
        <v>3</v>
      </c>
      <c r="K56" s="360">
        <v>0</v>
      </c>
      <c r="L56" s="360">
        <v>2</v>
      </c>
      <c r="M56" s="361">
        <v>6</v>
      </c>
      <c r="N56" s="360">
        <v>1139</v>
      </c>
      <c r="O56" s="360">
        <v>60</v>
      </c>
      <c r="P56" s="360">
        <v>0</v>
      </c>
      <c r="Q56" s="360">
        <v>0</v>
      </c>
      <c r="R56" s="361">
        <v>1199</v>
      </c>
    </row>
    <row r="57" spans="1:18" s="618" customFormat="1" ht="15">
      <c r="A57" s="609">
        <v>48</v>
      </c>
      <c r="B57" s="613" t="s">
        <v>674</v>
      </c>
      <c r="C57" s="360">
        <v>919</v>
      </c>
      <c r="D57" s="360">
        <v>0</v>
      </c>
      <c r="E57" s="360">
        <v>0</v>
      </c>
      <c r="F57" s="360">
        <v>0</v>
      </c>
      <c r="G57" s="614">
        <v>0</v>
      </c>
      <c r="H57" s="610">
        <v>919</v>
      </c>
      <c r="I57" s="360">
        <v>2</v>
      </c>
      <c r="J57" s="360">
        <v>0</v>
      </c>
      <c r="K57" s="360">
        <v>0</v>
      </c>
      <c r="L57" s="360">
        <v>0</v>
      </c>
      <c r="M57" s="361">
        <v>2</v>
      </c>
      <c r="N57" s="360">
        <v>492</v>
      </c>
      <c r="O57" s="360">
        <v>7</v>
      </c>
      <c r="P57" s="360">
        <v>0</v>
      </c>
      <c r="Q57" s="360">
        <v>0</v>
      </c>
      <c r="R57" s="361">
        <v>499</v>
      </c>
    </row>
    <row r="58" spans="1:18" s="618" customFormat="1" ht="15">
      <c r="A58" s="609">
        <v>49</v>
      </c>
      <c r="B58" s="613" t="s">
        <v>675</v>
      </c>
      <c r="C58" s="360">
        <v>1374</v>
      </c>
      <c r="D58" s="360">
        <v>22</v>
      </c>
      <c r="E58" s="360">
        <v>0</v>
      </c>
      <c r="F58" s="360">
        <v>0</v>
      </c>
      <c r="G58" s="614">
        <v>0</v>
      </c>
      <c r="H58" s="610">
        <v>1396</v>
      </c>
      <c r="I58" s="360">
        <v>2</v>
      </c>
      <c r="J58" s="360">
        <v>48</v>
      </c>
      <c r="K58" s="360">
        <v>0</v>
      </c>
      <c r="L58" s="360">
        <v>12</v>
      </c>
      <c r="M58" s="361">
        <v>62</v>
      </c>
      <c r="N58" s="360">
        <v>481</v>
      </c>
      <c r="O58" s="360">
        <v>90</v>
      </c>
      <c r="P58" s="360">
        <v>0</v>
      </c>
      <c r="Q58" s="360">
        <v>0</v>
      </c>
      <c r="R58" s="361">
        <v>571</v>
      </c>
    </row>
    <row r="59" spans="1:18" s="618" customFormat="1" ht="15">
      <c r="A59" s="609">
        <v>50</v>
      </c>
      <c r="B59" s="613" t="s">
        <v>676</v>
      </c>
      <c r="C59" s="360">
        <v>671</v>
      </c>
      <c r="D59" s="360">
        <v>2</v>
      </c>
      <c r="E59" s="360">
        <v>0</v>
      </c>
      <c r="F59" s="360">
        <v>0</v>
      </c>
      <c r="G59" s="614">
        <v>0</v>
      </c>
      <c r="H59" s="610">
        <v>673</v>
      </c>
      <c r="I59" s="360">
        <v>4</v>
      </c>
      <c r="J59" s="360">
        <v>0</v>
      </c>
      <c r="K59" s="360">
        <v>0</v>
      </c>
      <c r="L59" s="360">
        <v>1</v>
      </c>
      <c r="M59" s="361">
        <v>5</v>
      </c>
      <c r="N59" s="360">
        <v>355</v>
      </c>
      <c r="O59" s="360">
        <v>19</v>
      </c>
      <c r="P59" s="360">
        <v>0</v>
      </c>
      <c r="Q59" s="360">
        <v>0</v>
      </c>
      <c r="R59" s="361">
        <v>374</v>
      </c>
    </row>
    <row r="60" spans="1:18" s="618" customFormat="1" ht="15">
      <c r="A60" s="609">
        <v>51</v>
      </c>
      <c r="B60" s="613" t="s">
        <v>677</v>
      </c>
      <c r="C60" s="360">
        <v>1478</v>
      </c>
      <c r="D60" s="360">
        <v>17</v>
      </c>
      <c r="E60" s="360">
        <v>0</v>
      </c>
      <c r="F60" s="360">
        <v>0</v>
      </c>
      <c r="G60" s="614">
        <v>0</v>
      </c>
      <c r="H60" s="610">
        <v>1495</v>
      </c>
      <c r="I60" s="360">
        <v>4</v>
      </c>
      <c r="J60" s="360">
        <v>11</v>
      </c>
      <c r="K60" s="360">
        <v>0</v>
      </c>
      <c r="L60" s="360">
        <v>17</v>
      </c>
      <c r="M60" s="361">
        <v>32</v>
      </c>
      <c r="N60" s="360">
        <v>649</v>
      </c>
      <c r="O60" s="360">
        <v>73</v>
      </c>
      <c r="P60" s="360">
        <v>0</v>
      </c>
      <c r="Q60" s="360">
        <v>0</v>
      </c>
      <c r="R60" s="361">
        <v>722</v>
      </c>
    </row>
    <row r="61" spans="1:18" s="618" customFormat="1" ht="15">
      <c r="A61" s="609">
        <v>52</v>
      </c>
      <c r="B61" s="613" t="s">
        <v>678</v>
      </c>
      <c r="C61" s="360">
        <v>1507</v>
      </c>
      <c r="D61" s="360">
        <v>2</v>
      </c>
      <c r="E61" s="360">
        <v>0</v>
      </c>
      <c r="F61" s="360">
        <v>0</v>
      </c>
      <c r="G61" s="614">
        <v>0</v>
      </c>
      <c r="H61" s="610">
        <v>1509</v>
      </c>
      <c r="I61" s="360">
        <v>0</v>
      </c>
      <c r="J61" s="360">
        <v>0</v>
      </c>
      <c r="K61" s="360">
        <v>0</v>
      </c>
      <c r="L61" s="360">
        <v>0</v>
      </c>
      <c r="M61" s="361">
        <v>0</v>
      </c>
      <c r="N61" s="360">
        <v>547</v>
      </c>
      <c r="O61" s="360">
        <v>23</v>
      </c>
      <c r="P61" s="360">
        <v>0</v>
      </c>
      <c r="Q61" s="360">
        <v>0</v>
      </c>
      <c r="R61" s="361">
        <v>570</v>
      </c>
    </row>
    <row r="62" spans="1:18" s="618" customFormat="1" ht="15">
      <c r="A62" s="609">
        <v>53</v>
      </c>
      <c r="B62" s="613" t="s">
        <v>679</v>
      </c>
      <c r="C62" s="360">
        <v>1337</v>
      </c>
      <c r="D62" s="360">
        <v>3</v>
      </c>
      <c r="E62" s="360">
        <v>0</v>
      </c>
      <c r="F62" s="360">
        <v>0</v>
      </c>
      <c r="G62" s="614">
        <v>0</v>
      </c>
      <c r="H62" s="610">
        <v>1340</v>
      </c>
      <c r="I62" s="360">
        <v>7</v>
      </c>
      <c r="J62" s="360">
        <v>0</v>
      </c>
      <c r="K62" s="360">
        <v>0</v>
      </c>
      <c r="L62" s="360">
        <v>0</v>
      </c>
      <c r="M62" s="361">
        <v>7</v>
      </c>
      <c r="N62" s="360">
        <v>571</v>
      </c>
      <c r="O62" s="360">
        <v>118</v>
      </c>
      <c r="P62" s="360">
        <v>0</v>
      </c>
      <c r="Q62" s="360">
        <v>0</v>
      </c>
      <c r="R62" s="361">
        <v>689</v>
      </c>
    </row>
    <row r="63" spans="1:18" s="618" customFormat="1" ht="15">
      <c r="A63" s="609">
        <v>54</v>
      </c>
      <c r="B63" s="613" t="s">
        <v>680</v>
      </c>
      <c r="C63" s="360">
        <v>1052</v>
      </c>
      <c r="D63" s="360">
        <v>56</v>
      </c>
      <c r="E63" s="360">
        <v>0</v>
      </c>
      <c r="F63" s="360">
        <v>0</v>
      </c>
      <c r="G63" s="614">
        <v>0</v>
      </c>
      <c r="H63" s="610">
        <v>1108</v>
      </c>
      <c r="I63" s="360">
        <v>3</v>
      </c>
      <c r="J63" s="360"/>
      <c r="K63" s="360">
        <v>5</v>
      </c>
      <c r="L63" s="360">
        <v>0</v>
      </c>
      <c r="M63" s="361">
        <v>8</v>
      </c>
      <c r="N63" s="360">
        <v>443</v>
      </c>
      <c r="O63" s="360">
        <v>151</v>
      </c>
      <c r="P63" s="360">
        <v>0</v>
      </c>
      <c r="Q63" s="360">
        <v>0</v>
      </c>
      <c r="R63" s="361">
        <v>594</v>
      </c>
    </row>
    <row r="64" spans="1:18" s="618" customFormat="1" ht="15">
      <c r="A64" s="609">
        <v>55</v>
      </c>
      <c r="B64" s="613" t="s">
        <v>681</v>
      </c>
      <c r="C64" s="360">
        <v>910</v>
      </c>
      <c r="D64" s="360">
        <v>5</v>
      </c>
      <c r="E64" s="360">
        <v>0</v>
      </c>
      <c r="F64" s="360">
        <v>0</v>
      </c>
      <c r="G64" s="614">
        <v>0</v>
      </c>
      <c r="H64" s="610">
        <v>915</v>
      </c>
      <c r="I64" s="360">
        <v>5</v>
      </c>
      <c r="J64" s="360">
        <v>41</v>
      </c>
      <c r="K64" s="360">
        <v>0</v>
      </c>
      <c r="L64" s="360">
        <v>3</v>
      </c>
      <c r="M64" s="361">
        <v>49</v>
      </c>
      <c r="N64" s="360">
        <v>437</v>
      </c>
      <c r="O64" s="360">
        <v>138</v>
      </c>
      <c r="P64" s="360">
        <v>0</v>
      </c>
      <c r="Q64" s="360">
        <v>0</v>
      </c>
      <c r="R64" s="361">
        <v>575</v>
      </c>
    </row>
    <row r="65" spans="1:18" s="618" customFormat="1" ht="15">
      <c r="A65" s="609">
        <v>56</v>
      </c>
      <c r="B65" s="613" t="s">
        <v>682</v>
      </c>
      <c r="C65" s="360">
        <v>1589</v>
      </c>
      <c r="D65" s="360">
        <v>0</v>
      </c>
      <c r="E65" s="360">
        <v>0</v>
      </c>
      <c r="F65" s="360">
        <v>0</v>
      </c>
      <c r="G65" s="614">
        <v>0</v>
      </c>
      <c r="H65" s="610">
        <v>1589</v>
      </c>
      <c r="I65" s="360">
        <v>7</v>
      </c>
      <c r="J65" s="360">
        <v>6</v>
      </c>
      <c r="K65" s="360">
        <v>0</v>
      </c>
      <c r="L65" s="360">
        <v>0</v>
      </c>
      <c r="M65" s="361">
        <v>13</v>
      </c>
      <c r="N65" s="360">
        <v>596</v>
      </c>
      <c r="O65" s="360">
        <v>74</v>
      </c>
      <c r="P65" s="360">
        <v>0</v>
      </c>
      <c r="Q65" s="360">
        <v>0</v>
      </c>
      <c r="R65" s="361">
        <v>670</v>
      </c>
    </row>
    <row r="66" spans="1:18" s="618" customFormat="1" ht="15">
      <c r="A66" s="609">
        <v>57</v>
      </c>
      <c r="B66" s="613" t="s">
        <v>683</v>
      </c>
      <c r="C66" s="360">
        <v>1183</v>
      </c>
      <c r="D66" s="360">
        <v>0</v>
      </c>
      <c r="E66" s="360">
        <v>0</v>
      </c>
      <c r="F66" s="360">
        <v>0</v>
      </c>
      <c r="G66" s="614">
        <v>0</v>
      </c>
      <c r="H66" s="610">
        <v>1183</v>
      </c>
      <c r="I66" s="360">
        <v>1</v>
      </c>
      <c r="J66" s="360">
        <v>24</v>
      </c>
      <c r="K66" s="360">
        <v>0</v>
      </c>
      <c r="L66" s="360">
        <v>4</v>
      </c>
      <c r="M66" s="361">
        <v>29</v>
      </c>
      <c r="N66" s="360">
        <v>523</v>
      </c>
      <c r="O66" s="360">
        <v>65</v>
      </c>
      <c r="P66" s="360">
        <v>0</v>
      </c>
      <c r="Q66" s="360">
        <v>0</v>
      </c>
      <c r="R66" s="361">
        <v>588</v>
      </c>
    </row>
    <row r="67" spans="1:18" s="618" customFormat="1" ht="15">
      <c r="A67" s="609">
        <v>58</v>
      </c>
      <c r="B67" s="613" t="s">
        <v>684</v>
      </c>
      <c r="C67" s="360">
        <v>901</v>
      </c>
      <c r="D67" s="360">
        <v>0</v>
      </c>
      <c r="E67" s="360">
        <v>0</v>
      </c>
      <c r="F67" s="360">
        <v>0</v>
      </c>
      <c r="G67" s="614">
        <v>0</v>
      </c>
      <c r="H67" s="610">
        <v>901</v>
      </c>
      <c r="I67" s="360">
        <v>1</v>
      </c>
      <c r="J67" s="360">
        <v>0</v>
      </c>
      <c r="K67" s="360">
        <v>0</v>
      </c>
      <c r="L67" s="360">
        <v>0</v>
      </c>
      <c r="M67" s="361">
        <v>1</v>
      </c>
      <c r="N67" s="360">
        <v>391</v>
      </c>
      <c r="O67" s="360">
        <v>0</v>
      </c>
      <c r="P67" s="360">
        <v>0</v>
      </c>
      <c r="Q67" s="360">
        <v>0</v>
      </c>
      <c r="R67" s="361">
        <v>391</v>
      </c>
    </row>
    <row r="68" spans="1:18" s="618" customFormat="1" ht="15">
      <c r="A68" s="609">
        <v>59</v>
      </c>
      <c r="B68" s="613" t="s">
        <v>685</v>
      </c>
      <c r="C68" s="360">
        <v>1230</v>
      </c>
      <c r="D68" s="360">
        <v>0</v>
      </c>
      <c r="E68" s="360">
        <v>0</v>
      </c>
      <c r="F68" s="360">
        <v>0</v>
      </c>
      <c r="G68" s="614">
        <v>0</v>
      </c>
      <c r="H68" s="610">
        <v>1230</v>
      </c>
      <c r="I68" s="360">
        <v>1</v>
      </c>
      <c r="J68" s="360">
        <v>2</v>
      </c>
      <c r="K68" s="360">
        <v>0</v>
      </c>
      <c r="L68" s="360">
        <v>0</v>
      </c>
      <c r="M68" s="361">
        <v>3</v>
      </c>
      <c r="N68" s="360">
        <v>578</v>
      </c>
      <c r="O68" s="360">
        <v>32</v>
      </c>
      <c r="P68" s="360">
        <v>0</v>
      </c>
      <c r="Q68" s="360">
        <v>0</v>
      </c>
      <c r="R68" s="361">
        <v>610</v>
      </c>
    </row>
    <row r="69" spans="1:18" s="618" customFormat="1" ht="15">
      <c r="A69" s="609">
        <v>60</v>
      </c>
      <c r="B69" s="613" t="s">
        <v>686</v>
      </c>
      <c r="C69" s="360">
        <v>1975</v>
      </c>
      <c r="D69" s="360">
        <v>6</v>
      </c>
      <c r="E69" s="360">
        <v>0</v>
      </c>
      <c r="F69" s="360">
        <v>2</v>
      </c>
      <c r="G69" s="614">
        <v>0</v>
      </c>
      <c r="H69" s="610">
        <v>1983</v>
      </c>
      <c r="I69" s="360">
        <v>0</v>
      </c>
      <c r="J69" s="360">
        <v>0</v>
      </c>
      <c r="K69" s="360">
        <v>0</v>
      </c>
      <c r="L69" s="360">
        <v>0</v>
      </c>
      <c r="M69" s="361">
        <v>0</v>
      </c>
      <c r="N69" s="360">
        <v>735</v>
      </c>
      <c r="O69" s="360">
        <v>161</v>
      </c>
      <c r="P69" s="360">
        <v>0</v>
      </c>
      <c r="Q69" s="360">
        <v>0</v>
      </c>
      <c r="R69" s="361">
        <v>896</v>
      </c>
    </row>
    <row r="70" spans="1:18" s="618" customFormat="1" ht="15">
      <c r="A70" s="609">
        <v>61</v>
      </c>
      <c r="B70" s="613" t="s">
        <v>687</v>
      </c>
      <c r="C70" s="360">
        <v>1765</v>
      </c>
      <c r="D70" s="360">
        <v>9</v>
      </c>
      <c r="E70" s="360">
        <v>0</v>
      </c>
      <c r="F70" s="360">
        <v>3</v>
      </c>
      <c r="G70" s="614">
        <v>0</v>
      </c>
      <c r="H70" s="610">
        <v>1777</v>
      </c>
      <c r="I70" s="360">
        <v>0</v>
      </c>
      <c r="J70" s="360">
        <v>4</v>
      </c>
      <c r="K70" s="360">
        <v>0</v>
      </c>
      <c r="L70" s="360">
        <v>0</v>
      </c>
      <c r="M70" s="361">
        <v>4</v>
      </c>
      <c r="N70" s="360">
        <v>500</v>
      </c>
      <c r="O70" s="360">
        <v>86</v>
      </c>
      <c r="P70" s="360">
        <v>0</v>
      </c>
      <c r="Q70" s="360">
        <v>0</v>
      </c>
      <c r="R70" s="361">
        <v>586</v>
      </c>
    </row>
    <row r="71" spans="1:18" s="618" customFormat="1" ht="15">
      <c r="A71" s="609">
        <v>62</v>
      </c>
      <c r="B71" s="613" t="s">
        <v>688</v>
      </c>
      <c r="C71" s="360">
        <v>1314</v>
      </c>
      <c r="D71" s="360">
        <v>0</v>
      </c>
      <c r="E71" s="360">
        <v>0</v>
      </c>
      <c r="F71" s="360">
        <v>2</v>
      </c>
      <c r="G71" s="614">
        <v>67</v>
      </c>
      <c r="H71" s="610">
        <v>1383</v>
      </c>
      <c r="I71" s="360">
        <v>2</v>
      </c>
      <c r="J71" s="360">
        <v>3</v>
      </c>
      <c r="K71" s="360">
        <v>0</v>
      </c>
      <c r="L71" s="360">
        <v>0</v>
      </c>
      <c r="M71" s="361">
        <v>5</v>
      </c>
      <c r="N71" s="360">
        <v>647</v>
      </c>
      <c r="O71" s="360">
        <v>47</v>
      </c>
      <c r="P71" s="360">
        <v>0</v>
      </c>
      <c r="Q71" s="360">
        <v>0</v>
      </c>
      <c r="R71" s="361">
        <v>694</v>
      </c>
    </row>
    <row r="72" spans="1:18" s="618" customFormat="1" ht="15">
      <c r="A72" s="609">
        <v>63</v>
      </c>
      <c r="B72" s="613" t="s">
        <v>689</v>
      </c>
      <c r="C72" s="360">
        <v>1355</v>
      </c>
      <c r="D72" s="360">
        <v>7</v>
      </c>
      <c r="E72" s="360">
        <v>0</v>
      </c>
      <c r="F72" s="360">
        <v>1</v>
      </c>
      <c r="G72" s="614">
        <v>0</v>
      </c>
      <c r="H72" s="610">
        <v>1363</v>
      </c>
      <c r="I72" s="360">
        <v>2</v>
      </c>
      <c r="J72" s="360">
        <v>12</v>
      </c>
      <c r="K72" s="360">
        <v>0</v>
      </c>
      <c r="L72" s="360">
        <v>0</v>
      </c>
      <c r="M72" s="361">
        <v>14</v>
      </c>
      <c r="N72" s="360">
        <v>580</v>
      </c>
      <c r="O72" s="360">
        <v>107</v>
      </c>
      <c r="P72" s="360">
        <v>0</v>
      </c>
      <c r="Q72" s="360">
        <v>0</v>
      </c>
      <c r="R72" s="361">
        <v>687</v>
      </c>
    </row>
    <row r="73" spans="1:18" s="618" customFormat="1" ht="15">
      <c r="A73" s="609">
        <v>64</v>
      </c>
      <c r="B73" s="613" t="s">
        <v>690</v>
      </c>
      <c r="C73" s="360">
        <v>1007</v>
      </c>
      <c r="D73" s="360">
        <v>0</v>
      </c>
      <c r="E73" s="360">
        <v>0</v>
      </c>
      <c r="F73" s="360">
        <v>0</v>
      </c>
      <c r="G73" s="614">
        <v>0</v>
      </c>
      <c r="H73" s="610">
        <v>1007</v>
      </c>
      <c r="I73" s="360">
        <v>0</v>
      </c>
      <c r="J73" s="360">
        <v>1</v>
      </c>
      <c r="K73" s="360">
        <v>0</v>
      </c>
      <c r="L73" s="360">
        <v>9</v>
      </c>
      <c r="M73" s="361">
        <v>10</v>
      </c>
      <c r="N73" s="360">
        <v>443</v>
      </c>
      <c r="O73" s="360">
        <v>67</v>
      </c>
      <c r="P73" s="360">
        <v>0</v>
      </c>
      <c r="Q73" s="360">
        <v>0</v>
      </c>
      <c r="R73" s="361">
        <v>510</v>
      </c>
    </row>
    <row r="74" spans="1:18" s="618" customFormat="1" ht="15">
      <c r="A74" s="609">
        <v>65</v>
      </c>
      <c r="B74" s="613" t="s">
        <v>691</v>
      </c>
      <c r="C74" s="360">
        <v>2280</v>
      </c>
      <c r="D74" s="360">
        <v>4</v>
      </c>
      <c r="E74" s="360">
        <v>0</v>
      </c>
      <c r="F74" s="360">
        <v>0</v>
      </c>
      <c r="G74" s="614">
        <v>0</v>
      </c>
      <c r="H74" s="610">
        <v>2284</v>
      </c>
      <c r="I74" s="360">
        <v>1</v>
      </c>
      <c r="J74" s="360">
        <v>13</v>
      </c>
      <c r="K74" s="360">
        <v>0</v>
      </c>
      <c r="L74" s="360">
        <v>0</v>
      </c>
      <c r="M74" s="361">
        <v>14</v>
      </c>
      <c r="N74" s="360">
        <v>902</v>
      </c>
      <c r="O74" s="360">
        <v>60</v>
      </c>
      <c r="P74" s="360">
        <v>0</v>
      </c>
      <c r="Q74" s="360">
        <v>0</v>
      </c>
      <c r="R74" s="361">
        <v>962</v>
      </c>
    </row>
    <row r="75" spans="1:18" s="618" customFormat="1" ht="15">
      <c r="A75" s="609">
        <v>66</v>
      </c>
      <c r="B75" s="613" t="s">
        <v>692</v>
      </c>
      <c r="C75" s="360">
        <v>886</v>
      </c>
      <c r="D75" s="360">
        <v>0</v>
      </c>
      <c r="E75" s="360">
        <v>0</v>
      </c>
      <c r="F75" s="360">
        <v>0</v>
      </c>
      <c r="G75" s="614">
        <v>0</v>
      </c>
      <c r="H75" s="610">
        <v>886</v>
      </c>
      <c r="I75" s="360">
        <v>0</v>
      </c>
      <c r="J75" s="360">
        <v>0</v>
      </c>
      <c r="K75" s="360">
        <v>0</v>
      </c>
      <c r="L75" s="360">
        <v>0</v>
      </c>
      <c r="M75" s="361">
        <v>0</v>
      </c>
      <c r="N75" s="360">
        <v>390</v>
      </c>
      <c r="O75" s="360">
        <v>15</v>
      </c>
      <c r="P75" s="360">
        <v>0</v>
      </c>
      <c r="Q75" s="360">
        <v>0</v>
      </c>
      <c r="R75" s="361">
        <v>405</v>
      </c>
    </row>
    <row r="76" spans="1:18" s="618" customFormat="1" ht="15">
      <c r="A76" s="609">
        <v>67</v>
      </c>
      <c r="B76" s="613" t="s">
        <v>693</v>
      </c>
      <c r="C76" s="360">
        <v>1919</v>
      </c>
      <c r="D76" s="360">
        <v>1</v>
      </c>
      <c r="E76" s="360">
        <v>0</v>
      </c>
      <c r="F76" s="360">
        <v>16</v>
      </c>
      <c r="G76" s="614">
        <v>0</v>
      </c>
      <c r="H76" s="610">
        <v>1936</v>
      </c>
      <c r="I76" s="360">
        <v>0</v>
      </c>
      <c r="J76" s="360">
        <v>0</v>
      </c>
      <c r="K76" s="360">
        <v>0</v>
      </c>
      <c r="L76" s="360">
        <v>0</v>
      </c>
      <c r="M76" s="361">
        <v>0</v>
      </c>
      <c r="N76" s="360">
        <v>742</v>
      </c>
      <c r="O76" s="360">
        <v>65</v>
      </c>
      <c r="P76" s="360">
        <v>0</v>
      </c>
      <c r="Q76" s="360">
        <v>0</v>
      </c>
      <c r="R76" s="361">
        <v>807</v>
      </c>
    </row>
    <row r="77" spans="1:18" s="618" customFormat="1" ht="15">
      <c r="A77" s="609">
        <v>68</v>
      </c>
      <c r="B77" s="613" t="s">
        <v>694</v>
      </c>
      <c r="C77" s="360">
        <v>2949</v>
      </c>
      <c r="D77" s="360">
        <v>11</v>
      </c>
      <c r="E77" s="360">
        <v>0</v>
      </c>
      <c r="F77" s="360">
        <v>0</v>
      </c>
      <c r="G77" s="614">
        <v>0</v>
      </c>
      <c r="H77" s="610">
        <v>2960</v>
      </c>
      <c r="I77" s="360">
        <v>0</v>
      </c>
      <c r="J77" s="360">
        <v>9</v>
      </c>
      <c r="K77" s="360">
        <v>0</v>
      </c>
      <c r="L77" s="360">
        <v>9</v>
      </c>
      <c r="M77" s="361">
        <v>18</v>
      </c>
      <c r="N77" s="360">
        <v>1106</v>
      </c>
      <c r="O77" s="360">
        <v>146</v>
      </c>
      <c r="P77" s="360">
        <v>0</v>
      </c>
      <c r="Q77" s="360">
        <v>0</v>
      </c>
      <c r="R77" s="361">
        <v>1252</v>
      </c>
    </row>
    <row r="78" spans="1:18" s="618" customFormat="1" ht="15">
      <c r="A78" s="609">
        <v>69</v>
      </c>
      <c r="B78" s="613" t="s">
        <v>695</v>
      </c>
      <c r="C78" s="360">
        <v>1802</v>
      </c>
      <c r="D78" s="360">
        <v>0</v>
      </c>
      <c r="E78" s="360">
        <v>0</v>
      </c>
      <c r="F78" s="360">
        <v>0</v>
      </c>
      <c r="G78" s="614">
        <v>0</v>
      </c>
      <c r="H78" s="610">
        <v>1802</v>
      </c>
      <c r="I78" s="360">
        <v>2</v>
      </c>
      <c r="J78" s="360">
        <v>0</v>
      </c>
      <c r="K78" s="360">
        <v>0</v>
      </c>
      <c r="L78" s="360">
        <v>0</v>
      </c>
      <c r="M78" s="361">
        <v>2</v>
      </c>
      <c r="N78" s="360">
        <v>663</v>
      </c>
      <c r="O78" s="360">
        <v>12</v>
      </c>
      <c r="P78" s="360">
        <v>0</v>
      </c>
      <c r="Q78" s="360">
        <v>0</v>
      </c>
      <c r="R78" s="361">
        <v>675</v>
      </c>
    </row>
    <row r="79" spans="1:18" s="618" customFormat="1" ht="15">
      <c r="A79" s="609">
        <v>70</v>
      </c>
      <c r="B79" s="613" t="s">
        <v>696</v>
      </c>
      <c r="C79" s="360">
        <v>1616</v>
      </c>
      <c r="D79" s="360">
        <v>0</v>
      </c>
      <c r="E79" s="360">
        <v>0</v>
      </c>
      <c r="F79" s="360">
        <v>0</v>
      </c>
      <c r="G79" s="614">
        <v>0</v>
      </c>
      <c r="H79" s="610">
        <v>1616</v>
      </c>
      <c r="I79" s="360">
        <v>0</v>
      </c>
      <c r="J79" s="360">
        <v>0</v>
      </c>
      <c r="K79" s="360">
        <v>0</v>
      </c>
      <c r="L79" s="360">
        <v>0</v>
      </c>
      <c r="M79" s="361">
        <v>0</v>
      </c>
      <c r="N79" s="360">
        <v>606</v>
      </c>
      <c r="O79" s="360">
        <v>0</v>
      </c>
      <c r="P79" s="360">
        <v>0</v>
      </c>
      <c r="Q79" s="360">
        <v>0</v>
      </c>
      <c r="R79" s="361">
        <v>606</v>
      </c>
    </row>
    <row r="80" spans="1:18" s="618" customFormat="1" ht="15">
      <c r="A80" s="609">
        <v>71</v>
      </c>
      <c r="B80" s="613" t="s">
        <v>697</v>
      </c>
      <c r="C80" s="360">
        <v>2189</v>
      </c>
      <c r="D80" s="360">
        <v>4</v>
      </c>
      <c r="E80" s="360">
        <v>0</v>
      </c>
      <c r="F80" s="360">
        <v>0</v>
      </c>
      <c r="G80" s="614">
        <v>0</v>
      </c>
      <c r="H80" s="610">
        <v>2193</v>
      </c>
      <c r="I80" s="360">
        <v>2</v>
      </c>
      <c r="J80" s="360">
        <v>1</v>
      </c>
      <c r="K80" s="360">
        <v>0</v>
      </c>
      <c r="L80" s="360">
        <v>0</v>
      </c>
      <c r="M80" s="361">
        <v>3</v>
      </c>
      <c r="N80" s="360">
        <v>509</v>
      </c>
      <c r="O80" s="360">
        <v>92</v>
      </c>
      <c r="P80" s="360">
        <v>0</v>
      </c>
      <c r="Q80" s="360">
        <v>0</v>
      </c>
      <c r="R80" s="361">
        <v>601</v>
      </c>
    </row>
    <row r="81" spans="1:18" s="618" customFormat="1" ht="15">
      <c r="A81" s="609">
        <v>72</v>
      </c>
      <c r="B81" s="613" t="s">
        <v>698</v>
      </c>
      <c r="C81" s="360">
        <v>1010</v>
      </c>
      <c r="D81" s="360">
        <v>12</v>
      </c>
      <c r="E81" s="360">
        <v>0</v>
      </c>
      <c r="F81" s="360">
        <v>0</v>
      </c>
      <c r="G81" s="614">
        <v>0</v>
      </c>
      <c r="H81" s="610">
        <v>1022</v>
      </c>
      <c r="I81" s="360">
        <v>4</v>
      </c>
      <c r="J81" s="360">
        <v>20</v>
      </c>
      <c r="K81" s="360">
        <v>0</v>
      </c>
      <c r="L81" s="360">
        <v>20</v>
      </c>
      <c r="M81" s="361">
        <v>44</v>
      </c>
      <c r="N81" s="360">
        <v>354</v>
      </c>
      <c r="O81" s="360">
        <v>160</v>
      </c>
      <c r="P81" s="360">
        <v>0</v>
      </c>
      <c r="Q81" s="360">
        <v>0</v>
      </c>
      <c r="R81" s="361">
        <v>514</v>
      </c>
    </row>
    <row r="82" spans="1:18" ht="15">
      <c r="A82" s="612">
        <v>73</v>
      </c>
      <c r="B82" s="619" t="s">
        <v>699</v>
      </c>
      <c r="C82" s="360">
        <v>1045</v>
      </c>
      <c r="D82" s="360">
        <v>0</v>
      </c>
      <c r="E82" s="360">
        <v>0</v>
      </c>
      <c r="F82" s="360">
        <v>3</v>
      </c>
      <c r="G82" s="614">
        <v>3</v>
      </c>
      <c r="H82" s="610">
        <v>1051</v>
      </c>
      <c r="I82" s="360">
        <v>1</v>
      </c>
      <c r="J82" s="360">
        <v>4</v>
      </c>
      <c r="K82" s="360">
        <v>0</v>
      </c>
      <c r="L82" s="360">
        <v>0</v>
      </c>
      <c r="M82" s="361">
        <v>5</v>
      </c>
      <c r="N82" s="360">
        <v>470</v>
      </c>
      <c r="O82" s="360">
        <v>51</v>
      </c>
      <c r="P82" s="360">
        <v>0</v>
      </c>
      <c r="Q82" s="360">
        <v>0</v>
      </c>
      <c r="R82" s="361">
        <v>521</v>
      </c>
    </row>
    <row r="83" spans="1:18" s="618" customFormat="1" ht="15">
      <c r="A83" s="612">
        <v>74</v>
      </c>
      <c r="B83" s="619" t="s">
        <v>700</v>
      </c>
      <c r="C83" s="360">
        <v>428</v>
      </c>
      <c r="D83" s="360">
        <v>2</v>
      </c>
      <c r="E83" s="360">
        <v>0</v>
      </c>
      <c r="F83" s="360">
        <v>0</v>
      </c>
      <c r="G83" s="614">
        <v>0</v>
      </c>
      <c r="H83" s="610">
        <v>430</v>
      </c>
      <c r="I83" s="360">
        <v>1</v>
      </c>
      <c r="J83" s="360">
        <v>5</v>
      </c>
      <c r="K83" s="360">
        <v>0</v>
      </c>
      <c r="L83" s="360">
        <v>0</v>
      </c>
      <c r="M83" s="361">
        <v>6</v>
      </c>
      <c r="N83" s="360">
        <v>211</v>
      </c>
      <c r="O83" s="360">
        <v>56</v>
      </c>
      <c r="P83" s="360">
        <v>0</v>
      </c>
      <c r="Q83" s="360">
        <v>0</v>
      </c>
      <c r="R83" s="361">
        <v>267</v>
      </c>
    </row>
    <row r="84" spans="1:18" s="618" customFormat="1" ht="15">
      <c r="A84" s="612">
        <v>75</v>
      </c>
      <c r="B84" s="619" t="s">
        <v>701</v>
      </c>
      <c r="C84" s="360">
        <v>516</v>
      </c>
      <c r="D84" s="360">
        <v>0</v>
      </c>
      <c r="E84" s="360">
        <v>0</v>
      </c>
      <c r="F84" s="360">
        <v>0</v>
      </c>
      <c r="G84" s="614">
        <v>0</v>
      </c>
      <c r="H84" s="610">
        <v>516</v>
      </c>
      <c r="I84" s="360">
        <v>0</v>
      </c>
      <c r="J84" s="360">
        <v>0</v>
      </c>
      <c r="K84" s="360">
        <v>0</v>
      </c>
      <c r="L84" s="360">
        <v>0</v>
      </c>
      <c r="M84" s="361">
        <v>0</v>
      </c>
      <c r="N84" s="360">
        <v>203</v>
      </c>
      <c r="O84" s="360">
        <v>0</v>
      </c>
      <c r="P84" s="360">
        <v>0</v>
      </c>
      <c r="Q84" s="360">
        <v>0</v>
      </c>
      <c r="R84" s="361">
        <v>203</v>
      </c>
    </row>
    <row r="85" spans="1:18" ht="12.75">
      <c r="A85" s="888" t="s">
        <v>18</v>
      </c>
      <c r="B85" s="890"/>
      <c r="C85" s="361">
        <v>109788</v>
      </c>
      <c r="D85" s="361">
        <v>627</v>
      </c>
      <c r="E85" s="361">
        <v>0</v>
      </c>
      <c r="F85" s="361">
        <v>269</v>
      </c>
      <c r="G85" s="361">
        <v>276</v>
      </c>
      <c r="H85" s="361">
        <v>110960</v>
      </c>
      <c r="I85" s="361">
        <v>166</v>
      </c>
      <c r="J85" s="361">
        <v>581</v>
      </c>
      <c r="K85" s="361">
        <v>5</v>
      </c>
      <c r="L85" s="361">
        <v>240</v>
      </c>
      <c r="M85" s="361">
        <v>992</v>
      </c>
      <c r="N85" s="361">
        <v>44113</v>
      </c>
      <c r="O85" s="361">
        <v>6459</v>
      </c>
      <c r="P85" s="361">
        <v>0</v>
      </c>
      <c r="Q85" s="361">
        <v>0</v>
      </c>
      <c r="R85" s="361">
        <v>50572</v>
      </c>
    </row>
    <row r="90" spans="1:17" ht="15">
      <c r="A90" s="618" t="s">
        <v>1019</v>
      </c>
      <c r="O90" s="911" t="s">
        <v>995</v>
      </c>
      <c r="P90" s="911"/>
      <c r="Q90" s="911"/>
    </row>
    <row r="91" spans="15:17" ht="15">
      <c r="O91" s="911" t="s">
        <v>998</v>
      </c>
      <c r="P91" s="911"/>
      <c r="Q91" s="911"/>
    </row>
    <row r="92" spans="15:17" ht="15">
      <c r="O92" s="911" t="s">
        <v>997</v>
      </c>
      <c r="P92" s="911"/>
      <c r="Q92" s="911"/>
    </row>
  </sheetData>
  <sheetProtection/>
  <mergeCells count="14">
    <mergeCell ref="O92:Q92"/>
    <mergeCell ref="I7:M7"/>
    <mergeCell ref="A1:R1"/>
    <mergeCell ref="A2:R2"/>
    <mergeCell ref="A4:R4"/>
    <mergeCell ref="N7:R7"/>
    <mergeCell ref="A85:B85"/>
    <mergeCell ref="A5:B5"/>
    <mergeCell ref="L6:M6"/>
    <mergeCell ref="A7:A8"/>
    <mergeCell ref="B7:B8"/>
    <mergeCell ref="C7:H7"/>
    <mergeCell ref="O90:Q90"/>
    <mergeCell ref="O91:Q91"/>
  </mergeCells>
  <conditionalFormatting sqref="A82:B84">
    <cfRule type="cellIs" priority="2" dxfId="0" operator="lessThan" stopIfTrue="1">
      <formula>0</formula>
    </cfRule>
  </conditionalFormatting>
  <conditionalFormatting sqref="O90:P92">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tabColor rgb="FF00B050"/>
  </sheetPr>
  <dimension ref="A1:O89"/>
  <sheetViews>
    <sheetView view="pageBreakPreview" zoomScaleSheetLayoutView="100" zoomScalePageLayoutView="0" workbookViewId="0" topLeftCell="A1">
      <pane xSplit="2" ySplit="7" topLeftCell="C80" activePane="bottomRight" state="frozen"/>
      <selection pane="topLeft" activeCell="H33" sqref="A33:V43"/>
      <selection pane="topRight" activeCell="H33" sqref="A33:V43"/>
      <selection pane="bottomLeft" activeCell="H33" sqref="A33:V43"/>
      <selection pane="bottomRight" activeCell="D83" sqref="D83:E83"/>
    </sheetView>
  </sheetViews>
  <sheetFormatPr defaultColWidth="9.140625" defaultRowHeight="12.75"/>
  <cols>
    <col min="1" max="1" width="6.00390625" style="230" customWidth="1"/>
    <col min="2" max="2" width="22.7109375" style="230" bestFit="1" customWidth="1"/>
    <col min="3" max="3" width="14.00390625" style="230" customWidth="1"/>
    <col min="4" max="4" width="13.421875" style="230" customWidth="1"/>
    <col min="5" max="5" width="18.421875" style="230" customWidth="1"/>
    <col min="6" max="6" width="17.140625" style="230" customWidth="1"/>
    <col min="7" max="7" width="19.00390625" style="230" customWidth="1"/>
    <col min="8" max="8" width="17.00390625" style="230" customWidth="1"/>
    <col min="9" max="10" width="9.8515625" style="230" customWidth="1"/>
    <col min="11" max="16384" width="9.140625" style="230" customWidth="1"/>
  </cols>
  <sheetData>
    <row r="1" spans="1:8" ht="18">
      <c r="A1" s="912" t="s">
        <v>0</v>
      </c>
      <c r="B1" s="912"/>
      <c r="C1" s="912"/>
      <c r="D1" s="912"/>
      <c r="E1" s="912"/>
      <c r="F1" s="912"/>
      <c r="G1" s="912"/>
      <c r="H1" s="422" t="s">
        <v>455</v>
      </c>
    </row>
    <row r="2" spans="1:8" ht="21">
      <c r="A2" s="913" t="s">
        <v>388</v>
      </c>
      <c r="B2" s="913"/>
      <c r="C2" s="913"/>
      <c r="D2" s="913"/>
      <c r="E2" s="913"/>
      <c r="F2" s="913"/>
      <c r="G2" s="913"/>
      <c r="H2" s="913"/>
    </row>
    <row r="3" spans="1:8" ht="18" customHeight="1">
      <c r="A3" s="914" t="s">
        <v>456</v>
      </c>
      <c r="B3" s="914"/>
      <c r="C3" s="914"/>
      <c r="D3" s="914"/>
      <c r="E3" s="914"/>
      <c r="F3" s="914"/>
      <c r="G3" s="914"/>
      <c r="H3" s="914"/>
    </row>
    <row r="4" spans="1:2" ht="15">
      <c r="A4" s="423" t="s">
        <v>994</v>
      </c>
      <c r="B4" s="423"/>
    </row>
    <row r="5" spans="1:10" ht="15">
      <c r="A5" s="423"/>
      <c r="B5" s="423"/>
      <c r="G5" s="915" t="s">
        <v>434</v>
      </c>
      <c r="H5" s="915"/>
      <c r="I5" s="424"/>
      <c r="J5" s="424"/>
    </row>
    <row r="6" spans="1:15" ht="55.5" customHeight="1">
      <c r="A6" s="425" t="s">
        <v>1</v>
      </c>
      <c r="B6" s="425" t="s">
        <v>2</v>
      </c>
      <c r="C6" s="431" t="s">
        <v>457</v>
      </c>
      <c r="D6" s="431" t="s">
        <v>458</v>
      </c>
      <c r="E6" s="431" t="s">
        <v>459</v>
      </c>
      <c r="F6" s="426" t="s">
        <v>460</v>
      </c>
      <c r="G6" s="426" t="s">
        <v>461</v>
      </c>
      <c r="H6" s="426" t="s">
        <v>462</v>
      </c>
      <c r="I6" s="669" t="s">
        <v>1064</v>
      </c>
      <c r="J6" s="669" t="s">
        <v>1108</v>
      </c>
      <c r="K6" s="669" t="s">
        <v>1060</v>
      </c>
      <c r="L6" s="669" t="s">
        <v>1063</v>
      </c>
      <c r="M6" s="669" t="s">
        <v>1061</v>
      </c>
      <c r="N6" s="669" t="s">
        <v>1067</v>
      </c>
      <c r="O6" s="669" t="s">
        <v>1062</v>
      </c>
    </row>
    <row r="7" spans="1:15" s="422" customFormat="1" ht="15">
      <c r="A7" s="427" t="s">
        <v>463</v>
      </c>
      <c r="B7" s="427" t="s">
        <v>464</v>
      </c>
      <c r="C7" s="427" t="s">
        <v>465</v>
      </c>
      <c r="D7" s="427" t="s">
        <v>466</v>
      </c>
      <c r="E7" s="427" t="s">
        <v>467</v>
      </c>
      <c r="F7" s="427" t="s">
        <v>468</v>
      </c>
      <c r="G7" s="427" t="s">
        <v>469</v>
      </c>
      <c r="H7" s="427" t="s">
        <v>470</v>
      </c>
      <c r="I7" s="673"/>
      <c r="J7" s="673"/>
      <c r="K7" s="673"/>
      <c r="L7" s="673"/>
      <c r="M7" s="673"/>
      <c r="N7" s="673"/>
      <c r="O7" s="673"/>
    </row>
    <row r="8" spans="1:15" ht="12.75">
      <c r="A8" s="428">
        <v>1</v>
      </c>
      <c r="B8" s="428" t="s">
        <v>627</v>
      </c>
      <c r="C8" s="428">
        <v>2138</v>
      </c>
      <c r="D8" s="428">
        <v>996</v>
      </c>
      <c r="E8" s="428">
        <v>57</v>
      </c>
      <c r="F8" s="428">
        <v>3191</v>
      </c>
      <c r="G8" s="428">
        <v>2627</v>
      </c>
      <c r="H8" s="428">
        <v>564</v>
      </c>
      <c r="I8" s="674">
        <v>404</v>
      </c>
      <c r="J8" s="674">
        <v>4</v>
      </c>
      <c r="K8" s="674">
        <v>110</v>
      </c>
      <c r="L8" s="674">
        <v>40</v>
      </c>
      <c r="M8" s="674">
        <v>2</v>
      </c>
      <c r="N8" s="674">
        <v>0</v>
      </c>
      <c r="O8" s="674">
        <v>4</v>
      </c>
    </row>
    <row r="9" spans="1:15" ht="12.75">
      <c r="A9" s="428">
        <v>2</v>
      </c>
      <c r="B9" s="428" t="s">
        <v>628</v>
      </c>
      <c r="C9" s="428">
        <v>1851</v>
      </c>
      <c r="D9" s="428">
        <v>868</v>
      </c>
      <c r="E9" s="428">
        <v>15</v>
      </c>
      <c r="F9" s="428">
        <v>2734</v>
      </c>
      <c r="G9" s="428">
        <v>2518</v>
      </c>
      <c r="H9" s="428">
        <v>216</v>
      </c>
      <c r="I9" s="674">
        <v>100</v>
      </c>
      <c r="J9" s="674">
        <v>0</v>
      </c>
      <c r="K9" s="674">
        <v>116</v>
      </c>
      <c r="L9" s="674">
        <v>0</v>
      </c>
      <c r="M9" s="674">
        <v>0</v>
      </c>
      <c r="N9" s="674">
        <v>0</v>
      </c>
      <c r="O9" s="674">
        <v>0</v>
      </c>
    </row>
    <row r="10" spans="1:15" ht="12.75">
      <c r="A10" s="428">
        <v>3</v>
      </c>
      <c r="B10" s="428" t="s">
        <v>629</v>
      </c>
      <c r="C10" s="428">
        <v>2584</v>
      </c>
      <c r="D10" s="428">
        <v>1250</v>
      </c>
      <c r="E10" s="428">
        <v>86</v>
      </c>
      <c r="F10" s="428">
        <v>3920</v>
      </c>
      <c r="G10" s="428">
        <v>3827</v>
      </c>
      <c r="H10" s="428">
        <v>93</v>
      </c>
      <c r="I10" s="674">
        <v>93</v>
      </c>
      <c r="J10" s="674">
        <v>0</v>
      </c>
      <c r="K10" s="674">
        <v>0</v>
      </c>
      <c r="L10" s="674">
        <v>0</v>
      </c>
      <c r="M10" s="674">
        <v>0</v>
      </c>
      <c r="N10" s="674">
        <v>0</v>
      </c>
      <c r="O10" s="674">
        <v>0</v>
      </c>
    </row>
    <row r="11" spans="1:15" ht="12.75">
      <c r="A11" s="428">
        <v>4</v>
      </c>
      <c r="B11" s="428" t="s">
        <v>630</v>
      </c>
      <c r="C11" s="428">
        <v>1407</v>
      </c>
      <c r="D11" s="428">
        <v>679</v>
      </c>
      <c r="E11" s="428">
        <v>19</v>
      </c>
      <c r="F11" s="428">
        <v>2105</v>
      </c>
      <c r="G11" s="428">
        <v>1943</v>
      </c>
      <c r="H11" s="428">
        <v>162</v>
      </c>
      <c r="I11" s="674">
        <v>162</v>
      </c>
      <c r="J11" s="674">
        <v>0</v>
      </c>
      <c r="K11" s="674">
        <v>0</v>
      </c>
      <c r="L11" s="674">
        <v>0</v>
      </c>
      <c r="M11" s="674">
        <v>0</v>
      </c>
      <c r="N11" s="674">
        <v>0</v>
      </c>
      <c r="O11" s="674">
        <v>0</v>
      </c>
    </row>
    <row r="12" spans="1:15" ht="12.75">
      <c r="A12" s="428">
        <v>5</v>
      </c>
      <c r="B12" s="428" t="s">
        <v>631</v>
      </c>
      <c r="C12" s="428">
        <v>1063</v>
      </c>
      <c r="D12" s="428">
        <v>561</v>
      </c>
      <c r="E12" s="428">
        <v>14</v>
      </c>
      <c r="F12" s="428">
        <v>1638</v>
      </c>
      <c r="G12" s="428">
        <v>1607</v>
      </c>
      <c r="H12" s="428">
        <v>31</v>
      </c>
      <c r="I12" s="674">
        <v>31</v>
      </c>
      <c r="J12" s="674">
        <v>0</v>
      </c>
      <c r="K12" s="674">
        <v>0</v>
      </c>
      <c r="L12" s="674">
        <v>0</v>
      </c>
      <c r="M12" s="674">
        <v>0</v>
      </c>
      <c r="N12" s="674">
        <v>0</v>
      </c>
      <c r="O12" s="674">
        <v>0</v>
      </c>
    </row>
    <row r="13" spans="1:15" ht="12.75">
      <c r="A13" s="428">
        <v>6</v>
      </c>
      <c r="B13" s="428" t="s">
        <v>632</v>
      </c>
      <c r="C13" s="428">
        <v>2385</v>
      </c>
      <c r="D13" s="428">
        <v>1209</v>
      </c>
      <c r="E13" s="428">
        <v>6</v>
      </c>
      <c r="F13" s="428">
        <v>3600</v>
      </c>
      <c r="G13" s="428">
        <v>3471</v>
      </c>
      <c r="H13" s="428">
        <v>129</v>
      </c>
      <c r="I13" s="674">
        <v>119</v>
      </c>
      <c r="J13" s="674">
        <v>4</v>
      </c>
      <c r="K13" s="674">
        <v>6</v>
      </c>
      <c r="L13" s="674">
        <v>0</v>
      </c>
      <c r="M13" s="674">
        <v>0</v>
      </c>
      <c r="N13" s="674">
        <v>0</v>
      </c>
      <c r="O13" s="674">
        <v>0</v>
      </c>
    </row>
    <row r="14" spans="1:15" ht="12.75">
      <c r="A14" s="428">
        <v>7</v>
      </c>
      <c r="B14" s="428" t="s">
        <v>633</v>
      </c>
      <c r="C14" s="428">
        <v>1865</v>
      </c>
      <c r="D14" s="428">
        <v>723</v>
      </c>
      <c r="E14" s="428">
        <v>13</v>
      </c>
      <c r="F14" s="428">
        <v>2601</v>
      </c>
      <c r="G14" s="428">
        <v>2534</v>
      </c>
      <c r="H14" s="428">
        <v>67</v>
      </c>
      <c r="I14" s="674">
        <v>7</v>
      </c>
      <c r="J14" s="674">
        <v>6</v>
      </c>
      <c r="K14" s="674">
        <v>28</v>
      </c>
      <c r="L14" s="674">
        <v>0</v>
      </c>
      <c r="M14" s="674">
        <v>0</v>
      </c>
      <c r="N14" s="674">
        <v>1</v>
      </c>
      <c r="O14" s="674">
        <v>25</v>
      </c>
    </row>
    <row r="15" spans="1:15" ht="12.75">
      <c r="A15" s="428">
        <v>8</v>
      </c>
      <c r="B15" s="428" t="s">
        <v>634</v>
      </c>
      <c r="C15" s="428">
        <v>487</v>
      </c>
      <c r="D15" s="428">
        <v>260</v>
      </c>
      <c r="E15" s="428">
        <v>10</v>
      </c>
      <c r="F15" s="428">
        <v>757</v>
      </c>
      <c r="G15" s="428">
        <v>757</v>
      </c>
      <c r="H15" s="428">
        <v>0</v>
      </c>
      <c r="I15" s="674">
        <v>0</v>
      </c>
      <c r="J15" s="674">
        <v>0</v>
      </c>
      <c r="K15" s="674">
        <v>0</v>
      </c>
      <c r="L15" s="674">
        <v>0</v>
      </c>
      <c r="M15" s="674">
        <v>0</v>
      </c>
      <c r="N15" s="674">
        <v>0</v>
      </c>
      <c r="O15" s="674">
        <v>0</v>
      </c>
    </row>
    <row r="16" spans="1:15" ht="12.75">
      <c r="A16" s="428">
        <v>9</v>
      </c>
      <c r="B16" s="428" t="s">
        <v>635</v>
      </c>
      <c r="C16" s="428">
        <v>2475</v>
      </c>
      <c r="D16" s="428">
        <v>1026</v>
      </c>
      <c r="E16" s="428">
        <v>10</v>
      </c>
      <c r="F16" s="428">
        <v>3511</v>
      </c>
      <c r="G16" s="428">
        <v>3398</v>
      </c>
      <c r="H16" s="428">
        <v>113</v>
      </c>
      <c r="I16" s="674">
        <v>113</v>
      </c>
      <c r="J16" s="674">
        <v>0</v>
      </c>
      <c r="K16" s="674">
        <v>0</v>
      </c>
      <c r="L16" s="674">
        <v>0</v>
      </c>
      <c r="M16" s="674">
        <v>0</v>
      </c>
      <c r="N16" s="674">
        <v>0</v>
      </c>
      <c r="O16" s="674">
        <v>0</v>
      </c>
    </row>
    <row r="17" spans="1:15" ht="12.75">
      <c r="A17" s="429">
        <v>10</v>
      </c>
      <c r="B17" s="428" t="s">
        <v>636</v>
      </c>
      <c r="C17" s="428">
        <v>2070</v>
      </c>
      <c r="D17" s="428">
        <v>833</v>
      </c>
      <c r="E17" s="428">
        <v>2</v>
      </c>
      <c r="F17" s="428">
        <v>2905</v>
      </c>
      <c r="G17" s="428">
        <v>2622</v>
      </c>
      <c r="H17" s="428">
        <v>283</v>
      </c>
      <c r="I17" s="674">
        <v>213</v>
      </c>
      <c r="J17" s="674">
        <v>0</v>
      </c>
      <c r="K17" s="674">
        <v>70</v>
      </c>
      <c r="L17" s="674">
        <v>0</v>
      </c>
      <c r="M17" s="674">
        <v>0</v>
      </c>
      <c r="N17" s="674">
        <v>0</v>
      </c>
      <c r="O17" s="674">
        <v>0</v>
      </c>
    </row>
    <row r="18" spans="1:15" ht="12.75">
      <c r="A18" s="428">
        <v>11</v>
      </c>
      <c r="B18" s="428" t="s">
        <v>637</v>
      </c>
      <c r="C18" s="428">
        <v>1620</v>
      </c>
      <c r="D18" s="428">
        <v>683</v>
      </c>
      <c r="E18" s="428">
        <v>21</v>
      </c>
      <c r="F18" s="428">
        <v>2324</v>
      </c>
      <c r="G18" s="428">
        <v>2125</v>
      </c>
      <c r="H18" s="428">
        <v>199</v>
      </c>
      <c r="I18" s="674">
        <v>199</v>
      </c>
      <c r="J18" s="674">
        <v>0</v>
      </c>
      <c r="K18" s="674">
        <v>0</v>
      </c>
      <c r="L18" s="674">
        <v>0</v>
      </c>
      <c r="M18" s="674">
        <v>0</v>
      </c>
      <c r="N18" s="674">
        <v>0</v>
      </c>
      <c r="O18" s="674">
        <v>0</v>
      </c>
    </row>
    <row r="19" spans="1:15" ht="12.75">
      <c r="A19" s="428">
        <v>12</v>
      </c>
      <c r="B19" s="428" t="s">
        <v>638</v>
      </c>
      <c r="C19" s="428">
        <v>1400</v>
      </c>
      <c r="D19" s="428">
        <v>702</v>
      </c>
      <c r="E19" s="428">
        <v>7</v>
      </c>
      <c r="F19" s="428">
        <v>2109</v>
      </c>
      <c r="G19" s="428">
        <v>2054</v>
      </c>
      <c r="H19" s="428">
        <v>55</v>
      </c>
      <c r="I19" s="674">
        <v>53</v>
      </c>
      <c r="J19" s="674">
        <v>0</v>
      </c>
      <c r="K19" s="674">
        <v>0</v>
      </c>
      <c r="L19" s="674">
        <v>0</v>
      </c>
      <c r="M19" s="674">
        <v>0</v>
      </c>
      <c r="N19" s="674">
        <v>0</v>
      </c>
      <c r="O19" s="674">
        <v>2</v>
      </c>
    </row>
    <row r="20" spans="1:15" ht="15" customHeight="1">
      <c r="A20" s="242">
        <v>13</v>
      </c>
      <c r="B20" s="242" t="s">
        <v>639</v>
      </c>
      <c r="C20" s="428">
        <v>2212</v>
      </c>
      <c r="D20" s="428">
        <v>907</v>
      </c>
      <c r="E20" s="428">
        <v>1</v>
      </c>
      <c r="F20" s="428">
        <v>3120</v>
      </c>
      <c r="G20" s="428">
        <v>3049</v>
      </c>
      <c r="H20" s="428">
        <v>71</v>
      </c>
      <c r="I20" s="674">
        <v>57</v>
      </c>
      <c r="J20" s="674">
        <v>0</v>
      </c>
      <c r="K20" s="674">
        <v>0</v>
      </c>
      <c r="L20" s="674">
        <v>14</v>
      </c>
      <c r="M20" s="674">
        <v>0</v>
      </c>
      <c r="N20" s="674">
        <v>0</v>
      </c>
      <c r="O20" s="674">
        <v>0</v>
      </c>
    </row>
    <row r="21" spans="1:15" ht="15" customHeight="1">
      <c r="A21" s="242">
        <v>14</v>
      </c>
      <c r="B21" s="242" t="s">
        <v>640</v>
      </c>
      <c r="C21" s="428">
        <v>2170</v>
      </c>
      <c r="D21" s="428">
        <v>881</v>
      </c>
      <c r="E21" s="428">
        <v>23</v>
      </c>
      <c r="F21" s="428">
        <v>3074</v>
      </c>
      <c r="G21" s="428">
        <v>3012</v>
      </c>
      <c r="H21" s="428">
        <v>62</v>
      </c>
      <c r="I21" s="674">
        <v>0</v>
      </c>
      <c r="J21" s="674">
        <v>0</v>
      </c>
      <c r="K21" s="674">
        <v>0</v>
      </c>
      <c r="L21" s="674">
        <v>62</v>
      </c>
      <c r="M21" s="674">
        <v>0</v>
      </c>
      <c r="N21" s="674">
        <v>0</v>
      </c>
      <c r="O21" s="674">
        <v>0</v>
      </c>
    </row>
    <row r="22" spans="1:15" ht="15" customHeight="1">
      <c r="A22" s="242">
        <v>15</v>
      </c>
      <c r="B22" s="242" t="s">
        <v>641</v>
      </c>
      <c r="C22" s="428">
        <v>1761</v>
      </c>
      <c r="D22" s="428">
        <v>773</v>
      </c>
      <c r="E22" s="428">
        <v>7</v>
      </c>
      <c r="F22" s="428">
        <v>2541</v>
      </c>
      <c r="G22" s="428">
        <v>2333</v>
      </c>
      <c r="H22" s="428">
        <v>208</v>
      </c>
      <c r="I22" s="674">
        <v>203</v>
      </c>
      <c r="J22" s="674">
        <v>0</v>
      </c>
      <c r="K22" s="674">
        <v>0</v>
      </c>
      <c r="L22" s="674">
        <v>0</v>
      </c>
      <c r="M22" s="674">
        <v>5</v>
      </c>
      <c r="N22" s="674">
        <v>0</v>
      </c>
      <c r="O22" s="674">
        <v>0</v>
      </c>
    </row>
    <row r="23" spans="1:15" ht="12.75">
      <c r="A23" s="242">
        <v>16</v>
      </c>
      <c r="B23" s="428" t="s">
        <v>642</v>
      </c>
      <c r="C23" s="428">
        <v>788</v>
      </c>
      <c r="D23" s="428">
        <v>398</v>
      </c>
      <c r="E23" s="428">
        <v>2</v>
      </c>
      <c r="F23" s="428">
        <v>1188</v>
      </c>
      <c r="G23" s="428">
        <v>1094</v>
      </c>
      <c r="H23" s="428">
        <v>94</v>
      </c>
      <c r="I23" s="674">
        <v>94</v>
      </c>
      <c r="J23" s="674">
        <v>0</v>
      </c>
      <c r="K23" s="674">
        <v>0</v>
      </c>
      <c r="L23" s="674">
        <v>0</v>
      </c>
      <c r="M23" s="674">
        <v>0</v>
      </c>
      <c r="N23" s="674">
        <v>0</v>
      </c>
      <c r="O23" s="674">
        <v>0</v>
      </c>
    </row>
    <row r="24" spans="1:15" ht="12.75">
      <c r="A24" s="242">
        <v>17</v>
      </c>
      <c r="B24" s="242" t="s">
        <v>643</v>
      </c>
      <c r="C24" s="428">
        <v>1854</v>
      </c>
      <c r="D24" s="428">
        <v>873</v>
      </c>
      <c r="E24" s="428">
        <v>21</v>
      </c>
      <c r="F24" s="428">
        <v>2748</v>
      </c>
      <c r="G24" s="428">
        <v>2676</v>
      </c>
      <c r="H24" s="428">
        <v>72</v>
      </c>
      <c r="I24" s="674">
        <v>24</v>
      </c>
      <c r="J24" s="674">
        <v>0</v>
      </c>
      <c r="K24" s="674">
        <v>0</v>
      </c>
      <c r="L24" s="674">
        <v>48</v>
      </c>
      <c r="M24" s="674">
        <v>0</v>
      </c>
      <c r="N24" s="674">
        <v>0</v>
      </c>
      <c r="O24" s="674">
        <v>0</v>
      </c>
    </row>
    <row r="25" spans="1:15" ht="12.75">
      <c r="A25" s="428">
        <v>18</v>
      </c>
      <c r="B25" s="428" t="s">
        <v>644</v>
      </c>
      <c r="C25" s="428">
        <v>1677</v>
      </c>
      <c r="D25" s="428">
        <v>964</v>
      </c>
      <c r="E25" s="428">
        <v>13</v>
      </c>
      <c r="F25" s="428">
        <v>2654</v>
      </c>
      <c r="G25" s="428">
        <v>2654</v>
      </c>
      <c r="H25" s="428">
        <v>0</v>
      </c>
      <c r="I25" s="674">
        <v>0</v>
      </c>
      <c r="J25" s="674">
        <v>0</v>
      </c>
      <c r="K25" s="674">
        <v>0</v>
      </c>
      <c r="L25" s="674">
        <v>0</v>
      </c>
      <c r="M25" s="674">
        <v>0</v>
      </c>
      <c r="N25" s="674">
        <v>0</v>
      </c>
      <c r="O25" s="674">
        <v>0</v>
      </c>
    </row>
    <row r="26" spans="1:15" ht="12.75">
      <c r="A26" s="428">
        <v>19</v>
      </c>
      <c r="B26" s="428" t="s">
        <v>645</v>
      </c>
      <c r="C26" s="428">
        <v>1004</v>
      </c>
      <c r="D26" s="428">
        <v>545</v>
      </c>
      <c r="E26" s="428">
        <v>2</v>
      </c>
      <c r="F26" s="428">
        <v>1551</v>
      </c>
      <c r="G26" s="428">
        <v>1550</v>
      </c>
      <c r="H26" s="428">
        <v>1</v>
      </c>
      <c r="I26" s="674">
        <v>1</v>
      </c>
      <c r="J26" s="674">
        <v>0</v>
      </c>
      <c r="K26" s="674">
        <v>0</v>
      </c>
      <c r="L26" s="674">
        <v>0</v>
      </c>
      <c r="M26" s="674">
        <v>0</v>
      </c>
      <c r="N26" s="674">
        <v>0</v>
      </c>
      <c r="O26" s="674">
        <v>0</v>
      </c>
    </row>
    <row r="27" spans="1:15" ht="12.75">
      <c r="A27" s="428">
        <v>20</v>
      </c>
      <c r="B27" s="428" t="s">
        <v>646</v>
      </c>
      <c r="C27" s="428">
        <v>993</v>
      </c>
      <c r="D27" s="428">
        <v>480</v>
      </c>
      <c r="E27" s="428">
        <v>5</v>
      </c>
      <c r="F27" s="428">
        <v>1478</v>
      </c>
      <c r="G27" s="428">
        <v>1477</v>
      </c>
      <c r="H27" s="428">
        <v>1</v>
      </c>
      <c r="I27" s="674">
        <v>1</v>
      </c>
      <c r="J27" s="674">
        <v>0</v>
      </c>
      <c r="K27" s="674">
        <v>0</v>
      </c>
      <c r="L27" s="674">
        <v>0</v>
      </c>
      <c r="M27" s="674">
        <v>0</v>
      </c>
      <c r="N27" s="674">
        <v>0</v>
      </c>
      <c r="O27" s="674">
        <v>0</v>
      </c>
    </row>
    <row r="28" spans="1:15" ht="12.75">
      <c r="A28" s="428">
        <v>21</v>
      </c>
      <c r="B28" s="428" t="s">
        <v>647</v>
      </c>
      <c r="C28" s="428">
        <v>1597</v>
      </c>
      <c r="D28" s="428">
        <v>580</v>
      </c>
      <c r="E28" s="428">
        <v>4</v>
      </c>
      <c r="F28" s="428">
        <v>2181</v>
      </c>
      <c r="G28" s="428">
        <v>2001</v>
      </c>
      <c r="H28" s="428">
        <v>180</v>
      </c>
      <c r="I28" s="674">
        <v>166</v>
      </c>
      <c r="J28" s="674">
        <v>0</v>
      </c>
      <c r="K28" s="674">
        <v>0</v>
      </c>
      <c r="L28" s="674">
        <v>0</v>
      </c>
      <c r="M28" s="674">
        <v>0</v>
      </c>
      <c r="N28" s="674">
        <v>0</v>
      </c>
      <c r="O28" s="674">
        <v>14</v>
      </c>
    </row>
    <row r="29" spans="1:15" ht="12.75">
      <c r="A29" s="428">
        <v>22</v>
      </c>
      <c r="B29" s="428" t="s">
        <v>648</v>
      </c>
      <c r="C29" s="428">
        <v>1918</v>
      </c>
      <c r="D29" s="428">
        <v>914</v>
      </c>
      <c r="E29" s="428">
        <v>29</v>
      </c>
      <c r="F29" s="428">
        <v>2861</v>
      </c>
      <c r="G29" s="428">
        <v>2707</v>
      </c>
      <c r="H29" s="428">
        <v>154</v>
      </c>
      <c r="I29" s="674">
        <v>16</v>
      </c>
      <c r="J29" s="674">
        <v>0</v>
      </c>
      <c r="K29" s="674">
        <v>4</v>
      </c>
      <c r="L29" s="674">
        <v>0</v>
      </c>
      <c r="M29" s="674">
        <v>0</v>
      </c>
      <c r="N29" s="674">
        <v>0</v>
      </c>
      <c r="O29" s="674">
        <v>134</v>
      </c>
    </row>
    <row r="30" spans="1:15" ht="12.75">
      <c r="A30" s="428">
        <v>23</v>
      </c>
      <c r="B30" s="428" t="s">
        <v>649</v>
      </c>
      <c r="C30" s="428">
        <v>1443</v>
      </c>
      <c r="D30" s="428">
        <v>659</v>
      </c>
      <c r="E30" s="428">
        <v>10</v>
      </c>
      <c r="F30" s="428">
        <v>2112</v>
      </c>
      <c r="G30" s="428">
        <v>1952</v>
      </c>
      <c r="H30" s="428">
        <v>160</v>
      </c>
      <c r="I30" s="674">
        <v>160</v>
      </c>
      <c r="J30" s="674">
        <v>0</v>
      </c>
      <c r="K30" s="674">
        <v>0</v>
      </c>
      <c r="L30" s="674">
        <v>0</v>
      </c>
      <c r="M30" s="674">
        <v>0</v>
      </c>
      <c r="N30" s="674">
        <v>0</v>
      </c>
      <c r="O30" s="674">
        <v>0</v>
      </c>
    </row>
    <row r="31" spans="1:15" ht="12.75">
      <c r="A31" s="428">
        <v>24</v>
      </c>
      <c r="B31" s="428" t="s">
        <v>650</v>
      </c>
      <c r="C31" s="428">
        <v>1550</v>
      </c>
      <c r="D31" s="428">
        <v>707</v>
      </c>
      <c r="E31" s="428">
        <v>16</v>
      </c>
      <c r="F31" s="428">
        <v>2273</v>
      </c>
      <c r="G31" s="428">
        <v>2131</v>
      </c>
      <c r="H31" s="428">
        <v>142</v>
      </c>
      <c r="I31" s="674">
        <v>142</v>
      </c>
      <c r="J31" s="674">
        <v>0</v>
      </c>
      <c r="K31" s="674">
        <v>0</v>
      </c>
      <c r="L31" s="674">
        <v>0</v>
      </c>
      <c r="M31" s="674">
        <v>0</v>
      </c>
      <c r="N31" s="674">
        <v>0</v>
      </c>
      <c r="O31" s="674">
        <v>0</v>
      </c>
    </row>
    <row r="32" spans="1:15" ht="12.75">
      <c r="A32" s="428">
        <v>25</v>
      </c>
      <c r="B32" s="428" t="s">
        <v>651</v>
      </c>
      <c r="C32" s="428">
        <v>1301</v>
      </c>
      <c r="D32" s="428">
        <v>672</v>
      </c>
      <c r="E32" s="428">
        <v>13</v>
      </c>
      <c r="F32" s="428">
        <v>1986</v>
      </c>
      <c r="G32" s="428">
        <v>1837</v>
      </c>
      <c r="H32" s="428">
        <v>149</v>
      </c>
      <c r="I32" s="674">
        <v>138</v>
      </c>
      <c r="J32" s="674">
        <v>0</v>
      </c>
      <c r="K32" s="674">
        <v>0</v>
      </c>
      <c r="L32" s="674">
        <v>0</v>
      </c>
      <c r="M32" s="674">
        <v>0</v>
      </c>
      <c r="N32" s="674">
        <v>0</v>
      </c>
      <c r="O32" s="674">
        <v>11</v>
      </c>
    </row>
    <row r="33" spans="1:15" ht="12.75">
      <c r="A33" s="428">
        <v>26</v>
      </c>
      <c r="B33" s="428" t="s">
        <v>652</v>
      </c>
      <c r="C33" s="428">
        <v>1944</v>
      </c>
      <c r="D33" s="428">
        <v>869</v>
      </c>
      <c r="E33" s="428">
        <v>11</v>
      </c>
      <c r="F33" s="428">
        <v>2824</v>
      </c>
      <c r="G33" s="428">
        <v>2820</v>
      </c>
      <c r="H33" s="428">
        <v>4</v>
      </c>
      <c r="I33" s="674">
        <v>0</v>
      </c>
      <c r="J33" s="674">
        <v>0</v>
      </c>
      <c r="K33" s="674">
        <v>0</v>
      </c>
      <c r="L33" s="674">
        <v>0</v>
      </c>
      <c r="M33" s="674">
        <v>4</v>
      </c>
      <c r="N33" s="674">
        <v>0</v>
      </c>
      <c r="O33" s="674">
        <v>0</v>
      </c>
    </row>
    <row r="34" spans="1:15" ht="12.75">
      <c r="A34" s="428">
        <v>27</v>
      </c>
      <c r="B34" s="428" t="s">
        <v>653</v>
      </c>
      <c r="C34" s="428">
        <v>1659</v>
      </c>
      <c r="D34" s="428">
        <v>635</v>
      </c>
      <c r="E34" s="428">
        <v>18</v>
      </c>
      <c r="F34" s="428">
        <v>2312</v>
      </c>
      <c r="G34" s="428">
        <v>2042</v>
      </c>
      <c r="H34" s="428">
        <v>270</v>
      </c>
      <c r="I34" s="674">
        <v>145</v>
      </c>
      <c r="J34" s="674">
        <v>0</v>
      </c>
      <c r="K34" s="674">
        <v>0</v>
      </c>
      <c r="L34" s="674">
        <v>114</v>
      </c>
      <c r="M34" s="674">
        <v>11</v>
      </c>
      <c r="N34" s="674">
        <v>0</v>
      </c>
      <c r="O34" s="674">
        <v>0</v>
      </c>
    </row>
    <row r="35" spans="1:15" ht="12.75">
      <c r="A35" s="428">
        <v>28</v>
      </c>
      <c r="B35" s="428" t="s">
        <v>654</v>
      </c>
      <c r="C35" s="428">
        <v>470</v>
      </c>
      <c r="D35" s="428">
        <v>262</v>
      </c>
      <c r="E35" s="428">
        <v>11</v>
      </c>
      <c r="F35" s="428">
        <v>743</v>
      </c>
      <c r="G35" s="428">
        <v>743</v>
      </c>
      <c r="H35" s="428">
        <v>0</v>
      </c>
      <c r="I35" s="674">
        <v>0</v>
      </c>
      <c r="J35" s="674">
        <v>0</v>
      </c>
      <c r="K35" s="674">
        <v>0</v>
      </c>
      <c r="L35" s="674">
        <v>0</v>
      </c>
      <c r="M35" s="674">
        <v>0</v>
      </c>
      <c r="N35" s="674">
        <v>0</v>
      </c>
      <c r="O35" s="674">
        <v>0</v>
      </c>
    </row>
    <row r="36" spans="1:15" ht="12.75">
      <c r="A36" s="428">
        <v>29</v>
      </c>
      <c r="B36" s="428" t="s">
        <v>655</v>
      </c>
      <c r="C36" s="428">
        <v>2019</v>
      </c>
      <c r="D36" s="428">
        <v>980</v>
      </c>
      <c r="E36" s="428">
        <v>18</v>
      </c>
      <c r="F36" s="428">
        <v>3017</v>
      </c>
      <c r="G36" s="428">
        <v>2771</v>
      </c>
      <c r="H36" s="428">
        <v>246</v>
      </c>
      <c r="I36" s="674">
        <v>230</v>
      </c>
      <c r="J36" s="674">
        <v>0</v>
      </c>
      <c r="K36" s="674">
        <v>0</v>
      </c>
      <c r="L36" s="674">
        <v>0</v>
      </c>
      <c r="M36" s="674">
        <v>0</v>
      </c>
      <c r="N36" s="674">
        <v>0</v>
      </c>
      <c r="O36" s="674">
        <v>16</v>
      </c>
    </row>
    <row r="37" spans="1:15" ht="12.75">
      <c r="A37" s="428">
        <v>30</v>
      </c>
      <c r="B37" s="428" t="s">
        <v>656</v>
      </c>
      <c r="C37" s="428">
        <v>397</v>
      </c>
      <c r="D37" s="428">
        <v>253</v>
      </c>
      <c r="E37" s="428">
        <v>13</v>
      </c>
      <c r="F37" s="428">
        <v>663</v>
      </c>
      <c r="G37" s="428">
        <v>663</v>
      </c>
      <c r="H37" s="428">
        <v>0</v>
      </c>
      <c r="I37" s="674">
        <v>0</v>
      </c>
      <c r="J37" s="674">
        <v>0</v>
      </c>
      <c r="K37" s="674">
        <v>0</v>
      </c>
      <c r="L37" s="674">
        <v>0</v>
      </c>
      <c r="M37" s="674">
        <v>0</v>
      </c>
      <c r="N37" s="674">
        <v>0</v>
      </c>
      <c r="O37" s="674">
        <v>0</v>
      </c>
    </row>
    <row r="38" spans="1:15" ht="12.75">
      <c r="A38" s="428">
        <v>31</v>
      </c>
      <c r="B38" s="428" t="s">
        <v>657</v>
      </c>
      <c r="C38" s="428">
        <v>2247</v>
      </c>
      <c r="D38" s="428">
        <v>951</v>
      </c>
      <c r="E38" s="428">
        <v>25</v>
      </c>
      <c r="F38" s="428">
        <v>3223</v>
      </c>
      <c r="G38" s="428">
        <v>2826</v>
      </c>
      <c r="H38" s="428">
        <v>397</v>
      </c>
      <c r="I38" s="674">
        <v>393</v>
      </c>
      <c r="J38" s="674">
        <v>0</v>
      </c>
      <c r="K38" s="674">
        <v>0</v>
      </c>
      <c r="L38" s="674">
        <v>0</v>
      </c>
      <c r="M38" s="674">
        <v>4</v>
      </c>
      <c r="N38" s="674">
        <v>0</v>
      </c>
      <c r="O38" s="674">
        <v>0</v>
      </c>
    </row>
    <row r="39" spans="1:15" ht="12.75">
      <c r="A39" s="428">
        <v>32</v>
      </c>
      <c r="B39" s="428" t="s">
        <v>658</v>
      </c>
      <c r="C39" s="428">
        <v>2169</v>
      </c>
      <c r="D39" s="428">
        <v>1018</v>
      </c>
      <c r="E39" s="428">
        <v>32</v>
      </c>
      <c r="F39" s="428">
        <v>3219</v>
      </c>
      <c r="G39" s="428">
        <v>3134</v>
      </c>
      <c r="H39" s="428">
        <v>85</v>
      </c>
      <c r="I39" s="674">
        <v>85</v>
      </c>
      <c r="J39" s="674">
        <v>0</v>
      </c>
      <c r="K39" s="674">
        <v>0</v>
      </c>
      <c r="L39" s="674">
        <v>0</v>
      </c>
      <c r="M39" s="674">
        <v>0</v>
      </c>
      <c r="N39" s="674">
        <v>0</v>
      </c>
      <c r="O39" s="674">
        <v>0</v>
      </c>
    </row>
    <row r="40" spans="1:15" ht="12.75">
      <c r="A40" s="428">
        <v>33</v>
      </c>
      <c r="B40" s="428" t="s">
        <v>659</v>
      </c>
      <c r="C40" s="428">
        <v>804</v>
      </c>
      <c r="D40" s="428">
        <v>426</v>
      </c>
      <c r="E40" s="428">
        <v>9</v>
      </c>
      <c r="F40" s="428">
        <v>1239</v>
      </c>
      <c r="G40" s="428">
        <v>1230</v>
      </c>
      <c r="H40" s="428">
        <v>9</v>
      </c>
      <c r="I40" s="674">
        <v>8</v>
      </c>
      <c r="J40" s="674">
        <v>0</v>
      </c>
      <c r="K40" s="674">
        <v>0</v>
      </c>
      <c r="L40" s="674">
        <v>0</v>
      </c>
      <c r="M40" s="674">
        <v>0</v>
      </c>
      <c r="N40" s="674">
        <v>0</v>
      </c>
      <c r="O40" s="674">
        <v>1</v>
      </c>
    </row>
    <row r="41" spans="1:15" ht="12.75">
      <c r="A41" s="428">
        <v>34</v>
      </c>
      <c r="B41" s="428" t="s">
        <v>660</v>
      </c>
      <c r="C41" s="428">
        <v>2943</v>
      </c>
      <c r="D41" s="428">
        <v>1144</v>
      </c>
      <c r="E41" s="428">
        <v>6</v>
      </c>
      <c r="F41" s="428">
        <v>4093</v>
      </c>
      <c r="G41" s="428">
        <v>4035</v>
      </c>
      <c r="H41" s="428">
        <v>58</v>
      </c>
      <c r="I41" s="674">
        <v>0</v>
      </c>
      <c r="J41" s="674">
        <v>0</v>
      </c>
      <c r="K41" s="674">
        <v>0</v>
      </c>
      <c r="L41" s="674">
        <v>58</v>
      </c>
      <c r="M41" s="674">
        <v>0</v>
      </c>
      <c r="N41" s="674">
        <v>0</v>
      </c>
      <c r="O41" s="674">
        <v>0</v>
      </c>
    </row>
    <row r="42" spans="1:15" ht="12.75">
      <c r="A42" s="428">
        <v>35</v>
      </c>
      <c r="B42" s="428" t="s">
        <v>661</v>
      </c>
      <c r="C42" s="428">
        <v>1056</v>
      </c>
      <c r="D42" s="428">
        <v>511</v>
      </c>
      <c r="E42" s="428">
        <v>20</v>
      </c>
      <c r="F42" s="428">
        <v>1587</v>
      </c>
      <c r="G42" s="428">
        <v>1508</v>
      </c>
      <c r="H42" s="428">
        <v>79</v>
      </c>
      <c r="I42" s="674">
        <v>79</v>
      </c>
      <c r="J42" s="674">
        <v>0</v>
      </c>
      <c r="K42" s="674">
        <v>0</v>
      </c>
      <c r="L42" s="674">
        <v>0</v>
      </c>
      <c r="M42" s="674">
        <v>0</v>
      </c>
      <c r="N42" s="674">
        <v>0</v>
      </c>
      <c r="O42" s="674">
        <v>0</v>
      </c>
    </row>
    <row r="43" spans="1:15" ht="12.75">
      <c r="A43" s="428">
        <v>36</v>
      </c>
      <c r="B43" s="428" t="s">
        <v>662</v>
      </c>
      <c r="C43" s="428">
        <v>1273</v>
      </c>
      <c r="D43" s="428">
        <v>638</v>
      </c>
      <c r="E43" s="428">
        <v>9</v>
      </c>
      <c r="F43" s="428">
        <v>1920</v>
      </c>
      <c r="G43" s="428">
        <v>1886</v>
      </c>
      <c r="H43" s="428">
        <v>34</v>
      </c>
      <c r="I43" s="674">
        <v>2</v>
      </c>
      <c r="J43" s="674">
        <v>0</v>
      </c>
      <c r="K43" s="674">
        <v>0</v>
      </c>
      <c r="L43" s="674">
        <v>32</v>
      </c>
      <c r="M43" s="674">
        <v>0</v>
      </c>
      <c r="N43" s="674">
        <v>0</v>
      </c>
      <c r="O43" s="674">
        <v>0</v>
      </c>
    </row>
    <row r="44" spans="1:15" ht="12.75">
      <c r="A44" s="428">
        <v>37</v>
      </c>
      <c r="B44" s="428" t="s">
        <v>663</v>
      </c>
      <c r="C44" s="428">
        <v>1078</v>
      </c>
      <c r="D44" s="428">
        <v>530</v>
      </c>
      <c r="E44" s="428">
        <v>11</v>
      </c>
      <c r="F44" s="428">
        <v>1619</v>
      </c>
      <c r="G44" s="428">
        <v>1617</v>
      </c>
      <c r="H44" s="428">
        <v>2</v>
      </c>
      <c r="I44" s="674">
        <v>2</v>
      </c>
      <c r="J44" s="674">
        <v>0</v>
      </c>
      <c r="K44" s="674">
        <v>0</v>
      </c>
      <c r="L44" s="674">
        <v>0</v>
      </c>
      <c r="M44" s="674">
        <v>0</v>
      </c>
      <c r="N44" s="674">
        <v>0</v>
      </c>
      <c r="O44" s="674">
        <v>0</v>
      </c>
    </row>
    <row r="45" spans="1:15" ht="12.75">
      <c r="A45" s="428">
        <v>38</v>
      </c>
      <c r="B45" s="428" t="s">
        <v>664</v>
      </c>
      <c r="C45" s="428">
        <v>1256</v>
      </c>
      <c r="D45" s="428">
        <v>656</v>
      </c>
      <c r="E45" s="428">
        <v>10</v>
      </c>
      <c r="F45" s="428">
        <v>1922</v>
      </c>
      <c r="G45" s="428">
        <v>1918</v>
      </c>
      <c r="H45" s="428">
        <v>4</v>
      </c>
      <c r="I45" s="674">
        <v>3</v>
      </c>
      <c r="J45" s="674">
        <v>0</v>
      </c>
      <c r="K45" s="674">
        <v>0</v>
      </c>
      <c r="L45" s="674">
        <v>0</v>
      </c>
      <c r="M45" s="674">
        <v>0</v>
      </c>
      <c r="N45" s="674">
        <v>0</v>
      </c>
      <c r="O45" s="674">
        <v>1</v>
      </c>
    </row>
    <row r="46" spans="1:15" ht="12.75">
      <c r="A46" s="428">
        <v>39</v>
      </c>
      <c r="B46" s="428" t="s">
        <v>665</v>
      </c>
      <c r="C46" s="428">
        <v>2427</v>
      </c>
      <c r="D46" s="428">
        <v>1132</v>
      </c>
      <c r="E46" s="428">
        <v>23</v>
      </c>
      <c r="F46" s="428">
        <v>3582</v>
      </c>
      <c r="G46" s="428">
        <v>3372</v>
      </c>
      <c r="H46" s="428">
        <v>210</v>
      </c>
      <c r="I46" s="674">
        <v>192</v>
      </c>
      <c r="J46" s="674">
        <v>0</v>
      </c>
      <c r="K46" s="674">
        <v>18</v>
      </c>
      <c r="L46" s="674">
        <v>0</v>
      </c>
      <c r="M46" s="674">
        <v>0</v>
      </c>
      <c r="N46" s="674">
        <v>0</v>
      </c>
      <c r="O46" s="674">
        <v>0</v>
      </c>
    </row>
    <row r="47" spans="1:15" ht="12.75">
      <c r="A47" s="428">
        <v>40</v>
      </c>
      <c r="B47" s="428" t="s">
        <v>666</v>
      </c>
      <c r="C47" s="428">
        <v>1201</v>
      </c>
      <c r="D47" s="428">
        <v>640</v>
      </c>
      <c r="E47" s="428">
        <v>11</v>
      </c>
      <c r="F47" s="428">
        <v>1852</v>
      </c>
      <c r="G47" s="428">
        <v>1780</v>
      </c>
      <c r="H47" s="428">
        <v>72</v>
      </c>
      <c r="I47" s="674">
        <v>67</v>
      </c>
      <c r="J47" s="674">
        <v>0</v>
      </c>
      <c r="K47" s="674">
        <v>0</v>
      </c>
      <c r="L47" s="674">
        <v>0</v>
      </c>
      <c r="M47" s="674">
        <v>5</v>
      </c>
      <c r="N47" s="674">
        <v>0</v>
      </c>
      <c r="O47" s="674">
        <v>0</v>
      </c>
    </row>
    <row r="48" spans="1:15" ht="12.75">
      <c r="A48" s="428">
        <v>41</v>
      </c>
      <c r="B48" s="428" t="s">
        <v>667</v>
      </c>
      <c r="C48" s="428">
        <v>1220</v>
      </c>
      <c r="D48" s="428">
        <v>550</v>
      </c>
      <c r="E48" s="428">
        <v>6</v>
      </c>
      <c r="F48" s="428">
        <v>1776</v>
      </c>
      <c r="G48" s="428">
        <v>1774</v>
      </c>
      <c r="H48" s="428">
        <v>2</v>
      </c>
      <c r="I48" s="674">
        <v>2</v>
      </c>
      <c r="J48" s="674">
        <v>0</v>
      </c>
      <c r="K48" s="674">
        <v>0</v>
      </c>
      <c r="L48" s="674">
        <v>0</v>
      </c>
      <c r="M48" s="674">
        <v>0</v>
      </c>
      <c r="N48" s="674">
        <v>0</v>
      </c>
      <c r="O48" s="674">
        <v>0</v>
      </c>
    </row>
    <row r="49" spans="1:15" ht="12.75">
      <c r="A49" s="428">
        <v>42</v>
      </c>
      <c r="B49" s="428" t="s">
        <v>668</v>
      </c>
      <c r="C49" s="428">
        <v>1613</v>
      </c>
      <c r="D49" s="428">
        <v>764</v>
      </c>
      <c r="E49" s="428">
        <v>7</v>
      </c>
      <c r="F49" s="428">
        <v>2384</v>
      </c>
      <c r="G49" s="428">
        <v>2360</v>
      </c>
      <c r="H49" s="428">
        <v>24</v>
      </c>
      <c r="I49" s="674">
        <v>23</v>
      </c>
      <c r="J49" s="674">
        <v>0</v>
      </c>
      <c r="K49" s="674">
        <v>0</v>
      </c>
      <c r="L49" s="674">
        <v>0</v>
      </c>
      <c r="M49" s="674">
        <v>1</v>
      </c>
      <c r="N49" s="674">
        <v>0</v>
      </c>
      <c r="O49" s="674">
        <v>0</v>
      </c>
    </row>
    <row r="50" spans="1:15" ht="12.75">
      <c r="A50" s="428">
        <v>43</v>
      </c>
      <c r="B50" s="428" t="s">
        <v>669</v>
      </c>
      <c r="C50" s="428">
        <v>1706</v>
      </c>
      <c r="D50" s="428">
        <v>793</v>
      </c>
      <c r="E50" s="428">
        <v>31</v>
      </c>
      <c r="F50" s="428">
        <v>2530</v>
      </c>
      <c r="G50" s="428">
        <v>2525</v>
      </c>
      <c r="H50" s="428">
        <v>5</v>
      </c>
      <c r="I50" s="674">
        <v>0</v>
      </c>
      <c r="J50" s="674">
        <v>0</v>
      </c>
      <c r="K50" s="674">
        <v>5</v>
      </c>
      <c r="L50" s="674">
        <v>0</v>
      </c>
      <c r="M50" s="674">
        <v>0</v>
      </c>
      <c r="N50" s="674">
        <v>0</v>
      </c>
      <c r="O50" s="674">
        <v>0</v>
      </c>
    </row>
    <row r="51" spans="1:15" ht="12.75">
      <c r="A51" s="428">
        <v>44</v>
      </c>
      <c r="B51" s="428" t="s">
        <v>670</v>
      </c>
      <c r="C51" s="428">
        <v>996</v>
      </c>
      <c r="D51" s="428">
        <v>495</v>
      </c>
      <c r="E51" s="428">
        <v>4</v>
      </c>
      <c r="F51" s="428">
        <v>1495</v>
      </c>
      <c r="G51" s="428">
        <v>1423</v>
      </c>
      <c r="H51" s="428">
        <v>72</v>
      </c>
      <c r="I51" s="674">
        <v>72</v>
      </c>
      <c r="J51" s="674">
        <v>0</v>
      </c>
      <c r="K51" s="674">
        <v>0</v>
      </c>
      <c r="L51" s="674">
        <v>0</v>
      </c>
      <c r="M51" s="674">
        <v>0</v>
      </c>
      <c r="N51" s="674">
        <v>0</v>
      </c>
      <c r="O51" s="674">
        <v>0</v>
      </c>
    </row>
    <row r="52" spans="1:15" ht="12.75">
      <c r="A52" s="428">
        <v>45</v>
      </c>
      <c r="B52" s="428" t="s">
        <v>671</v>
      </c>
      <c r="C52" s="428">
        <v>987</v>
      </c>
      <c r="D52" s="428">
        <v>525</v>
      </c>
      <c r="E52" s="428">
        <v>13</v>
      </c>
      <c r="F52" s="428">
        <v>1525</v>
      </c>
      <c r="G52" s="428">
        <v>1413</v>
      </c>
      <c r="H52" s="428">
        <v>112</v>
      </c>
      <c r="I52" s="674">
        <v>21</v>
      </c>
      <c r="J52" s="674">
        <v>0</v>
      </c>
      <c r="K52" s="674">
        <v>1</v>
      </c>
      <c r="L52" s="674">
        <v>46</v>
      </c>
      <c r="M52" s="674">
        <v>7</v>
      </c>
      <c r="N52" s="674">
        <v>0</v>
      </c>
      <c r="O52" s="674">
        <v>37</v>
      </c>
    </row>
    <row r="53" spans="1:15" ht="12.75">
      <c r="A53" s="428">
        <v>46</v>
      </c>
      <c r="B53" s="428" t="s">
        <v>672</v>
      </c>
      <c r="C53" s="428">
        <v>2249</v>
      </c>
      <c r="D53" s="428">
        <v>923</v>
      </c>
      <c r="E53" s="428">
        <v>28</v>
      </c>
      <c r="F53" s="428">
        <v>3200</v>
      </c>
      <c r="G53" s="428">
        <v>2936</v>
      </c>
      <c r="H53" s="428">
        <v>264</v>
      </c>
      <c r="I53" s="674">
        <v>264</v>
      </c>
      <c r="J53" s="674">
        <v>0</v>
      </c>
      <c r="K53" s="674">
        <v>0</v>
      </c>
      <c r="L53" s="674">
        <v>0</v>
      </c>
      <c r="M53" s="674">
        <v>0</v>
      </c>
      <c r="N53" s="674">
        <v>0</v>
      </c>
      <c r="O53" s="674">
        <v>0</v>
      </c>
    </row>
    <row r="54" spans="1:15" ht="12.75">
      <c r="A54" s="428">
        <v>47</v>
      </c>
      <c r="B54" s="428" t="s">
        <v>673</v>
      </c>
      <c r="C54" s="428">
        <v>2786</v>
      </c>
      <c r="D54" s="428">
        <v>1204</v>
      </c>
      <c r="E54" s="428">
        <v>6</v>
      </c>
      <c r="F54" s="428">
        <v>3996</v>
      </c>
      <c r="G54" s="428">
        <v>3584</v>
      </c>
      <c r="H54" s="428">
        <v>412</v>
      </c>
      <c r="I54" s="674">
        <v>412</v>
      </c>
      <c r="J54" s="674">
        <v>0</v>
      </c>
      <c r="K54" s="674">
        <v>0</v>
      </c>
      <c r="L54" s="674">
        <v>0</v>
      </c>
      <c r="M54" s="674">
        <v>0</v>
      </c>
      <c r="N54" s="674">
        <v>0</v>
      </c>
      <c r="O54" s="674">
        <v>0</v>
      </c>
    </row>
    <row r="55" spans="1:15" ht="12.75">
      <c r="A55" s="428">
        <v>48</v>
      </c>
      <c r="B55" s="428" t="s">
        <v>674</v>
      </c>
      <c r="C55" s="428">
        <v>1048</v>
      </c>
      <c r="D55" s="428">
        <v>510</v>
      </c>
      <c r="E55" s="428">
        <v>3</v>
      </c>
      <c r="F55" s="428">
        <v>1561</v>
      </c>
      <c r="G55" s="428">
        <v>1420</v>
      </c>
      <c r="H55" s="428">
        <v>141</v>
      </c>
      <c r="I55" s="674">
        <v>141</v>
      </c>
      <c r="J55" s="674">
        <v>0</v>
      </c>
      <c r="K55" s="674">
        <v>0</v>
      </c>
      <c r="L55" s="674">
        <v>0</v>
      </c>
      <c r="M55" s="674">
        <v>0</v>
      </c>
      <c r="N55" s="674">
        <v>0</v>
      </c>
      <c r="O55" s="674">
        <v>0</v>
      </c>
    </row>
    <row r="56" spans="1:15" ht="12.75">
      <c r="A56" s="428">
        <v>49</v>
      </c>
      <c r="B56" s="428" t="s">
        <v>675</v>
      </c>
      <c r="C56" s="428">
        <v>1442</v>
      </c>
      <c r="D56" s="428">
        <v>571</v>
      </c>
      <c r="E56" s="428">
        <v>62</v>
      </c>
      <c r="F56" s="428">
        <v>2075</v>
      </c>
      <c r="G56" s="428">
        <v>2026</v>
      </c>
      <c r="H56" s="428">
        <v>49</v>
      </c>
      <c r="I56" s="674">
        <v>0</v>
      </c>
      <c r="J56" s="674">
        <v>0</v>
      </c>
      <c r="K56" s="674">
        <v>0</v>
      </c>
      <c r="L56" s="674">
        <v>46</v>
      </c>
      <c r="M56" s="674">
        <v>3</v>
      </c>
      <c r="N56" s="674">
        <v>0</v>
      </c>
      <c r="O56" s="674">
        <v>0</v>
      </c>
    </row>
    <row r="57" spans="1:15" ht="12.75">
      <c r="A57" s="428">
        <v>50</v>
      </c>
      <c r="B57" s="428" t="s">
        <v>676</v>
      </c>
      <c r="C57" s="428">
        <v>673</v>
      </c>
      <c r="D57" s="428">
        <v>375</v>
      </c>
      <c r="E57" s="428">
        <v>5</v>
      </c>
      <c r="F57" s="428">
        <v>1053</v>
      </c>
      <c r="G57" s="428">
        <v>1052</v>
      </c>
      <c r="H57" s="428">
        <v>1</v>
      </c>
      <c r="I57" s="674">
        <v>0</v>
      </c>
      <c r="J57" s="674">
        <v>0</v>
      </c>
      <c r="K57" s="674">
        <v>0</v>
      </c>
      <c r="L57" s="674">
        <v>0</v>
      </c>
      <c r="M57" s="674">
        <v>0</v>
      </c>
      <c r="N57" s="674">
        <v>0</v>
      </c>
      <c r="O57" s="674">
        <v>1</v>
      </c>
    </row>
    <row r="58" spans="1:15" ht="12.75">
      <c r="A58" s="428">
        <v>51</v>
      </c>
      <c r="B58" s="428" t="s">
        <v>677</v>
      </c>
      <c r="C58" s="428">
        <v>1495</v>
      </c>
      <c r="D58" s="428">
        <v>722</v>
      </c>
      <c r="E58" s="428">
        <v>32</v>
      </c>
      <c r="F58" s="428">
        <v>2249</v>
      </c>
      <c r="G58" s="428">
        <v>2044</v>
      </c>
      <c r="H58" s="428">
        <v>205</v>
      </c>
      <c r="I58" s="674">
        <v>205</v>
      </c>
      <c r="J58" s="674">
        <v>0</v>
      </c>
      <c r="K58" s="674">
        <v>0</v>
      </c>
      <c r="L58" s="674">
        <v>0</v>
      </c>
      <c r="M58" s="674">
        <v>0</v>
      </c>
      <c r="N58" s="674">
        <v>0</v>
      </c>
      <c r="O58" s="674">
        <v>0</v>
      </c>
    </row>
    <row r="59" spans="1:15" ht="12.75">
      <c r="A59" s="428">
        <v>52</v>
      </c>
      <c r="B59" s="428" t="s">
        <v>678</v>
      </c>
      <c r="C59" s="428">
        <v>1637</v>
      </c>
      <c r="D59" s="428">
        <v>644</v>
      </c>
      <c r="E59" s="428">
        <v>3</v>
      </c>
      <c r="F59" s="428">
        <v>2284</v>
      </c>
      <c r="G59" s="428">
        <v>2079</v>
      </c>
      <c r="H59" s="428">
        <v>205</v>
      </c>
      <c r="I59" s="674">
        <v>134</v>
      </c>
      <c r="J59" s="674">
        <v>5</v>
      </c>
      <c r="K59" s="674">
        <v>64</v>
      </c>
      <c r="L59" s="674">
        <v>0</v>
      </c>
      <c r="M59" s="674">
        <v>2</v>
      </c>
      <c r="N59" s="674">
        <v>0</v>
      </c>
      <c r="O59" s="674">
        <v>0</v>
      </c>
    </row>
    <row r="60" spans="1:15" ht="12.75">
      <c r="A60" s="428">
        <v>53</v>
      </c>
      <c r="B60" s="428" t="s">
        <v>679</v>
      </c>
      <c r="C60" s="428">
        <v>1340</v>
      </c>
      <c r="D60" s="428">
        <v>689</v>
      </c>
      <c r="E60" s="428">
        <v>7</v>
      </c>
      <c r="F60" s="428">
        <v>2036</v>
      </c>
      <c r="G60" s="428">
        <v>1907</v>
      </c>
      <c r="H60" s="428">
        <v>129</v>
      </c>
      <c r="I60" s="674">
        <v>129</v>
      </c>
      <c r="J60" s="674">
        <v>0</v>
      </c>
      <c r="K60" s="674">
        <v>0</v>
      </c>
      <c r="L60" s="674">
        <v>0</v>
      </c>
      <c r="M60" s="674">
        <v>0</v>
      </c>
      <c r="N60" s="674">
        <v>0</v>
      </c>
      <c r="O60" s="674">
        <v>0</v>
      </c>
    </row>
    <row r="61" spans="1:15" ht="12.75">
      <c r="A61" s="428">
        <v>54</v>
      </c>
      <c r="B61" s="428" t="s">
        <v>680</v>
      </c>
      <c r="C61" s="428">
        <v>1114</v>
      </c>
      <c r="D61" s="428">
        <v>600</v>
      </c>
      <c r="E61" s="428">
        <v>43</v>
      </c>
      <c r="F61" s="428">
        <v>1757</v>
      </c>
      <c r="G61" s="428">
        <v>1709</v>
      </c>
      <c r="H61" s="428">
        <v>48</v>
      </c>
      <c r="I61" s="674">
        <v>6</v>
      </c>
      <c r="J61" s="674">
        <v>0</v>
      </c>
      <c r="K61" s="674">
        <v>0</v>
      </c>
      <c r="L61" s="674">
        <v>0</v>
      </c>
      <c r="M61" s="674">
        <v>35</v>
      </c>
      <c r="N61" s="674">
        <v>0</v>
      </c>
      <c r="O61" s="674">
        <v>7</v>
      </c>
    </row>
    <row r="62" spans="1:15" ht="12.75">
      <c r="A62" s="428">
        <v>55</v>
      </c>
      <c r="B62" s="428" t="s">
        <v>681</v>
      </c>
      <c r="C62" s="428">
        <v>915</v>
      </c>
      <c r="D62" s="428">
        <v>575</v>
      </c>
      <c r="E62" s="428">
        <v>49</v>
      </c>
      <c r="F62" s="428">
        <v>1539</v>
      </c>
      <c r="G62" s="428">
        <v>1539</v>
      </c>
      <c r="H62" s="428">
        <v>0</v>
      </c>
      <c r="I62" s="674">
        <v>0</v>
      </c>
      <c r="J62" s="674">
        <v>0</v>
      </c>
      <c r="K62" s="674">
        <v>0</v>
      </c>
      <c r="L62" s="674">
        <v>0</v>
      </c>
      <c r="M62" s="674">
        <v>0</v>
      </c>
      <c r="N62" s="674">
        <v>0</v>
      </c>
      <c r="O62" s="674">
        <v>0</v>
      </c>
    </row>
    <row r="63" spans="1:15" ht="12.75">
      <c r="A63" s="428">
        <v>56</v>
      </c>
      <c r="B63" s="428" t="s">
        <v>682</v>
      </c>
      <c r="C63" s="428">
        <v>1636</v>
      </c>
      <c r="D63" s="428">
        <v>674</v>
      </c>
      <c r="E63" s="428">
        <v>13</v>
      </c>
      <c r="F63" s="428">
        <v>2323</v>
      </c>
      <c r="G63" s="428">
        <v>2275</v>
      </c>
      <c r="H63" s="428">
        <v>48</v>
      </c>
      <c r="I63" s="674">
        <v>26</v>
      </c>
      <c r="J63" s="674">
        <v>0</v>
      </c>
      <c r="K63" s="674">
        <v>0</v>
      </c>
      <c r="L63" s="674">
        <v>20</v>
      </c>
      <c r="M63" s="674">
        <v>0</v>
      </c>
      <c r="N63" s="674">
        <v>0</v>
      </c>
      <c r="O63" s="674">
        <v>2</v>
      </c>
    </row>
    <row r="64" spans="1:15" ht="12.75">
      <c r="A64" s="428">
        <v>57</v>
      </c>
      <c r="B64" s="428" t="s">
        <v>683</v>
      </c>
      <c r="C64" s="428">
        <v>1290</v>
      </c>
      <c r="D64" s="428">
        <v>596</v>
      </c>
      <c r="E64" s="428">
        <v>29</v>
      </c>
      <c r="F64" s="428">
        <v>1915</v>
      </c>
      <c r="G64" s="428">
        <v>1890</v>
      </c>
      <c r="H64" s="428">
        <v>25</v>
      </c>
      <c r="I64" s="674">
        <v>17</v>
      </c>
      <c r="J64" s="674">
        <v>0</v>
      </c>
      <c r="K64" s="674">
        <v>0</v>
      </c>
      <c r="L64" s="674">
        <v>0</v>
      </c>
      <c r="M64" s="674">
        <v>0</v>
      </c>
      <c r="N64" s="674">
        <v>0</v>
      </c>
      <c r="O64" s="674">
        <v>8</v>
      </c>
    </row>
    <row r="65" spans="1:15" ht="12.75">
      <c r="A65" s="428">
        <v>58</v>
      </c>
      <c r="B65" s="428" t="s">
        <v>684</v>
      </c>
      <c r="C65" s="428">
        <v>906</v>
      </c>
      <c r="D65" s="428">
        <v>507</v>
      </c>
      <c r="E65" s="428">
        <v>2</v>
      </c>
      <c r="F65" s="428">
        <v>1415</v>
      </c>
      <c r="G65" s="428">
        <v>1339</v>
      </c>
      <c r="H65" s="428">
        <v>76</v>
      </c>
      <c r="I65" s="674">
        <v>0</v>
      </c>
      <c r="J65" s="674">
        <v>0</v>
      </c>
      <c r="K65" s="674">
        <v>76</v>
      </c>
      <c r="L65" s="674">
        <v>0</v>
      </c>
      <c r="M65" s="674">
        <v>0</v>
      </c>
      <c r="N65" s="674">
        <v>0</v>
      </c>
      <c r="O65" s="674">
        <v>0</v>
      </c>
    </row>
    <row r="66" spans="1:15" ht="12.75">
      <c r="A66" s="428">
        <v>59</v>
      </c>
      <c r="B66" s="428" t="s">
        <v>685</v>
      </c>
      <c r="C66" s="428">
        <v>1230</v>
      </c>
      <c r="D66" s="428">
        <v>609</v>
      </c>
      <c r="E66" s="428">
        <v>3</v>
      </c>
      <c r="F66" s="428">
        <v>1842</v>
      </c>
      <c r="G66" s="428">
        <v>1842</v>
      </c>
      <c r="H66" s="428">
        <v>0</v>
      </c>
      <c r="I66" s="674">
        <v>0</v>
      </c>
      <c r="J66" s="674">
        <v>0</v>
      </c>
      <c r="K66" s="674">
        <v>0</v>
      </c>
      <c r="L66" s="674">
        <v>0</v>
      </c>
      <c r="M66" s="674">
        <v>0</v>
      </c>
      <c r="N66" s="674">
        <v>0</v>
      </c>
      <c r="O66" s="674">
        <v>0</v>
      </c>
    </row>
    <row r="67" spans="1:15" ht="12.75">
      <c r="A67" s="428">
        <v>60</v>
      </c>
      <c r="B67" s="428" t="s">
        <v>686</v>
      </c>
      <c r="C67" s="428">
        <v>2107</v>
      </c>
      <c r="D67" s="428">
        <v>902</v>
      </c>
      <c r="E67" s="428">
        <v>2</v>
      </c>
      <c r="F67" s="428">
        <v>3011</v>
      </c>
      <c r="G67" s="428">
        <v>2879</v>
      </c>
      <c r="H67" s="428">
        <v>132</v>
      </c>
      <c r="I67" s="674">
        <v>132</v>
      </c>
      <c r="J67" s="674">
        <v>0</v>
      </c>
      <c r="K67" s="674">
        <v>0</v>
      </c>
      <c r="L67" s="674">
        <v>0</v>
      </c>
      <c r="M67" s="674">
        <v>0</v>
      </c>
      <c r="N67" s="674">
        <v>0</v>
      </c>
      <c r="O67" s="674">
        <v>0</v>
      </c>
    </row>
    <row r="68" spans="1:15" ht="12.75">
      <c r="A68" s="428">
        <v>61</v>
      </c>
      <c r="B68" s="428" t="s">
        <v>687</v>
      </c>
      <c r="C68" s="428">
        <v>1773</v>
      </c>
      <c r="D68" s="428">
        <v>586</v>
      </c>
      <c r="E68" s="428">
        <v>8</v>
      </c>
      <c r="F68" s="428">
        <v>2367</v>
      </c>
      <c r="G68" s="428">
        <v>1928</v>
      </c>
      <c r="H68" s="428">
        <v>439</v>
      </c>
      <c r="I68" s="674">
        <v>436</v>
      </c>
      <c r="J68" s="674">
        <v>0</v>
      </c>
      <c r="K68" s="674">
        <v>3</v>
      </c>
      <c r="L68" s="674">
        <v>0</v>
      </c>
      <c r="M68" s="674">
        <v>0</v>
      </c>
      <c r="N68" s="674">
        <v>0</v>
      </c>
      <c r="O68" s="674">
        <v>0</v>
      </c>
    </row>
    <row r="69" spans="1:15" ht="12.75">
      <c r="A69" s="428">
        <v>62</v>
      </c>
      <c r="B69" s="428" t="s">
        <v>688</v>
      </c>
      <c r="C69" s="428">
        <v>1400</v>
      </c>
      <c r="D69" s="428">
        <v>694</v>
      </c>
      <c r="E69" s="428">
        <v>5</v>
      </c>
      <c r="F69" s="428">
        <v>2099</v>
      </c>
      <c r="G69" s="428">
        <v>2082</v>
      </c>
      <c r="H69" s="428">
        <v>17</v>
      </c>
      <c r="I69" s="674">
        <v>17</v>
      </c>
      <c r="J69" s="674">
        <v>0</v>
      </c>
      <c r="K69" s="674">
        <v>0</v>
      </c>
      <c r="L69" s="674">
        <v>0</v>
      </c>
      <c r="M69" s="674">
        <v>0</v>
      </c>
      <c r="N69" s="674">
        <v>0</v>
      </c>
      <c r="O69" s="674">
        <v>0</v>
      </c>
    </row>
    <row r="70" spans="1:15" ht="12.75">
      <c r="A70" s="428">
        <v>63</v>
      </c>
      <c r="B70" s="428" t="s">
        <v>689</v>
      </c>
      <c r="C70" s="428">
        <v>1403</v>
      </c>
      <c r="D70" s="428">
        <v>687</v>
      </c>
      <c r="E70" s="428">
        <v>15</v>
      </c>
      <c r="F70" s="428">
        <v>2105</v>
      </c>
      <c r="G70" s="428">
        <v>2104</v>
      </c>
      <c r="H70" s="428">
        <v>1</v>
      </c>
      <c r="I70" s="674">
        <v>1</v>
      </c>
      <c r="J70" s="674">
        <v>0</v>
      </c>
      <c r="K70" s="674">
        <v>0</v>
      </c>
      <c r="L70" s="674">
        <v>0</v>
      </c>
      <c r="M70" s="674">
        <v>0</v>
      </c>
      <c r="N70" s="674">
        <v>0</v>
      </c>
      <c r="O70" s="674">
        <v>0</v>
      </c>
    </row>
    <row r="71" spans="1:15" ht="12.75">
      <c r="A71" s="428">
        <v>64</v>
      </c>
      <c r="B71" s="428" t="s">
        <v>690</v>
      </c>
      <c r="C71" s="428">
        <v>1077</v>
      </c>
      <c r="D71" s="428">
        <v>512</v>
      </c>
      <c r="E71" s="428">
        <v>15</v>
      </c>
      <c r="F71" s="428">
        <v>1604</v>
      </c>
      <c r="G71" s="428">
        <v>1527</v>
      </c>
      <c r="H71" s="428">
        <v>77</v>
      </c>
      <c r="I71" s="674">
        <v>72</v>
      </c>
      <c r="J71" s="674">
        <v>0</v>
      </c>
      <c r="K71" s="674">
        <v>0</v>
      </c>
      <c r="L71" s="674">
        <v>0</v>
      </c>
      <c r="M71" s="674">
        <v>5</v>
      </c>
      <c r="N71" s="674">
        <v>0</v>
      </c>
      <c r="O71" s="674">
        <v>0</v>
      </c>
    </row>
    <row r="72" spans="1:15" ht="12.75">
      <c r="A72" s="428">
        <v>65</v>
      </c>
      <c r="B72" s="428" t="s">
        <v>691</v>
      </c>
      <c r="C72" s="428">
        <v>2365</v>
      </c>
      <c r="D72" s="428">
        <v>962</v>
      </c>
      <c r="E72" s="428">
        <v>15</v>
      </c>
      <c r="F72" s="428">
        <v>3342</v>
      </c>
      <c r="G72" s="428">
        <v>3260</v>
      </c>
      <c r="H72" s="428">
        <v>82</v>
      </c>
      <c r="I72" s="674">
        <v>13</v>
      </c>
      <c r="J72" s="674">
        <v>0</v>
      </c>
      <c r="K72" s="674">
        <v>0</v>
      </c>
      <c r="L72" s="674">
        <v>69</v>
      </c>
      <c r="M72" s="674">
        <v>0</v>
      </c>
      <c r="N72" s="674">
        <v>0</v>
      </c>
      <c r="O72" s="674">
        <v>0</v>
      </c>
    </row>
    <row r="73" spans="1:15" ht="12.75">
      <c r="A73" s="428">
        <v>66</v>
      </c>
      <c r="B73" s="428" t="s">
        <v>692</v>
      </c>
      <c r="C73" s="428">
        <v>888</v>
      </c>
      <c r="D73" s="428">
        <v>406</v>
      </c>
      <c r="E73" s="428">
        <v>1</v>
      </c>
      <c r="F73" s="428">
        <v>1295</v>
      </c>
      <c r="G73" s="428">
        <v>1291</v>
      </c>
      <c r="H73" s="428">
        <v>4</v>
      </c>
      <c r="I73" s="674">
        <v>2</v>
      </c>
      <c r="J73" s="674">
        <v>0</v>
      </c>
      <c r="K73" s="674">
        <v>0</v>
      </c>
      <c r="L73" s="674">
        <v>0</v>
      </c>
      <c r="M73" s="674">
        <v>1</v>
      </c>
      <c r="N73" s="674">
        <v>0</v>
      </c>
      <c r="O73" s="674">
        <v>1</v>
      </c>
    </row>
    <row r="74" spans="1:15" ht="12.75">
      <c r="A74" s="428">
        <v>67</v>
      </c>
      <c r="B74" s="428" t="s">
        <v>693</v>
      </c>
      <c r="C74" s="428">
        <v>1920</v>
      </c>
      <c r="D74" s="428">
        <v>807</v>
      </c>
      <c r="E74" s="428">
        <v>16</v>
      </c>
      <c r="F74" s="428">
        <v>2743</v>
      </c>
      <c r="G74" s="428">
        <v>2647</v>
      </c>
      <c r="H74" s="428">
        <v>96</v>
      </c>
      <c r="I74" s="674">
        <v>95</v>
      </c>
      <c r="J74" s="674">
        <v>0</v>
      </c>
      <c r="K74" s="674">
        <v>0</v>
      </c>
      <c r="L74" s="674">
        <v>0</v>
      </c>
      <c r="M74" s="674">
        <v>0</v>
      </c>
      <c r="N74" s="674">
        <v>0</v>
      </c>
      <c r="O74" s="674">
        <v>1</v>
      </c>
    </row>
    <row r="75" spans="1:15" ht="12.75">
      <c r="A75" s="428">
        <v>68</v>
      </c>
      <c r="B75" s="428" t="s">
        <v>694</v>
      </c>
      <c r="C75" s="428">
        <v>2974</v>
      </c>
      <c r="D75" s="428">
        <v>1264</v>
      </c>
      <c r="E75" s="428">
        <v>20</v>
      </c>
      <c r="F75" s="428">
        <v>4258</v>
      </c>
      <c r="G75" s="428">
        <v>4230</v>
      </c>
      <c r="H75" s="428">
        <v>28</v>
      </c>
      <c r="I75" s="674">
        <v>28</v>
      </c>
      <c r="J75" s="674">
        <v>0</v>
      </c>
      <c r="K75" s="674">
        <v>0</v>
      </c>
      <c r="L75" s="674">
        <v>0</v>
      </c>
      <c r="M75" s="674">
        <v>0</v>
      </c>
      <c r="N75" s="674">
        <v>0</v>
      </c>
      <c r="O75" s="674">
        <v>0</v>
      </c>
    </row>
    <row r="76" spans="1:15" ht="12.75">
      <c r="A76" s="428">
        <v>69</v>
      </c>
      <c r="B76" s="428" t="s">
        <v>695</v>
      </c>
      <c r="C76" s="428">
        <v>1815</v>
      </c>
      <c r="D76" s="428">
        <v>675</v>
      </c>
      <c r="E76" s="428">
        <v>4</v>
      </c>
      <c r="F76" s="428">
        <v>2494</v>
      </c>
      <c r="G76" s="428">
        <v>2479</v>
      </c>
      <c r="H76" s="428">
        <v>15</v>
      </c>
      <c r="I76" s="674">
        <v>2</v>
      </c>
      <c r="J76" s="674">
        <v>0</v>
      </c>
      <c r="K76" s="674">
        <v>0</v>
      </c>
      <c r="L76" s="674">
        <v>0</v>
      </c>
      <c r="M76" s="674">
        <v>0</v>
      </c>
      <c r="N76" s="674">
        <v>0</v>
      </c>
      <c r="O76" s="674">
        <v>13</v>
      </c>
    </row>
    <row r="77" spans="1:15" ht="12.75">
      <c r="A77" s="428">
        <v>70</v>
      </c>
      <c r="B77" s="428" t="s">
        <v>696</v>
      </c>
      <c r="C77" s="428">
        <v>1814</v>
      </c>
      <c r="D77" s="428">
        <v>720</v>
      </c>
      <c r="E77" s="428">
        <v>1</v>
      </c>
      <c r="F77" s="428">
        <v>2535</v>
      </c>
      <c r="G77" s="428">
        <v>2356</v>
      </c>
      <c r="H77" s="428">
        <v>179</v>
      </c>
      <c r="I77" s="674">
        <v>177</v>
      </c>
      <c r="J77" s="674">
        <v>1</v>
      </c>
      <c r="K77" s="674">
        <v>1</v>
      </c>
      <c r="L77" s="674">
        <v>0</v>
      </c>
      <c r="M77" s="674">
        <v>0</v>
      </c>
      <c r="N77" s="674">
        <v>0</v>
      </c>
      <c r="O77" s="674">
        <v>0</v>
      </c>
    </row>
    <row r="78" spans="1:15" ht="12.75">
      <c r="A78" s="428">
        <v>71</v>
      </c>
      <c r="B78" s="428" t="s">
        <v>697</v>
      </c>
      <c r="C78" s="428">
        <v>2284</v>
      </c>
      <c r="D78" s="428">
        <v>915</v>
      </c>
      <c r="E78" s="428">
        <v>2</v>
      </c>
      <c r="F78" s="428">
        <v>3201</v>
      </c>
      <c r="G78" s="428">
        <v>3132</v>
      </c>
      <c r="H78" s="428">
        <v>69</v>
      </c>
      <c r="I78" s="674">
        <v>55</v>
      </c>
      <c r="J78" s="674">
        <v>0</v>
      </c>
      <c r="K78" s="674">
        <v>0</v>
      </c>
      <c r="L78" s="674">
        <v>14</v>
      </c>
      <c r="M78" s="674">
        <v>0</v>
      </c>
      <c r="N78" s="674">
        <v>0</v>
      </c>
      <c r="O78" s="674">
        <v>0</v>
      </c>
    </row>
    <row r="79" spans="1:15" ht="12.75">
      <c r="A79" s="428">
        <v>72</v>
      </c>
      <c r="B79" s="428" t="s">
        <v>698</v>
      </c>
      <c r="C79" s="428">
        <v>1026</v>
      </c>
      <c r="D79" s="428">
        <v>514</v>
      </c>
      <c r="E79" s="428">
        <v>44</v>
      </c>
      <c r="F79" s="428">
        <v>1584</v>
      </c>
      <c r="G79" s="428">
        <v>1560</v>
      </c>
      <c r="H79" s="428">
        <v>24</v>
      </c>
      <c r="I79" s="674">
        <v>4</v>
      </c>
      <c r="J79" s="674">
        <v>0</v>
      </c>
      <c r="K79" s="674">
        <v>0</v>
      </c>
      <c r="L79" s="674">
        <v>0</v>
      </c>
      <c r="M79" s="674">
        <v>20</v>
      </c>
      <c r="N79" s="674">
        <v>0</v>
      </c>
      <c r="O79" s="674">
        <v>0</v>
      </c>
    </row>
    <row r="80" spans="1:15" ht="12.75">
      <c r="A80" s="428">
        <v>73</v>
      </c>
      <c r="B80" s="428" t="s">
        <v>699</v>
      </c>
      <c r="C80" s="428">
        <v>1050</v>
      </c>
      <c r="D80" s="428">
        <v>524</v>
      </c>
      <c r="E80" s="428">
        <v>5</v>
      </c>
      <c r="F80" s="428">
        <v>1579</v>
      </c>
      <c r="G80" s="428">
        <v>1579</v>
      </c>
      <c r="H80" s="428">
        <v>0</v>
      </c>
      <c r="I80" s="674">
        <v>0</v>
      </c>
      <c r="J80" s="674">
        <v>0</v>
      </c>
      <c r="K80" s="674">
        <v>0</v>
      </c>
      <c r="L80" s="674">
        <v>0</v>
      </c>
      <c r="M80" s="674">
        <v>0</v>
      </c>
      <c r="N80" s="674">
        <v>0</v>
      </c>
      <c r="O80" s="674">
        <v>0</v>
      </c>
    </row>
    <row r="81" spans="1:15" ht="12.75">
      <c r="A81" s="428">
        <v>74</v>
      </c>
      <c r="B81" s="428" t="s">
        <v>700</v>
      </c>
      <c r="C81" s="428">
        <v>430</v>
      </c>
      <c r="D81" s="428">
        <v>267</v>
      </c>
      <c r="E81" s="428">
        <v>6</v>
      </c>
      <c r="F81" s="428">
        <v>703</v>
      </c>
      <c r="G81" s="428">
        <v>703</v>
      </c>
      <c r="H81" s="428">
        <v>0</v>
      </c>
      <c r="I81" s="674">
        <v>0</v>
      </c>
      <c r="J81" s="674">
        <v>0</v>
      </c>
      <c r="K81" s="674">
        <v>0</v>
      </c>
      <c r="L81" s="674">
        <v>0</v>
      </c>
      <c r="M81" s="674">
        <v>0</v>
      </c>
      <c r="N81" s="674">
        <v>0</v>
      </c>
      <c r="O81" s="674">
        <v>0</v>
      </c>
    </row>
    <row r="82" spans="1:15" ht="12.75">
      <c r="A82" s="428">
        <v>75</v>
      </c>
      <c r="B82" s="428" t="s">
        <v>701</v>
      </c>
      <c r="C82" s="428">
        <v>518</v>
      </c>
      <c r="D82" s="428">
        <v>247</v>
      </c>
      <c r="E82" s="428">
        <v>4</v>
      </c>
      <c r="F82" s="428">
        <v>769</v>
      </c>
      <c r="G82" s="428">
        <v>738</v>
      </c>
      <c r="H82" s="428">
        <v>31</v>
      </c>
      <c r="I82" s="674">
        <v>0</v>
      </c>
      <c r="J82" s="674">
        <v>0</v>
      </c>
      <c r="K82" s="674">
        <v>31</v>
      </c>
      <c r="L82" s="674">
        <v>0</v>
      </c>
      <c r="M82" s="674">
        <v>0</v>
      </c>
      <c r="N82" s="674">
        <v>0</v>
      </c>
      <c r="O82" s="674">
        <v>0</v>
      </c>
    </row>
    <row r="83" spans="1:15" ht="12.75">
      <c r="A83" s="856" t="s">
        <v>18</v>
      </c>
      <c r="B83" s="857"/>
      <c r="C83" s="430">
        <v>115683</v>
      </c>
      <c r="D83" s="430">
        <v>52796</v>
      </c>
      <c r="E83" s="430">
        <v>1142</v>
      </c>
      <c r="F83" s="430">
        <v>169621</v>
      </c>
      <c r="G83" s="430">
        <v>161933</v>
      </c>
      <c r="H83" s="430">
        <v>7688</v>
      </c>
      <c r="I83" s="430">
        <v>6188</v>
      </c>
      <c r="J83" s="430">
        <v>20</v>
      </c>
      <c r="K83" s="430">
        <v>533</v>
      </c>
      <c r="L83" s="430">
        <v>563</v>
      </c>
      <c r="M83" s="430">
        <v>105</v>
      </c>
      <c r="N83" s="430">
        <v>1</v>
      </c>
      <c r="O83" s="430">
        <v>278</v>
      </c>
    </row>
    <row r="87" spans="1:8" ht="12.75">
      <c r="A87" s="443" t="s">
        <v>999</v>
      </c>
      <c r="G87" s="911" t="s">
        <v>995</v>
      </c>
      <c r="H87" s="911"/>
    </row>
    <row r="88" spans="7:8" ht="12.75">
      <c r="G88" s="911" t="s">
        <v>998</v>
      </c>
      <c r="H88" s="911"/>
    </row>
    <row r="89" spans="7:8" ht="12.75">
      <c r="G89" s="911" t="s">
        <v>997</v>
      </c>
      <c r="H89" s="911"/>
    </row>
  </sheetData>
  <sheetProtection/>
  <mergeCells count="8">
    <mergeCell ref="G87:H87"/>
    <mergeCell ref="G88:H88"/>
    <mergeCell ref="G89:H89"/>
    <mergeCell ref="A83:B83"/>
    <mergeCell ref="A1:G1"/>
    <mergeCell ref="A2:H2"/>
    <mergeCell ref="A3:H3"/>
    <mergeCell ref="G5:H5"/>
  </mergeCells>
  <conditionalFormatting sqref="I6:O6">
    <cfRule type="cellIs" priority="1" dxfId="0" operator="lessThan" stopIfTrue="1">
      <formula>0</formula>
    </cfRule>
  </conditionalFormatting>
  <hyperlinks>
    <hyperlink ref="I6" r:id="rId1" display="uohu@ fuek.kkZ/khu fo0"/>
    <hyperlink ref="N6" r:id="rId2" display="cUn@ vkesfyr fo0"/>
  </hyperlinks>
  <printOptions horizontalCentered="1"/>
  <pageMargins left="0.31496062992125984" right="0.31496062992125984" top="0.5905511811023623" bottom="0.5905511811023623" header="0.3937007874015748" footer="0.1968503937007874"/>
  <pageSetup horizontalDpi="600" verticalDpi="600" orientation="landscape" paperSize="9" r:id="rId3"/>
</worksheet>
</file>

<file path=xl/worksheets/sheet40.xml><?xml version="1.0" encoding="utf-8"?>
<worksheet xmlns="http://schemas.openxmlformats.org/spreadsheetml/2006/main" xmlns:r="http://schemas.openxmlformats.org/officeDocument/2006/relationships">
  <sheetPr>
    <tabColor rgb="FF00B050"/>
  </sheetPr>
  <dimension ref="A1:T99"/>
  <sheetViews>
    <sheetView view="pageBreakPreview" zoomScale="120" zoomScaleNormal="85" zoomScaleSheetLayoutView="120" zoomScalePageLayoutView="0" workbookViewId="0" topLeftCell="A1">
      <pane ySplit="10" topLeftCell="A83" activePane="bottomLeft" state="frozen"/>
      <selection pane="topLeft" activeCell="H33" sqref="A33:V43"/>
      <selection pane="bottomLeft" activeCell="A1" sqref="A1:IV16384"/>
    </sheetView>
  </sheetViews>
  <sheetFormatPr defaultColWidth="9.140625" defaultRowHeight="12.75"/>
  <cols>
    <col min="2" max="2" width="19.140625" style="0" customWidth="1"/>
    <col min="3" max="3" width="13.57421875" style="0" customWidth="1"/>
    <col min="4" max="4" width="8.28125" style="0" customWidth="1"/>
    <col min="5" max="5" width="11.421875" style="0" customWidth="1"/>
    <col min="6" max="6" width="12.421875" style="0" customWidth="1"/>
    <col min="7" max="7" width="8.7109375" style="0" customWidth="1"/>
    <col min="8" max="8" width="11.421875" style="0" customWidth="1"/>
    <col min="9" max="9" width="12.421875" style="0" customWidth="1"/>
    <col min="10" max="10" width="15.7109375" style="0" customWidth="1"/>
  </cols>
  <sheetData>
    <row r="1" spans="1:13" ht="15">
      <c r="A1" s="74"/>
      <c r="B1" s="74"/>
      <c r="C1" s="74"/>
      <c r="D1" s="1076"/>
      <c r="E1" s="1076"/>
      <c r="F1" s="32"/>
      <c r="G1" s="1076" t="s">
        <v>156</v>
      </c>
      <c r="H1" s="1076"/>
      <c r="I1" s="1076"/>
      <c r="J1" s="1076"/>
      <c r="K1" s="89"/>
      <c r="L1" s="74"/>
      <c r="M1" s="74"/>
    </row>
    <row r="2" spans="1:13" ht="15.75">
      <c r="A2" s="878" t="s">
        <v>0</v>
      </c>
      <c r="B2" s="878"/>
      <c r="C2" s="878"/>
      <c r="D2" s="878"/>
      <c r="E2" s="878"/>
      <c r="F2" s="878"/>
      <c r="G2" s="878"/>
      <c r="H2" s="878"/>
      <c r="I2" s="878"/>
      <c r="J2" s="878"/>
      <c r="K2" s="74"/>
      <c r="L2" s="74"/>
      <c r="M2" s="74"/>
    </row>
    <row r="3" spans="1:13" ht="15.75">
      <c r="A3" s="111"/>
      <c r="B3" s="111"/>
      <c r="C3" s="111"/>
      <c r="D3" s="111"/>
      <c r="E3" s="111"/>
      <c r="F3" s="111"/>
      <c r="G3" s="111"/>
      <c r="H3" s="111"/>
      <c r="I3" s="111"/>
      <c r="J3" s="111"/>
      <c r="K3" s="74"/>
      <c r="L3" s="74"/>
      <c r="M3" s="74"/>
    </row>
    <row r="4" spans="1:13" ht="15.75">
      <c r="A4" s="1029" t="s">
        <v>291</v>
      </c>
      <c r="B4" s="1029"/>
      <c r="C4" s="1029"/>
      <c r="D4" s="1029"/>
      <c r="E4" s="1029"/>
      <c r="F4" s="1029"/>
      <c r="G4" s="1029"/>
      <c r="H4" s="1029"/>
      <c r="I4" s="1029"/>
      <c r="J4" s="1029"/>
      <c r="K4" s="74"/>
      <c r="L4" s="74"/>
      <c r="M4" s="74"/>
    </row>
    <row r="5" spans="1:13" ht="15.75">
      <c r="A5" s="862" t="s">
        <v>994</v>
      </c>
      <c r="B5" s="862"/>
      <c r="C5" s="77"/>
      <c r="D5" s="77"/>
      <c r="E5" s="77"/>
      <c r="F5" s="77"/>
      <c r="G5" s="77"/>
      <c r="H5" s="77"/>
      <c r="I5" s="77"/>
      <c r="J5" s="77"/>
      <c r="K5" s="74"/>
      <c r="L5" s="74"/>
      <c r="M5" s="74"/>
    </row>
    <row r="6" spans="1:13" ht="12.75">
      <c r="A6" s="74"/>
      <c r="B6" s="74"/>
      <c r="C6" s="74"/>
      <c r="D6" s="74"/>
      <c r="E6" s="74"/>
      <c r="F6" s="74"/>
      <c r="G6" s="74"/>
      <c r="H6" s="74"/>
      <c r="I6" s="74"/>
      <c r="J6" s="74"/>
      <c r="K6" s="74"/>
      <c r="L6" s="74"/>
      <c r="M6" s="74"/>
    </row>
    <row r="7" spans="1:13" ht="18">
      <c r="A7" s="78"/>
      <c r="B7" s="74"/>
      <c r="C7" s="74"/>
      <c r="D7" s="74"/>
      <c r="E7" s="74"/>
      <c r="F7" s="74"/>
      <c r="G7" s="74"/>
      <c r="H7" s="74"/>
      <c r="I7" s="74"/>
      <c r="J7" s="74"/>
      <c r="K7" s="74"/>
      <c r="L7" s="74"/>
      <c r="M7" s="74"/>
    </row>
    <row r="8" spans="1:13" ht="21.75" customHeight="1">
      <c r="A8" s="995" t="s">
        <v>1</v>
      </c>
      <c r="B8" s="995" t="s">
        <v>2</v>
      </c>
      <c r="C8" s="1163" t="s">
        <v>183</v>
      </c>
      <c r="D8" s="1164"/>
      <c r="E8" s="1164"/>
      <c r="F8" s="1164"/>
      <c r="G8" s="1164"/>
      <c r="H8" s="1164"/>
      <c r="I8" s="1164"/>
      <c r="J8" s="1165"/>
      <c r="K8" s="74"/>
      <c r="L8" s="74"/>
      <c r="M8" s="74"/>
    </row>
    <row r="9" spans="1:13" ht="45.75" customHeight="1">
      <c r="A9" s="996"/>
      <c r="B9" s="996"/>
      <c r="C9" s="80" t="s">
        <v>264</v>
      </c>
      <c r="D9" s="80" t="s">
        <v>149</v>
      </c>
      <c r="E9" s="80" t="s">
        <v>150</v>
      </c>
      <c r="F9" s="120" t="s">
        <v>213</v>
      </c>
      <c r="G9" s="120" t="s">
        <v>151</v>
      </c>
      <c r="H9" s="134" t="s">
        <v>263</v>
      </c>
      <c r="I9" s="134" t="s">
        <v>314</v>
      </c>
      <c r="J9" s="81" t="s">
        <v>18</v>
      </c>
      <c r="K9" s="88"/>
      <c r="L9" s="88"/>
      <c r="M9" s="88"/>
    </row>
    <row r="10" spans="1:13" s="15" customFormat="1" ht="12.75">
      <c r="A10" s="80">
        <v>1</v>
      </c>
      <c r="B10" s="80">
        <v>2</v>
      </c>
      <c r="C10" s="80">
        <v>3</v>
      </c>
      <c r="D10" s="80">
        <v>4</v>
      </c>
      <c r="E10" s="80">
        <v>5</v>
      </c>
      <c r="F10" s="80">
        <v>6</v>
      </c>
      <c r="G10" s="80">
        <v>7</v>
      </c>
      <c r="H10" s="82">
        <v>8</v>
      </c>
      <c r="I10" s="82">
        <v>9</v>
      </c>
      <c r="J10" s="81">
        <v>10</v>
      </c>
      <c r="K10" s="88"/>
      <c r="L10" s="88"/>
      <c r="M10" s="88"/>
    </row>
    <row r="11" spans="1:20" ht="12.75">
      <c r="A11" s="135">
        <v>1</v>
      </c>
      <c r="B11" s="226" t="s">
        <v>627</v>
      </c>
      <c r="C11" s="269">
        <v>2015</v>
      </c>
      <c r="D11" s="269">
        <v>0</v>
      </c>
      <c r="E11" s="269">
        <v>0</v>
      </c>
      <c r="F11" s="269">
        <v>0</v>
      </c>
      <c r="G11" s="269">
        <v>48</v>
      </c>
      <c r="H11" s="269">
        <v>0</v>
      </c>
      <c r="I11" s="269">
        <v>564</v>
      </c>
      <c r="J11" s="376">
        <v>2627</v>
      </c>
      <c r="K11" s="7"/>
      <c r="L11" s="7"/>
      <c r="M11" s="7"/>
      <c r="N11" s="7"/>
      <c r="O11" s="7"/>
      <c r="P11" s="7"/>
      <c r="Q11" s="7"/>
      <c r="R11" s="7"/>
      <c r="S11" s="7"/>
      <c r="T11" s="7"/>
    </row>
    <row r="12" spans="1:20" ht="12.75">
      <c r="A12" s="135">
        <v>2</v>
      </c>
      <c r="B12" s="226" t="s">
        <v>628</v>
      </c>
      <c r="C12" s="269">
        <v>2518</v>
      </c>
      <c r="D12" s="269">
        <v>0</v>
      </c>
      <c r="E12" s="269">
        <v>0</v>
      </c>
      <c r="F12" s="269">
        <v>0</v>
      </c>
      <c r="G12" s="269">
        <v>0</v>
      </c>
      <c r="H12" s="269">
        <v>0</v>
      </c>
      <c r="I12" s="269">
        <v>0</v>
      </c>
      <c r="J12" s="376">
        <v>2518</v>
      </c>
      <c r="K12" s="7"/>
      <c r="L12" s="7"/>
      <c r="M12" s="7"/>
      <c r="N12" s="7"/>
      <c r="O12" s="7"/>
      <c r="P12" s="7"/>
      <c r="Q12" s="7"/>
      <c r="R12" s="7"/>
      <c r="S12" s="7"/>
      <c r="T12" s="7"/>
    </row>
    <row r="13" spans="1:20" ht="12.75">
      <c r="A13" s="135">
        <v>3</v>
      </c>
      <c r="B13" s="226" t="s">
        <v>629</v>
      </c>
      <c r="C13" s="269">
        <v>3374</v>
      </c>
      <c r="D13" s="269">
        <v>48</v>
      </c>
      <c r="E13" s="269">
        <v>0</v>
      </c>
      <c r="F13" s="269">
        <v>0</v>
      </c>
      <c r="G13" s="269">
        <v>38</v>
      </c>
      <c r="H13" s="269">
        <v>0</v>
      </c>
      <c r="I13" s="269">
        <v>367</v>
      </c>
      <c r="J13" s="376">
        <v>3827</v>
      </c>
      <c r="K13" s="7"/>
      <c r="L13" s="7"/>
      <c r="M13" s="7"/>
      <c r="N13" s="7"/>
      <c r="O13" s="7"/>
      <c r="P13" s="7"/>
      <c r="Q13" s="7"/>
      <c r="R13" s="7"/>
      <c r="S13" s="7"/>
      <c r="T13" s="7"/>
    </row>
    <row r="14" spans="1:20" ht="12.75">
      <c r="A14" s="135">
        <v>4</v>
      </c>
      <c r="B14" s="226" t="s">
        <v>630</v>
      </c>
      <c r="C14" s="269">
        <v>1766</v>
      </c>
      <c r="D14" s="269">
        <v>0</v>
      </c>
      <c r="E14" s="269">
        <v>0</v>
      </c>
      <c r="F14" s="269">
        <v>0</v>
      </c>
      <c r="G14" s="269">
        <v>0</v>
      </c>
      <c r="H14" s="269">
        <v>0</v>
      </c>
      <c r="I14" s="269">
        <v>177</v>
      </c>
      <c r="J14" s="376">
        <v>1943</v>
      </c>
      <c r="K14" s="7"/>
      <c r="L14" s="7"/>
      <c r="M14" s="7"/>
      <c r="N14" s="7"/>
      <c r="O14" s="7"/>
      <c r="P14" s="7"/>
      <c r="Q14" s="7"/>
      <c r="R14" s="7"/>
      <c r="S14" s="7"/>
      <c r="T14" s="7"/>
    </row>
    <row r="15" spans="1:20" ht="12.75">
      <c r="A15" s="135">
        <v>5</v>
      </c>
      <c r="B15" s="226" t="s">
        <v>631</v>
      </c>
      <c r="C15" s="269">
        <v>1445</v>
      </c>
      <c r="D15" s="269">
        <v>26</v>
      </c>
      <c r="E15" s="269">
        <v>0</v>
      </c>
      <c r="F15" s="269">
        <v>0</v>
      </c>
      <c r="G15" s="269">
        <v>0</v>
      </c>
      <c r="H15" s="269">
        <v>0</v>
      </c>
      <c r="I15" s="269">
        <v>136</v>
      </c>
      <c r="J15" s="376">
        <v>1607</v>
      </c>
      <c r="K15" s="7"/>
      <c r="L15" s="7"/>
      <c r="M15" s="7"/>
      <c r="N15" s="7"/>
      <c r="O15" s="7"/>
      <c r="P15" s="7"/>
      <c r="Q15" s="7"/>
      <c r="R15" s="7"/>
      <c r="S15" s="7"/>
      <c r="T15" s="7"/>
    </row>
    <row r="16" spans="1:20" ht="12.75">
      <c r="A16" s="135">
        <v>6</v>
      </c>
      <c r="B16" s="226" t="s">
        <v>632</v>
      </c>
      <c r="C16" s="269">
        <v>3123</v>
      </c>
      <c r="D16" s="269">
        <v>0</v>
      </c>
      <c r="E16" s="269">
        <v>0</v>
      </c>
      <c r="F16" s="269">
        <v>0</v>
      </c>
      <c r="G16" s="269">
        <v>0</v>
      </c>
      <c r="H16" s="269">
        <v>0</v>
      </c>
      <c r="I16" s="269">
        <v>348</v>
      </c>
      <c r="J16" s="376">
        <v>3471</v>
      </c>
      <c r="K16" s="7"/>
      <c r="L16" s="7"/>
      <c r="M16" s="7"/>
      <c r="N16" s="7"/>
      <c r="O16" s="7"/>
      <c r="P16" s="7"/>
      <c r="Q16" s="7"/>
      <c r="R16" s="7"/>
      <c r="S16" s="7"/>
      <c r="T16" s="7"/>
    </row>
    <row r="17" spans="1:20" ht="12.75">
      <c r="A17" s="135">
        <v>7</v>
      </c>
      <c r="B17" s="226" t="s">
        <v>633</v>
      </c>
      <c r="C17" s="269">
        <v>2450</v>
      </c>
      <c r="D17" s="269">
        <v>0</v>
      </c>
      <c r="E17" s="269">
        <v>0</v>
      </c>
      <c r="F17" s="269">
        <v>0</v>
      </c>
      <c r="G17" s="269">
        <v>39</v>
      </c>
      <c r="H17" s="269">
        <v>0</v>
      </c>
      <c r="I17" s="269">
        <v>45</v>
      </c>
      <c r="J17" s="376">
        <v>2534</v>
      </c>
      <c r="K17" s="7"/>
      <c r="L17" s="7"/>
      <c r="M17" s="7"/>
      <c r="N17" s="7"/>
      <c r="O17" s="7"/>
      <c r="P17" s="7"/>
      <c r="Q17" s="7"/>
      <c r="R17" s="7"/>
      <c r="S17" s="7"/>
      <c r="T17" s="7"/>
    </row>
    <row r="18" spans="1:20" ht="12.75">
      <c r="A18" s="135">
        <v>8</v>
      </c>
      <c r="B18" s="226" t="s">
        <v>634</v>
      </c>
      <c r="C18" s="269">
        <v>676</v>
      </c>
      <c r="D18" s="269">
        <v>0</v>
      </c>
      <c r="E18" s="269">
        <v>0</v>
      </c>
      <c r="F18" s="269">
        <v>0</v>
      </c>
      <c r="G18" s="269">
        <v>81</v>
      </c>
      <c r="H18" s="269">
        <v>0</v>
      </c>
      <c r="I18" s="269">
        <v>0</v>
      </c>
      <c r="J18" s="376">
        <v>757</v>
      </c>
      <c r="K18" s="7"/>
      <c r="L18" s="7"/>
      <c r="M18" s="7"/>
      <c r="N18" s="7"/>
      <c r="O18" s="7"/>
      <c r="P18" s="7"/>
      <c r="Q18" s="7"/>
      <c r="R18" s="7"/>
      <c r="S18" s="7"/>
      <c r="T18" s="7"/>
    </row>
    <row r="19" spans="1:20" ht="12.75">
      <c r="A19" s="135">
        <v>9</v>
      </c>
      <c r="B19" s="226" t="s">
        <v>635</v>
      </c>
      <c r="C19" s="269">
        <v>3340</v>
      </c>
      <c r="D19" s="269">
        <v>0</v>
      </c>
      <c r="E19" s="269">
        <v>0</v>
      </c>
      <c r="F19" s="269">
        <v>0</v>
      </c>
      <c r="G19" s="269">
        <v>0</v>
      </c>
      <c r="H19" s="269">
        <v>0</v>
      </c>
      <c r="I19" s="269">
        <v>58</v>
      </c>
      <c r="J19" s="376">
        <v>3398</v>
      </c>
      <c r="K19" s="7"/>
      <c r="L19" s="7"/>
      <c r="M19" s="7"/>
      <c r="N19" s="7"/>
      <c r="O19" s="7"/>
      <c r="P19" s="7"/>
      <c r="Q19" s="7"/>
      <c r="R19" s="7"/>
      <c r="S19" s="7"/>
      <c r="T19" s="7"/>
    </row>
    <row r="20" spans="1:20" ht="12.75">
      <c r="A20" s="135">
        <v>10</v>
      </c>
      <c r="B20" s="226" t="s">
        <v>636</v>
      </c>
      <c r="C20" s="269">
        <v>2321</v>
      </c>
      <c r="D20" s="269">
        <v>0</v>
      </c>
      <c r="E20" s="269">
        <v>0</v>
      </c>
      <c r="F20" s="269">
        <v>0</v>
      </c>
      <c r="G20" s="269">
        <v>66</v>
      </c>
      <c r="H20" s="269">
        <v>0</v>
      </c>
      <c r="I20" s="269">
        <v>235</v>
      </c>
      <c r="J20" s="376">
        <v>2622</v>
      </c>
      <c r="K20" s="7"/>
      <c r="L20" s="7"/>
      <c r="M20" s="7"/>
      <c r="N20" s="7"/>
      <c r="O20" s="7"/>
      <c r="P20" s="7"/>
      <c r="Q20" s="7"/>
      <c r="R20" s="7"/>
      <c r="S20" s="7"/>
      <c r="T20" s="7"/>
    </row>
    <row r="21" spans="1:20" ht="12.75">
      <c r="A21" s="135">
        <v>11</v>
      </c>
      <c r="B21" s="226" t="s">
        <v>637</v>
      </c>
      <c r="C21" s="269">
        <v>2043</v>
      </c>
      <c r="D21" s="269">
        <v>1</v>
      </c>
      <c r="E21" s="269">
        <v>0</v>
      </c>
      <c r="F21" s="269">
        <v>0</v>
      </c>
      <c r="G21" s="269">
        <v>22</v>
      </c>
      <c r="H21" s="269">
        <v>0</v>
      </c>
      <c r="I21" s="269">
        <v>59</v>
      </c>
      <c r="J21" s="376">
        <v>2125</v>
      </c>
      <c r="K21" s="7"/>
      <c r="L21" s="7"/>
      <c r="M21" s="7"/>
      <c r="N21" s="7"/>
      <c r="O21" s="7"/>
      <c r="P21" s="7"/>
      <c r="Q21" s="7"/>
      <c r="R21" s="7"/>
      <c r="S21" s="7"/>
      <c r="T21" s="7"/>
    </row>
    <row r="22" spans="1:20" ht="12.75">
      <c r="A22" s="135">
        <v>12</v>
      </c>
      <c r="B22" s="226" t="s">
        <v>638</v>
      </c>
      <c r="C22" s="269">
        <v>2054</v>
      </c>
      <c r="D22" s="269">
        <v>0</v>
      </c>
      <c r="E22" s="269">
        <v>0</v>
      </c>
      <c r="F22" s="269">
        <v>0</v>
      </c>
      <c r="G22" s="269">
        <v>0</v>
      </c>
      <c r="H22" s="269">
        <v>0</v>
      </c>
      <c r="I22" s="269">
        <v>0</v>
      </c>
      <c r="J22" s="376">
        <v>2054</v>
      </c>
      <c r="K22" s="7"/>
      <c r="L22" s="7"/>
      <c r="M22" s="7"/>
      <c r="N22" s="7"/>
      <c r="O22" s="7"/>
      <c r="P22" s="7"/>
      <c r="Q22" s="7"/>
      <c r="R22" s="7"/>
      <c r="S22" s="7"/>
      <c r="T22" s="7"/>
    </row>
    <row r="23" spans="1:20" ht="12.75">
      <c r="A23" s="135">
        <v>13</v>
      </c>
      <c r="B23" s="226" t="s">
        <v>639</v>
      </c>
      <c r="C23" s="269">
        <v>2948</v>
      </c>
      <c r="D23" s="269">
        <v>0</v>
      </c>
      <c r="E23" s="269">
        <v>0</v>
      </c>
      <c r="F23" s="269">
        <v>0</v>
      </c>
      <c r="G23" s="269">
        <v>31</v>
      </c>
      <c r="H23" s="269">
        <v>0</v>
      </c>
      <c r="I23" s="269">
        <v>70</v>
      </c>
      <c r="J23" s="376">
        <v>3049</v>
      </c>
      <c r="K23" s="7"/>
      <c r="L23" s="7"/>
      <c r="M23" s="7"/>
      <c r="N23" s="7"/>
      <c r="O23" s="7"/>
      <c r="P23" s="7"/>
      <c r="Q23" s="7"/>
      <c r="R23" s="7"/>
      <c r="S23" s="7"/>
      <c r="T23" s="7"/>
    </row>
    <row r="24" spans="1:20" ht="12.75">
      <c r="A24" s="135">
        <v>14</v>
      </c>
      <c r="B24" s="226" t="s">
        <v>640</v>
      </c>
      <c r="C24" s="269">
        <v>2575</v>
      </c>
      <c r="D24" s="269">
        <v>0</v>
      </c>
      <c r="E24" s="269">
        <v>0</v>
      </c>
      <c r="F24" s="269">
        <v>0</v>
      </c>
      <c r="G24" s="269">
        <v>348</v>
      </c>
      <c r="H24" s="269">
        <v>0</v>
      </c>
      <c r="I24" s="269">
        <v>89</v>
      </c>
      <c r="J24" s="376">
        <v>3012</v>
      </c>
      <c r="K24" s="7"/>
      <c r="L24" s="7"/>
      <c r="M24" s="7"/>
      <c r="N24" s="7"/>
      <c r="O24" s="7"/>
      <c r="P24" s="7"/>
      <c r="Q24" s="7"/>
      <c r="R24" s="7"/>
      <c r="S24" s="7"/>
      <c r="T24" s="7"/>
    </row>
    <row r="25" spans="1:20" ht="12.75">
      <c r="A25" s="135">
        <v>15</v>
      </c>
      <c r="B25" s="226" t="s">
        <v>641</v>
      </c>
      <c r="C25" s="269">
        <v>2195</v>
      </c>
      <c r="D25" s="269">
        <v>0</v>
      </c>
      <c r="E25" s="269">
        <v>0</v>
      </c>
      <c r="F25" s="269">
        <v>0</v>
      </c>
      <c r="G25" s="269">
        <v>0</v>
      </c>
      <c r="H25" s="269">
        <v>0</v>
      </c>
      <c r="I25" s="269">
        <v>138</v>
      </c>
      <c r="J25" s="376">
        <v>2333</v>
      </c>
      <c r="K25" s="7"/>
      <c r="L25" s="7"/>
      <c r="M25" s="7"/>
      <c r="N25" s="7"/>
      <c r="O25" s="7"/>
      <c r="P25" s="7"/>
      <c r="Q25" s="7"/>
      <c r="R25" s="7"/>
      <c r="S25" s="7"/>
      <c r="T25" s="7"/>
    </row>
    <row r="26" spans="1:20" ht="12.75">
      <c r="A26" s="135">
        <v>16</v>
      </c>
      <c r="B26" s="226" t="s">
        <v>642</v>
      </c>
      <c r="C26" s="269">
        <v>1059</v>
      </c>
      <c r="D26" s="269">
        <v>0</v>
      </c>
      <c r="E26" s="269">
        <v>0</v>
      </c>
      <c r="F26" s="269">
        <v>0</v>
      </c>
      <c r="G26" s="269">
        <v>0</v>
      </c>
      <c r="H26" s="269">
        <v>0</v>
      </c>
      <c r="I26" s="269">
        <v>35</v>
      </c>
      <c r="J26" s="376">
        <v>1094</v>
      </c>
      <c r="K26" s="7"/>
      <c r="L26" s="7"/>
      <c r="M26" s="7"/>
      <c r="N26" s="7"/>
      <c r="O26" s="7"/>
      <c r="P26" s="7"/>
      <c r="Q26" s="7"/>
      <c r="R26" s="7"/>
      <c r="S26" s="7"/>
      <c r="T26" s="7"/>
    </row>
    <row r="27" spans="1:20" ht="12.75">
      <c r="A27" s="135">
        <v>17</v>
      </c>
      <c r="B27" s="226" t="s">
        <v>643</v>
      </c>
      <c r="C27" s="269">
        <v>2414</v>
      </c>
      <c r="D27" s="269">
        <v>0</v>
      </c>
      <c r="E27" s="269">
        <v>0</v>
      </c>
      <c r="F27" s="269">
        <v>0</v>
      </c>
      <c r="G27" s="269">
        <v>150</v>
      </c>
      <c r="H27" s="269">
        <v>0</v>
      </c>
      <c r="I27" s="269">
        <v>112</v>
      </c>
      <c r="J27" s="376">
        <v>2676</v>
      </c>
      <c r="K27" s="7"/>
      <c r="L27" s="7"/>
      <c r="M27" s="7"/>
      <c r="N27" s="7"/>
      <c r="O27" s="7"/>
      <c r="P27" s="7"/>
      <c r="Q27" s="7"/>
      <c r="R27" s="7"/>
      <c r="S27" s="7"/>
      <c r="T27" s="7"/>
    </row>
    <row r="28" spans="1:20" ht="12.75">
      <c r="A28" s="135">
        <v>18</v>
      </c>
      <c r="B28" s="226" t="s">
        <v>644</v>
      </c>
      <c r="C28" s="269">
        <v>2402</v>
      </c>
      <c r="D28" s="269">
        <v>1</v>
      </c>
      <c r="E28" s="269">
        <v>0</v>
      </c>
      <c r="F28" s="269">
        <v>0</v>
      </c>
      <c r="G28" s="269">
        <v>40</v>
      </c>
      <c r="H28" s="269">
        <v>0</v>
      </c>
      <c r="I28" s="269">
        <v>211</v>
      </c>
      <c r="J28" s="376">
        <v>2654</v>
      </c>
      <c r="K28" s="7"/>
      <c r="L28" s="7"/>
      <c r="M28" s="7"/>
      <c r="N28" s="7"/>
      <c r="O28" s="7"/>
      <c r="P28" s="7"/>
      <c r="Q28" s="7"/>
      <c r="R28" s="7"/>
      <c r="S28" s="7"/>
      <c r="T28" s="7"/>
    </row>
    <row r="29" spans="1:20" ht="12.75">
      <c r="A29" s="135">
        <v>19</v>
      </c>
      <c r="B29" s="226" t="s">
        <v>645</v>
      </c>
      <c r="C29" s="269">
        <v>1407</v>
      </c>
      <c r="D29" s="269">
        <v>30</v>
      </c>
      <c r="E29" s="269">
        <v>0</v>
      </c>
      <c r="F29" s="269">
        <v>0</v>
      </c>
      <c r="G29" s="269">
        <v>25</v>
      </c>
      <c r="H29" s="269">
        <v>0</v>
      </c>
      <c r="I29" s="269">
        <v>88</v>
      </c>
      <c r="J29" s="376">
        <v>1550</v>
      </c>
      <c r="K29" s="7"/>
      <c r="L29" s="7"/>
      <c r="M29" s="7"/>
      <c r="N29" s="7"/>
      <c r="O29" s="7"/>
      <c r="P29" s="7"/>
      <c r="Q29" s="7"/>
      <c r="R29" s="7"/>
      <c r="S29" s="7"/>
      <c r="T29" s="7"/>
    </row>
    <row r="30" spans="1:20" ht="12.75">
      <c r="A30" s="135">
        <v>20</v>
      </c>
      <c r="B30" s="226" t="s">
        <v>646</v>
      </c>
      <c r="C30" s="269">
        <v>1395</v>
      </c>
      <c r="D30" s="269">
        <v>42</v>
      </c>
      <c r="E30" s="269">
        <v>0</v>
      </c>
      <c r="F30" s="269">
        <v>0</v>
      </c>
      <c r="G30" s="269">
        <v>0</v>
      </c>
      <c r="H30" s="269">
        <v>0</v>
      </c>
      <c r="I30" s="269">
        <v>40</v>
      </c>
      <c r="J30" s="376">
        <v>1477</v>
      </c>
      <c r="K30" s="7"/>
      <c r="L30" s="7"/>
      <c r="M30" s="7"/>
      <c r="N30" s="7"/>
      <c r="O30" s="7"/>
      <c r="P30" s="7"/>
      <c r="Q30" s="7"/>
      <c r="R30" s="7"/>
      <c r="S30" s="7"/>
      <c r="T30" s="7"/>
    </row>
    <row r="31" spans="1:20" ht="12.75">
      <c r="A31" s="135">
        <v>21</v>
      </c>
      <c r="B31" s="226" t="s">
        <v>647</v>
      </c>
      <c r="C31" s="269">
        <v>1909</v>
      </c>
      <c r="D31" s="269">
        <v>17</v>
      </c>
      <c r="E31" s="269">
        <v>0</v>
      </c>
      <c r="F31" s="269">
        <v>0</v>
      </c>
      <c r="G31" s="269">
        <v>0</v>
      </c>
      <c r="H31" s="269">
        <v>0</v>
      </c>
      <c r="I31" s="269">
        <v>75</v>
      </c>
      <c r="J31" s="376">
        <v>2001</v>
      </c>
      <c r="K31" s="7"/>
      <c r="L31" s="7"/>
      <c r="M31" s="7"/>
      <c r="N31" s="7"/>
      <c r="O31" s="7"/>
      <c r="P31" s="7"/>
      <c r="Q31" s="7"/>
      <c r="R31" s="7"/>
      <c r="S31" s="7"/>
      <c r="T31" s="7"/>
    </row>
    <row r="32" spans="1:20" ht="12.75">
      <c r="A32" s="135">
        <v>22</v>
      </c>
      <c r="B32" s="226" t="s">
        <v>648</v>
      </c>
      <c r="C32" s="269">
        <v>2466</v>
      </c>
      <c r="D32" s="269">
        <v>0</v>
      </c>
      <c r="E32" s="269">
        <v>0</v>
      </c>
      <c r="F32" s="269">
        <v>0</v>
      </c>
      <c r="G32" s="269">
        <v>0</v>
      </c>
      <c r="H32" s="269">
        <v>0</v>
      </c>
      <c r="I32" s="269">
        <v>241</v>
      </c>
      <c r="J32" s="376">
        <v>2707</v>
      </c>
      <c r="K32" s="7"/>
      <c r="L32" s="7"/>
      <c r="M32" s="7"/>
      <c r="N32" s="7"/>
      <c r="O32" s="7"/>
      <c r="P32" s="7"/>
      <c r="Q32" s="7"/>
      <c r="R32" s="7"/>
      <c r="S32" s="7"/>
      <c r="T32" s="7"/>
    </row>
    <row r="33" spans="1:20" ht="12.75">
      <c r="A33" s="135">
        <v>23</v>
      </c>
      <c r="B33" s="226" t="s">
        <v>649</v>
      </c>
      <c r="C33" s="269">
        <v>1770</v>
      </c>
      <c r="D33" s="269">
        <v>0</v>
      </c>
      <c r="E33" s="269">
        <v>0</v>
      </c>
      <c r="F33" s="269">
        <v>0</v>
      </c>
      <c r="G33" s="269">
        <v>79</v>
      </c>
      <c r="H33" s="269">
        <v>0</v>
      </c>
      <c r="I33" s="269">
        <v>103</v>
      </c>
      <c r="J33" s="376">
        <v>1952</v>
      </c>
      <c r="K33" s="7"/>
      <c r="L33" s="7"/>
      <c r="M33" s="7"/>
      <c r="N33" s="7"/>
      <c r="O33" s="7"/>
      <c r="P33" s="7"/>
      <c r="Q33" s="7"/>
      <c r="R33" s="7"/>
      <c r="S33" s="7"/>
      <c r="T33" s="7"/>
    </row>
    <row r="34" spans="1:20" ht="12.75">
      <c r="A34" s="135">
        <v>24</v>
      </c>
      <c r="B34" s="226" t="s">
        <v>650</v>
      </c>
      <c r="C34" s="269">
        <v>2009</v>
      </c>
      <c r="D34" s="269">
        <v>0</v>
      </c>
      <c r="E34" s="269">
        <v>0</v>
      </c>
      <c r="F34" s="269">
        <v>0</v>
      </c>
      <c r="G34" s="269">
        <v>0</v>
      </c>
      <c r="H34" s="269">
        <v>0</v>
      </c>
      <c r="I34" s="269">
        <v>122</v>
      </c>
      <c r="J34" s="376">
        <v>2131</v>
      </c>
      <c r="K34" s="7"/>
      <c r="L34" s="7"/>
      <c r="M34" s="7"/>
      <c r="N34" s="7"/>
      <c r="O34" s="7"/>
      <c r="P34" s="7"/>
      <c r="Q34" s="7"/>
      <c r="R34" s="7"/>
      <c r="S34" s="7"/>
      <c r="T34" s="7"/>
    </row>
    <row r="35" spans="1:20" ht="12.75">
      <c r="A35" s="135">
        <v>25</v>
      </c>
      <c r="B35" s="226" t="s">
        <v>651</v>
      </c>
      <c r="C35" s="269">
        <v>1706</v>
      </c>
      <c r="D35" s="269">
        <v>0</v>
      </c>
      <c r="E35" s="269">
        <v>0</v>
      </c>
      <c r="F35" s="269">
        <v>0</v>
      </c>
      <c r="G35" s="269">
        <v>0</v>
      </c>
      <c r="H35" s="269">
        <v>0</v>
      </c>
      <c r="I35" s="269">
        <v>131</v>
      </c>
      <c r="J35" s="376">
        <v>1837</v>
      </c>
      <c r="K35" s="7"/>
      <c r="L35" s="7"/>
      <c r="M35" s="7"/>
      <c r="N35" s="7"/>
      <c r="O35" s="7"/>
      <c r="P35" s="7"/>
      <c r="Q35" s="7"/>
      <c r="R35" s="7"/>
      <c r="S35" s="7"/>
      <c r="T35" s="7"/>
    </row>
    <row r="36" spans="1:20" ht="12.75">
      <c r="A36" s="135">
        <v>26</v>
      </c>
      <c r="B36" s="226" t="s">
        <v>652</v>
      </c>
      <c r="C36" s="269">
        <v>2649</v>
      </c>
      <c r="D36" s="269">
        <v>0</v>
      </c>
      <c r="E36" s="269">
        <v>0</v>
      </c>
      <c r="F36" s="269">
        <v>0</v>
      </c>
      <c r="G36" s="269">
        <v>38</v>
      </c>
      <c r="H36" s="269">
        <v>0</v>
      </c>
      <c r="I36" s="269">
        <v>133</v>
      </c>
      <c r="J36" s="376">
        <v>2820</v>
      </c>
      <c r="K36" s="7"/>
      <c r="L36" s="7"/>
      <c r="M36" s="7"/>
      <c r="N36" s="7"/>
      <c r="O36" s="7"/>
      <c r="P36" s="7"/>
      <c r="Q36" s="7"/>
      <c r="R36" s="7"/>
      <c r="S36" s="7"/>
      <c r="T36" s="7"/>
    </row>
    <row r="37" spans="1:20" ht="12.75">
      <c r="A37" s="135">
        <v>27</v>
      </c>
      <c r="B37" s="226" t="s">
        <v>653</v>
      </c>
      <c r="C37" s="269">
        <v>1814</v>
      </c>
      <c r="D37" s="269">
        <v>0</v>
      </c>
      <c r="E37" s="269">
        <v>0</v>
      </c>
      <c r="F37" s="269">
        <v>0</v>
      </c>
      <c r="G37" s="269">
        <v>118</v>
      </c>
      <c r="H37" s="269">
        <v>0</v>
      </c>
      <c r="I37" s="269">
        <v>110</v>
      </c>
      <c r="J37" s="376">
        <v>2042</v>
      </c>
      <c r="K37" s="7"/>
      <c r="L37" s="7"/>
      <c r="M37" s="7"/>
      <c r="N37" s="7"/>
      <c r="O37" s="7"/>
      <c r="P37" s="7"/>
      <c r="Q37" s="7"/>
      <c r="R37" s="7"/>
      <c r="S37" s="7"/>
      <c r="T37" s="7"/>
    </row>
    <row r="38" spans="1:20" ht="12.75">
      <c r="A38" s="135">
        <v>28</v>
      </c>
      <c r="B38" s="226" t="s">
        <v>654</v>
      </c>
      <c r="C38" s="269">
        <v>0</v>
      </c>
      <c r="D38" s="269">
        <v>0</v>
      </c>
      <c r="E38" s="269">
        <v>0</v>
      </c>
      <c r="F38" s="269">
        <v>0</v>
      </c>
      <c r="G38" s="269">
        <v>743</v>
      </c>
      <c r="H38" s="269">
        <v>0</v>
      </c>
      <c r="I38" s="269">
        <v>0</v>
      </c>
      <c r="J38" s="376">
        <v>743</v>
      </c>
      <c r="K38" s="7"/>
      <c r="L38" s="7"/>
      <c r="M38" s="7"/>
      <c r="N38" s="7"/>
      <c r="O38" s="7"/>
      <c r="P38" s="7"/>
      <c r="Q38" s="7"/>
      <c r="R38" s="7"/>
      <c r="S38" s="7"/>
      <c r="T38" s="7"/>
    </row>
    <row r="39" spans="1:20" ht="12.75">
      <c r="A39" s="135">
        <v>29</v>
      </c>
      <c r="B39" s="226" t="s">
        <v>655</v>
      </c>
      <c r="C39" s="269">
        <v>2594</v>
      </c>
      <c r="D39" s="269">
        <v>0</v>
      </c>
      <c r="E39" s="269">
        <v>0</v>
      </c>
      <c r="F39" s="269">
        <v>0</v>
      </c>
      <c r="G39" s="269">
        <v>0</v>
      </c>
      <c r="H39" s="269">
        <v>0</v>
      </c>
      <c r="I39" s="269">
        <v>177</v>
      </c>
      <c r="J39" s="376">
        <v>2771</v>
      </c>
      <c r="K39" s="7"/>
      <c r="L39" s="7"/>
      <c r="M39" s="7"/>
      <c r="N39" s="7"/>
      <c r="O39" s="7"/>
      <c r="P39" s="7"/>
      <c r="Q39" s="7"/>
      <c r="R39" s="7"/>
      <c r="S39" s="7"/>
      <c r="T39" s="7"/>
    </row>
    <row r="40" spans="1:20" ht="12.75">
      <c r="A40" s="135">
        <v>30</v>
      </c>
      <c r="B40" s="226" t="s">
        <v>656</v>
      </c>
      <c r="C40" s="269">
        <v>40</v>
      </c>
      <c r="D40" s="269">
        <v>0</v>
      </c>
      <c r="E40" s="269">
        <v>0</v>
      </c>
      <c r="F40" s="269">
        <v>0</v>
      </c>
      <c r="G40" s="269">
        <v>623</v>
      </c>
      <c r="H40" s="269">
        <v>0</v>
      </c>
      <c r="I40" s="269">
        <v>0</v>
      </c>
      <c r="J40" s="376">
        <v>663</v>
      </c>
      <c r="K40" s="7"/>
      <c r="L40" s="7"/>
      <c r="M40" s="7"/>
      <c r="N40" s="7"/>
      <c r="O40" s="7"/>
      <c r="P40" s="7"/>
      <c r="Q40" s="7"/>
      <c r="R40" s="7"/>
      <c r="S40" s="7"/>
      <c r="T40" s="7"/>
    </row>
    <row r="41" spans="1:20" ht="12.75">
      <c r="A41" s="135">
        <v>31</v>
      </c>
      <c r="B41" s="226" t="s">
        <v>657</v>
      </c>
      <c r="C41" s="269">
        <v>2748</v>
      </c>
      <c r="D41" s="269">
        <v>0</v>
      </c>
      <c r="E41" s="269">
        <v>0</v>
      </c>
      <c r="F41" s="269">
        <v>0</v>
      </c>
      <c r="G41" s="269">
        <v>0</v>
      </c>
      <c r="H41" s="269">
        <v>0</v>
      </c>
      <c r="I41" s="269">
        <v>78</v>
      </c>
      <c r="J41" s="376">
        <v>2826</v>
      </c>
      <c r="K41" s="7"/>
      <c r="L41" s="7"/>
      <c r="M41" s="7"/>
      <c r="N41" s="7"/>
      <c r="O41" s="7"/>
      <c r="P41" s="7"/>
      <c r="Q41" s="7"/>
      <c r="R41" s="7"/>
      <c r="S41" s="7"/>
      <c r="T41" s="7"/>
    </row>
    <row r="42" spans="1:20" ht="12.75">
      <c r="A42" s="135">
        <v>32</v>
      </c>
      <c r="B42" s="226" t="s">
        <v>658</v>
      </c>
      <c r="C42" s="269">
        <v>2780</v>
      </c>
      <c r="D42" s="269">
        <v>104</v>
      </c>
      <c r="E42" s="269">
        <v>0</v>
      </c>
      <c r="F42" s="269">
        <v>0</v>
      </c>
      <c r="G42" s="269">
        <v>19</v>
      </c>
      <c r="H42" s="269">
        <v>0</v>
      </c>
      <c r="I42" s="269">
        <v>231</v>
      </c>
      <c r="J42" s="376">
        <v>3134</v>
      </c>
      <c r="K42" s="7"/>
      <c r="L42" s="7"/>
      <c r="M42" s="7"/>
      <c r="N42" s="7"/>
      <c r="O42" s="7"/>
      <c r="P42" s="7"/>
      <c r="Q42" s="7"/>
      <c r="R42" s="7"/>
      <c r="S42" s="7"/>
      <c r="T42" s="7"/>
    </row>
    <row r="43" spans="1:20" ht="12.75">
      <c r="A43" s="135">
        <v>33</v>
      </c>
      <c r="B43" s="226" t="s">
        <v>659</v>
      </c>
      <c r="C43" s="269">
        <v>1172</v>
      </c>
      <c r="D43" s="269">
        <v>0</v>
      </c>
      <c r="E43" s="269">
        <v>0</v>
      </c>
      <c r="F43" s="269">
        <v>0</v>
      </c>
      <c r="G43" s="269">
        <v>0</v>
      </c>
      <c r="H43" s="269">
        <v>0</v>
      </c>
      <c r="I43" s="269">
        <v>58</v>
      </c>
      <c r="J43" s="376">
        <v>1230</v>
      </c>
      <c r="K43" s="7"/>
      <c r="L43" s="7"/>
      <c r="M43" s="7"/>
      <c r="N43" s="7"/>
      <c r="O43" s="7"/>
      <c r="P43" s="7"/>
      <c r="Q43" s="7"/>
      <c r="R43" s="7"/>
      <c r="S43" s="7"/>
      <c r="T43" s="7"/>
    </row>
    <row r="44" spans="1:20" ht="12.75">
      <c r="A44" s="135">
        <v>34</v>
      </c>
      <c r="B44" s="226" t="s">
        <v>660</v>
      </c>
      <c r="C44" s="269">
        <v>3818</v>
      </c>
      <c r="D44" s="269">
        <v>0</v>
      </c>
      <c r="E44" s="269">
        <v>0</v>
      </c>
      <c r="F44" s="269">
        <v>0</v>
      </c>
      <c r="G44" s="269">
        <v>141</v>
      </c>
      <c r="H44" s="269">
        <v>0</v>
      </c>
      <c r="I44" s="269">
        <v>76</v>
      </c>
      <c r="J44" s="376">
        <v>4035</v>
      </c>
      <c r="K44" s="7"/>
      <c r="L44" s="7"/>
      <c r="M44" s="7"/>
      <c r="N44" s="7"/>
      <c r="O44" s="7"/>
      <c r="P44" s="7"/>
      <c r="Q44" s="7"/>
      <c r="R44" s="7"/>
      <c r="S44" s="7"/>
      <c r="T44" s="7"/>
    </row>
    <row r="45" spans="1:20" ht="12.75">
      <c r="A45" s="135">
        <v>35</v>
      </c>
      <c r="B45" s="226" t="s">
        <v>661</v>
      </c>
      <c r="C45" s="269">
        <v>1344</v>
      </c>
      <c r="D45" s="269">
        <v>14</v>
      </c>
      <c r="E45" s="269">
        <v>0</v>
      </c>
      <c r="F45" s="269">
        <v>0</v>
      </c>
      <c r="G45" s="269">
        <v>150</v>
      </c>
      <c r="H45" s="269">
        <v>0</v>
      </c>
      <c r="I45" s="269">
        <v>0</v>
      </c>
      <c r="J45" s="376">
        <v>1508</v>
      </c>
      <c r="K45" s="7"/>
      <c r="L45" s="7"/>
      <c r="M45" s="7"/>
      <c r="N45" s="7"/>
      <c r="O45" s="7"/>
      <c r="P45" s="7"/>
      <c r="Q45" s="7"/>
      <c r="R45" s="7"/>
      <c r="S45" s="7"/>
      <c r="T45" s="7"/>
    </row>
    <row r="46" spans="1:20" ht="12.75">
      <c r="A46" s="135">
        <v>36</v>
      </c>
      <c r="B46" s="226" t="s">
        <v>662</v>
      </c>
      <c r="C46" s="269">
        <v>1778</v>
      </c>
      <c r="D46" s="269">
        <v>0</v>
      </c>
      <c r="E46" s="269">
        <v>0</v>
      </c>
      <c r="F46" s="269">
        <v>0</v>
      </c>
      <c r="G46" s="269">
        <v>0</v>
      </c>
      <c r="H46" s="269">
        <v>0</v>
      </c>
      <c r="I46" s="269">
        <v>108</v>
      </c>
      <c r="J46" s="376">
        <v>1886</v>
      </c>
      <c r="K46" s="7"/>
      <c r="L46" s="7"/>
      <c r="M46" s="7"/>
      <c r="N46" s="7"/>
      <c r="O46" s="7"/>
      <c r="P46" s="7"/>
      <c r="Q46" s="7"/>
      <c r="R46" s="7"/>
      <c r="S46" s="7"/>
      <c r="T46" s="7"/>
    </row>
    <row r="47" spans="1:20" ht="12.75">
      <c r="A47" s="135">
        <v>37</v>
      </c>
      <c r="B47" s="226" t="s">
        <v>663</v>
      </c>
      <c r="C47" s="269">
        <v>1563</v>
      </c>
      <c r="D47" s="269">
        <v>0</v>
      </c>
      <c r="E47" s="269">
        <v>0</v>
      </c>
      <c r="F47" s="269">
        <v>0</v>
      </c>
      <c r="G47" s="269">
        <v>0</v>
      </c>
      <c r="H47" s="269">
        <v>0</v>
      </c>
      <c r="I47" s="269">
        <v>54</v>
      </c>
      <c r="J47" s="376">
        <v>1617</v>
      </c>
      <c r="K47" s="7"/>
      <c r="L47" s="7"/>
      <c r="M47" s="7"/>
      <c r="N47" s="7"/>
      <c r="O47" s="7"/>
      <c r="P47" s="7"/>
      <c r="Q47" s="7"/>
      <c r="R47" s="7"/>
      <c r="S47" s="7"/>
      <c r="T47" s="7"/>
    </row>
    <row r="48" spans="1:20" ht="12.75">
      <c r="A48" s="135">
        <v>38</v>
      </c>
      <c r="B48" s="226" t="s">
        <v>664</v>
      </c>
      <c r="C48" s="269">
        <v>1801</v>
      </c>
      <c r="D48" s="269">
        <v>0</v>
      </c>
      <c r="E48" s="269">
        <v>0</v>
      </c>
      <c r="F48" s="269">
        <v>0</v>
      </c>
      <c r="G48" s="269">
        <v>0</v>
      </c>
      <c r="H48" s="269">
        <v>0</v>
      </c>
      <c r="I48" s="269">
        <v>117</v>
      </c>
      <c r="J48" s="376">
        <v>1918</v>
      </c>
      <c r="K48" s="7"/>
      <c r="L48" s="7"/>
      <c r="M48" s="7"/>
      <c r="N48" s="7"/>
      <c r="O48" s="7"/>
      <c r="P48" s="7"/>
      <c r="Q48" s="7"/>
      <c r="R48" s="7"/>
      <c r="S48" s="7"/>
      <c r="T48" s="7"/>
    </row>
    <row r="49" spans="1:20" ht="12.75">
      <c r="A49" s="135">
        <v>39</v>
      </c>
      <c r="B49" s="226" t="s">
        <v>665</v>
      </c>
      <c r="C49" s="269">
        <v>3107</v>
      </c>
      <c r="D49" s="269">
        <v>20</v>
      </c>
      <c r="E49" s="269">
        <v>0</v>
      </c>
      <c r="F49" s="269">
        <v>0</v>
      </c>
      <c r="G49" s="269">
        <v>0</v>
      </c>
      <c r="H49" s="269">
        <v>0</v>
      </c>
      <c r="I49" s="269">
        <v>245</v>
      </c>
      <c r="J49" s="376">
        <v>3372</v>
      </c>
      <c r="K49" s="7"/>
      <c r="L49" s="7"/>
      <c r="M49" s="7"/>
      <c r="N49" s="7"/>
      <c r="O49" s="7"/>
      <c r="P49" s="7"/>
      <c r="Q49" s="7"/>
      <c r="R49" s="7"/>
      <c r="S49" s="7"/>
      <c r="T49" s="7"/>
    </row>
    <row r="50" spans="1:20" ht="12.75">
      <c r="A50" s="135">
        <v>40</v>
      </c>
      <c r="B50" s="226" t="s">
        <v>666</v>
      </c>
      <c r="C50" s="269">
        <v>1705</v>
      </c>
      <c r="D50" s="269">
        <v>0</v>
      </c>
      <c r="E50" s="269">
        <v>0</v>
      </c>
      <c r="F50" s="269">
        <v>0</v>
      </c>
      <c r="G50" s="269">
        <v>0</v>
      </c>
      <c r="H50" s="269">
        <v>0</v>
      </c>
      <c r="I50" s="269">
        <v>75</v>
      </c>
      <c r="J50" s="376">
        <v>1780</v>
      </c>
      <c r="K50" s="7"/>
      <c r="L50" s="7"/>
      <c r="M50" s="7"/>
      <c r="N50" s="7"/>
      <c r="O50" s="7"/>
      <c r="P50" s="7"/>
      <c r="Q50" s="7"/>
      <c r="R50" s="7"/>
      <c r="S50" s="7"/>
      <c r="T50" s="7"/>
    </row>
    <row r="51" spans="1:20" ht="12.75">
      <c r="A51" s="135">
        <v>41</v>
      </c>
      <c r="B51" s="226" t="s">
        <v>667</v>
      </c>
      <c r="C51" s="269">
        <v>1674</v>
      </c>
      <c r="D51" s="269">
        <v>0</v>
      </c>
      <c r="E51" s="269">
        <v>0</v>
      </c>
      <c r="F51" s="269">
        <v>0</v>
      </c>
      <c r="G51" s="269">
        <v>0</v>
      </c>
      <c r="H51" s="269">
        <v>0</v>
      </c>
      <c r="I51" s="269">
        <v>100</v>
      </c>
      <c r="J51" s="376">
        <v>1774</v>
      </c>
      <c r="K51" s="7"/>
      <c r="L51" s="7"/>
      <c r="M51" s="7"/>
      <c r="N51" s="7"/>
      <c r="O51" s="7"/>
      <c r="P51" s="7"/>
      <c r="Q51" s="7"/>
      <c r="R51" s="7"/>
      <c r="S51" s="7"/>
      <c r="T51" s="7"/>
    </row>
    <row r="52" spans="1:20" ht="12.75">
      <c r="A52" s="135">
        <v>42</v>
      </c>
      <c r="B52" s="226" t="s">
        <v>668</v>
      </c>
      <c r="C52" s="269">
        <v>2257</v>
      </c>
      <c r="D52" s="269">
        <v>0</v>
      </c>
      <c r="E52" s="269">
        <v>0</v>
      </c>
      <c r="F52" s="269">
        <v>0</v>
      </c>
      <c r="G52" s="269">
        <v>0</v>
      </c>
      <c r="H52" s="269">
        <v>0</v>
      </c>
      <c r="I52" s="269">
        <v>103</v>
      </c>
      <c r="J52" s="376">
        <v>2360</v>
      </c>
      <c r="K52" s="7"/>
      <c r="L52" s="7"/>
      <c r="M52" s="7"/>
      <c r="N52" s="7"/>
      <c r="O52" s="7"/>
      <c r="P52" s="7"/>
      <c r="Q52" s="7"/>
      <c r="R52" s="7"/>
      <c r="S52" s="7"/>
      <c r="T52" s="7"/>
    </row>
    <row r="53" spans="1:20" ht="12.75">
      <c r="A53" s="135">
        <v>43</v>
      </c>
      <c r="B53" s="226" t="s">
        <v>669</v>
      </c>
      <c r="C53" s="269">
        <v>1886</v>
      </c>
      <c r="D53" s="269">
        <v>0</v>
      </c>
      <c r="E53" s="269">
        <v>0</v>
      </c>
      <c r="F53" s="269">
        <v>0</v>
      </c>
      <c r="G53" s="269">
        <v>602</v>
      </c>
      <c r="H53" s="269">
        <v>0</v>
      </c>
      <c r="I53" s="269">
        <v>37</v>
      </c>
      <c r="J53" s="376">
        <v>2525</v>
      </c>
      <c r="K53" s="7"/>
      <c r="L53" s="7"/>
      <c r="M53" s="7"/>
      <c r="N53" s="7"/>
      <c r="O53" s="7"/>
      <c r="P53" s="7"/>
      <c r="Q53" s="7"/>
      <c r="R53" s="7"/>
      <c r="S53" s="7"/>
      <c r="T53" s="7"/>
    </row>
    <row r="54" spans="1:20" ht="12.75">
      <c r="A54" s="135">
        <v>44</v>
      </c>
      <c r="B54" s="226" t="s">
        <v>670</v>
      </c>
      <c r="C54" s="269">
        <v>1362</v>
      </c>
      <c r="D54" s="269">
        <v>0</v>
      </c>
      <c r="E54" s="269">
        <v>0</v>
      </c>
      <c r="F54" s="269">
        <v>0</v>
      </c>
      <c r="G54" s="269">
        <v>0</v>
      </c>
      <c r="H54" s="269">
        <v>0</v>
      </c>
      <c r="I54" s="269">
        <v>61</v>
      </c>
      <c r="J54" s="376">
        <v>1423</v>
      </c>
      <c r="K54" s="7"/>
      <c r="L54" s="7"/>
      <c r="M54" s="7"/>
      <c r="N54" s="7"/>
      <c r="O54" s="7"/>
      <c r="P54" s="7"/>
      <c r="Q54" s="7"/>
      <c r="R54" s="7"/>
      <c r="S54" s="7"/>
      <c r="T54" s="7"/>
    </row>
    <row r="55" spans="1:20" ht="12.75">
      <c r="A55" s="135">
        <v>45</v>
      </c>
      <c r="B55" s="226" t="s">
        <v>671</v>
      </c>
      <c r="C55" s="269">
        <v>1299</v>
      </c>
      <c r="D55" s="269">
        <v>0</v>
      </c>
      <c r="E55" s="269">
        <v>0</v>
      </c>
      <c r="F55" s="269">
        <v>0</v>
      </c>
      <c r="G55" s="269">
        <v>46</v>
      </c>
      <c r="H55" s="269">
        <v>0</v>
      </c>
      <c r="I55" s="269">
        <v>68</v>
      </c>
      <c r="J55" s="376">
        <v>1413</v>
      </c>
      <c r="K55" s="7"/>
      <c r="L55" s="7"/>
      <c r="M55" s="7"/>
      <c r="N55" s="7"/>
      <c r="O55" s="7"/>
      <c r="P55" s="7"/>
      <c r="Q55" s="7"/>
      <c r="R55" s="7"/>
      <c r="S55" s="7"/>
      <c r="T55" s="7"/>
    </row>
    <row r="56" spans="1:20" ht="12.75">
      <c r="A56" s="135">
        <v>46</v>
      </c>
      <c r="B56" s="226" t="s">
        <v>672</v>
      </c>
      <c r="C56" s="269">
        <v>2601</v>
      </c>
      <c r="D56" s="269">
        <v>0</v>
      </c>
      <c r="E56" s="269">
        <v>0</v>
      </c>
      <c r="F56" s="269">
        <v>0</v>
      </c>
      <c r="G56" s="269">
        <v>31</v>
      </c>
      <c r="H56" s="269">
        <v>0</v>
      </c>
      <c r="I56" s="269">
        <v>304</v>
      </c>
      <c r="J56" s="376">
        <v>2936</v>
      </c>
      <c r="K56" s="7"/>
      <c r="L56" s="7"/>
      <c r="M56" s="7"/>
      <c r="N56" s="7"/>
      <c r="O56" s="7"/>
      <c r="P56" s="7"/>
      <c r="Q56" s="7"/>
      <c r="R56" s="7"/>
      <c r="S56" s="7"/>
      <c r="T56" s="7"/>
    </row>
    <row r="57" spans="1:20" ht="12.75">
      <c r="A57" s="135">
        <v>47</v>
      </c>
      <c r="B57" s="226" t="s">
        <v>673</v>
      </c>
      <c r="C57" s="269">
        <v>3433</v>
      </c>
      <c r="D57" s="269">
        <v>0</v>
      </c>
      <c r="E57" s="269">
        <v>0</v>
      </c>
      <c r="F57" s="269">
        <v>0</v>
      </c>
      <c r="G57" s="269">
        <v>107</v>
      </c>
      <c r="H57" s="269">
        <v>0</v>
      </c>
      <c r="I57" s="269">
        <v>44</v>
      </c>
      <c r="J57" s="376">
        <v>3584</v>
      </c>
      <c r="K57" s="7"/>
      <c r="L57" s="7"/>
      <c r="M57" s="7"/>
      <c r="N57" s="7"/>
      <c r="O57" s="7"/>
      <c r="P57" s="7"/>
      <c r="Q57" s="7"/>
      <c r="R57" s="7"/>
      <c r="S57" s="7"/>
      <c r="T57" s="7"/>
    </row>
    <row r="58" spans="1:20" ht="12.75">
      <c r="A58" s="135">
        <v>48</v>
      </c>
      <c r="B58" s="226" t="s">
        <v>674</v>
      </c>
      <c r="C58" s="269">
        <v>1402</v>
      </c>
      <c r="D58" s="269">
        <v>0</v>
      </c>
      <c r="E58" s="269">
        <v>0</v>
      </c>
      <c r="F58" s="269">
        <v>0</v>
      </c>
      <c r="G58" s="269">
        <v>0</v>
      </c>
      <c r="H58" s="269">
        <v>0</v>
      </c>
      <c r="I58" s="269">
        <v>18</v>
      </c>
      <c r="J58" s="376">
        <v>1420</v>
      </c>
      <c r="K58" s="7"/>
      <c r="L58" s="7"/>
      <c r="M58" s="7"/>
      <c r="N58" s="7"/>
      <c r="O58" s="7"/>
      <c r="P58" s="7"/>
      <c r="Q58" s="7"/>
      <c r="R58" s="7"/>
      <c r="S58" s="7"/>
      <c r="T58" s="7"/>
    </row>
    <row r="59" spans="1:20" ht="12.75">
      <c r="A59" s="135">
        <v>49</v>
      </c>
      <c r="B59" s="226" t="s">
        <v>675</v>
      </c>
      <c r="C59" s="269">
        <v>1562</v>
      </c>
      <c r="D59" s="269">
        <v>0</v>
      </c>
      <c r="E59" s="269">
        <v>0</v>
      </c>
      <c r="F59" s="269">
        <v>0</v>
      </c>
      <c r="G59" s="269">
        <v>444</v>
      </c>
      <c r="H59" s="269">
        <v>0</v>
      </c>
      <c r="I59" s="269">
        <v>20</v>
      </c>
      <c r="J59" s="376">
        <v>2026</v>
      </c>
      <c r="K59" s="7"/>
      <c r="L59" s="7"/>
      <c r="M59" s="7"/>
      <c r="N59" s="7"/>
      <c r="O59" s="7"/>
      <c r="P59" s="7"/>
      <c r="Q59" s="7"/>
      <c r="R59" s="7"/>
      <c r="S59" s="7"/>
      <c r="T59" s="7"/>
    </row>
    <row r="60" spans="1:20" ht="12.75">
      <c r="A60" s="135">
        <v>50</v>
      </c>
      <c r="B60" s="226" t="s">
        <v>676</v>
      </c>
      <c r="C60" s="269">
        <v>1025</v>
      </c>
      <c r="D60" s="269">
        <v>0</v>
      </c>
      <c r="E60" s="269">
        <v>0</v>
      </c>
      <c r="F60" s="269">
        <v>0</v>
      </c>
      <c r="G60" s="269">
        <v>0</v>
      </c>
      <c r="H60" s="269">
        <v>0</v>
      </c>
      <c r="I60" s="269">
        <v>27</v>
      </c>
      <c r="J60" s="376">
        <v>1052</v>
      </c>
      <c r="K60" s="7"/>
      <c r="L60" s="7"/>
      <c r="M60" s="7"/>
      <c r="N60" s="7"/>
      <c r="O60" s="7"/>
      <c r="P60" s="7"/>
      <c r="Q60" s="7"/>
      <c r="R60" s="7"/>
      <c r="S60" s="7"/>
      <c r="T60" s="7"/>
    </row>
    <row r="61" spans="1:20" ht="12.75">
      <c r="A61" s="135">
        <v>51</v>
      </c>
      <c r="B61" s="226" t="s">
        <v>677</v>
      </c>
      <c r="C61" s="269">
        <v>1922</v>
      </c>
      <c r="D61" s="269">
        <v>0</v>
      </c>
      <c r="E61" s="269">
        <v>0</v>
      </c>
      <c r="F61" s="269">
        <v>0</v>
      </c>
      <c r="G61" s="269">
        <v>0</v>
      </c>
      <c r="H61" s="269">
        <v>0</v>
      </c>
      <c r="I61" s="269">
        <v>122</v>
      </c>
      <c r="J61" s="376">
        <v>2044</v>
      </c>
      <c r="K61" s="7"/>
      <c r="L61" s="7"/>
      <c r="M61" s="7"/>
      <c r="N61" s="7"/>
      <c r="O61" s="7"/>
      <c r="P61" s="7"/>
      <c r="Q61" s="7"/>
      <c r="R61" s="7"/>
      <c r="S61" s="7"/>
      <c r="T61" s="7"/>
    </row>
    <row r="62" spans="1:20" ht="12.75">
      <c r="A62" s="135">
        <v>52</v>
      </c>
      <c r="B62" s="226" t="s">
        <v>678</v>
      </c>
      <c r="C62" s="269">
        <v>1988</v>
      </c>
      <c r="D62" s="269">
        <v>0</v>
      </c>
      <c r="E62" s="269">
        <v>0</v>
      </c>
      <c r="F62" s="269">
        <v>0</v>
      </c>
      <c r="G62" s="269">
        <v>0</v>
      </c>
      <c r="H62" s="269">
        <v>0</v>
      </c>
      <c r="I62" s="269">
        <v>91</v>
      </c>
      <c r="J62" s="376">
        <v>2079</v>
      </c>
      <c r="K62" s="7"/>
      <c r="L62" s="7"/>
      <c r="M62" s="7"/>
      <c r="N62" s="7"/>
      <c r="O62" s="7"/>
      <c r="P62" s="7"/>
      <c r="Q62" s="7"/>
      <c r="R62" s="7"/>
      <c r="S62" s="7"/>
      <c r="T62" s="7"/>
    </row>
    <row r="63" spans="1:20" ht="12.75">
      <c r="A63" s="135">
        <v>53</v>
      </c>
      <c r="B63" s="226" t="s">
        <v>679</v>
      </c>
      <c r="C63" s="269">
        <v>125</v>
      </c>
      <c r="D63" s="269">
        <v>0</v>
      </c>
      <c r="E63" s="269">
        <v>0</v>
      </c>
      <c r="F63" s="269">
        <v>0</v>
      </c>
      <c r="G63" s="269">
        <v>1782</v>
      </c>
      <c r="H63" s="269">
        <v>0</v>
      </c>
      <c r="I63" s="269">
        <v>0</v>
      </c>
      <c r="J63" s="376">
        <v>1907</v>
      </c>
      <c r="K63" s="7"/>
      <c r="L63" s="7"/>
      <c r="M63" s="7"/>
      <c r="N63" s="7"/>
      <c r="O63" s="7"/>
      <c r="P63" s="7"/>
      <c r="Q63" s="7"/>
      <c r="R63" s="7"/>
      <c r="S63" s="7"/>
      <c r="T63" s="7"/>
    </row>
    <row r="64" spans="1:20" ht="12.75">
      <c r="A64" s="135">
        <v>54</v>
      </c>
      <c r="B64" s="226" t="s">
        <v>680</v>
      </c>
      <c r="C64" s="269">
        <v>1410</v>
      </c>
      <c r="D64" s="269">
        <v>31</v>
      </c>
      <c r="E64" s="269">
        <v>0</v>
      </c>
      <c r="F64" s="269">
        <v>0</v>
      </c>
      <c r="G64" s="269">
        <v>60</v>
      </c>
      <c r="H64" s="269">
        <v>0</v>
      </c>
      <c r="I64" s="269">
        <v>208</v>
      </c>
      <c r="J64" s="376">
        <v>1709</v>
      </c>
      <c r="K64" s="7"/>
      <c r="L64" s="7"/>
      <c r="M64" s="7"/>
      <c r="N64" s="7"/>
      <c r="O64" s="7"/>
      <c r="P64" s="7"/>
      <c r="Q64" s="7"/>
      <c r="R64" s="7"/>
      <c r="S64" s="7"/>
      <c r="T64" s="7"/>
    </row>
    <row r="65" spans="1:20" ht="12.75">
      <c r="A65" s="135">
        <v>55</v>
      </c>
      <c r="B65" s="226" t="s">
        <v>681</v>
      </c>
      <c r="C65" s="269">
        <v>1130</v>
      </c>
      <c r="D65" s="269">
        <v>0</v>
      </c>
      <c r="E65" s="269">
        <v>0</v>
      </c>
      <c r="F65" s="269">
        <v>0</v>
      </c>
      <c r="G65" s="269">
        <v>409</v>
      </c>
      <c r="H65" s="269">
        <v>0</v>
      </c>
      <c r="I65" s="269">
        <v>0</v>
      </c>
      <c r="J65" s="376">
        <v>1539</v>
      </c>
      <c r="K65" s="7"/>
      <c r="L65" s="7"/>
      <c r="M65" s="7"/>
      <c r="N65" s="7"/>
      <c r="O65" s="7"/>
      <c r="P65" s="7"/>
      <c r="Q65" s="7"/>
      <c r="R65" s="7"/>
      <c r="S65" s="7"/>
      <c r="T65" s="7"/>
    </row>
    <row r="66" spans="1:20" ht="12.75">
      <c r="A66" s="135">
        <v>56</v>
      </c>
      <c r="B66" s="226" t="s">
        <v>682</v>
      </c>
      <c r="C66" s="269">
        <v>2190</v>
      </c>
      <c r="D66" s="269">
        <v>0</v>
      </c>
      <c r="E66" s="269">
        <v>0</v>
      </c>
      <c r="F66" s="269">
        <v>0</v>
      </c>
      <c r="G66" s="269">
        <v>0</v>
      </c>
      <c r="H66" s="269">
        <v>0</v>
      </c>
      <c r="I66" s="269">
        <v>85</v>
      </c>
      <c r="J66" s="376">
        <v>2275</v>
      </c>
      <c r="K66" s="7"/>
      <c r="L66" s="7"/>
      <c r="M66" s="7"/>
      <c r="N66" s="7"/>
      <c r="O66" s="7"/>
      <c r="P66" s="7"/>
      <c r="Q66" s="7"/>
      <c r="R66" s="7"/>
      <c r="S66" s="7"/>
      <c r="T66" s="7"/>
    </row>
    <row r="67" spans="1:20" ht="12.75">
      <c r="A67" s="135">
        <v>57</v>
      </c>
      <c r="B67" s="226" t="s">
        <v>683</v>
      </c>
      <c r="C67" s="269">
        <v>1594</v>
      </c>
      <c r="D67" s="269">
        <v>0</v>
      </c>
      <c r="E67" s="269">
        <v>0</v>
      </c>
      <c r="F67" s="269">
        <v>0</v>
      </c>
      <c r="G67" s="269">
        <v>291</v>
      </c>
      <c r="H67" s="269">
        <v>0</v>
      </c>
      <c r="I67" s="269">
        <v>5</v>
      </c>
      <c r="J67" s="376">
        <v>1890</v>
      </c>
      <c r="K67" s="7"/>
      <c r="L67" s="7"/>
      <c r="M67" s="7"/>
      <c r="N67" s="7"/>
      <c r="O67" s="7"/>
      <c r="P67" s="7"/>
      <c r="Q67" s="7"/>
      <c r="R67" s="7"/>
      <c r="S67" s="7"/>
      <c r="T67" s="7"/>
    </row>
    <row r="68" spans="1:20" ht="12.75">
      <c r="A68" s="135">
        <v>58</v>
      </c>
      <c r="B68" s="226" t="s">
        <v>684</v>
      </c>
      <c r="C68" s="269">
        <v>1206</v>
      </c>
      <c r="D68" s="269">
        <v>11</v>
      </c>
      <c r="E68" s="269">
        <v>0</v>
      </c>
      <c r="F68" s="269">
        <v>0</v>
      </c>
      <c r="G68" s="269">
        <v>0</v>
      </c>
      <c r="H68" s="269">
        <v>0</v>
      </c>
      <c r="I68" s="269">
        <v>122</v>
      </c>
      <c r="J68" s="376">
        <v>1339</v>
      </c>
      <c r="K68" s="7"/>
      <c r="L68" s="7"/>
      <c r="M68" s="7"/>
      <c r="N68" s="7"/>
      <c r="O68" s="7"/>
      <c r="P68" s="7"/>
      <c r="Q68" s="7"/>
      <c r="R68" s="7"/>
      <c r="S68" s="7"/>
      <c r="T68" s="7"/>
    </row>
    <row r="69" spans="1:20" ht="12.75">
      <c r="A69" s="135">
        <v>59</v>
      </c>
      <c r="B69" s="226" t="s">
        <v>685</v>
      </c>
      <c r="C69" s="269">
        <v>1718</v>
      </c>
      <c r="D69" s="269">
        <v>90</v>
      </c>
      <c r="E69" s="269">
        <v>0</v>
      </c>
      <c r="F69" s="269">
        <v>0</v>
      </c>
      <c r="G69" s="269">
        <v>0</v>
      </c>
      <c r="H69" s="269">
        <v>0</v>
      </c>
      <c r="I69" s="269">
        <v>34</v>
      </c>
      <c r="J69" s="376">
        <v>1842</v>
      </c>
      <c r="K69" s="7"/>
      <c r="L69" s="7"/>
      <c r="M69" s="7"/>
      <c r="N69" s="7"/>
      <c r="O69" s="7"/>
      <c r="P69" s="7"/>
      <c r="Q69" s="7"/>
      <c r="R69" s="7"/>
      <c r="S69" s="7"/>
      <c r="T69" s="7"/>
    </row>
    <row r="70" spans="1:20" ht="12.75">
      <c r="A70" s="135">
        <v>60</v>
      </c>
      <c r="B70" s="226" t="s">
        <v>686</v>
      </c>
      <c r="C70" s="269">
        <v>2639</v>
      </c>
      <c r="D70" s="269">
        <v>69</v>
      </c>
      <c r="E70" s="269">
        <v>0</v>
      </c>
      <c r="F70" s="269">
        <v>0</v>
      </c>
      <c r="G70" s="269">
        <v>0</v>
      </c>
      <c r="H70" s="269">
        <v>0</v>
      </c>
      <c r="I70" s="269">
        <v>171</v>
      </c>
      <c r="J70" s="376">
        <v>2879</v>
      </c>
      <c r="K70" s="7"/>
      <c r="L70" s="7"/>
      <c r="M70" s="7"/>
      <c r="N70" s="7"/>
      <c r="O70" s="7"/>
      <c r="P70" s="7"/>
      <c r="Q70" s="7"/>
      <c r="R70" s="7"/>
      <c r="S70" s="7"/>
      <c r="T70" s="7"/>
    </row>
    <row r="71" spans="1:20" ht="12.75">
      <c r="A71" s="135">
        <v>61</v>
      </c>
      <c r="B71" s="226" t="s">
        <v>687</v>
      </c>
      <c r="C71" s="269">
        <v>1825</v>
      </c>
      <c r="D71" s="269">
        <v>0</v>
      </c>
      <c r="E71" s="269">
        <v>0</v>
      </c>
      <c r="F71" s="269">
        <v>0</v>
      </c>
      <c r="G71" s="269">
        <v>0</v>
      </c>
      <c r="H71" s="269">
        <v>0</v>
      </c>
      <c r="I71" s="269">
        <v>103</v>
      </c>
      <c r="J71" s="376">
        <v>1928</v>
      </c>
      <c r="K71" s="7"/>
      <c r="L71" s="7"/>
      <c r="M71" s="7"/>
      <c r="N71" s="7"/>
      <c r="O71" s="7"/>
      <c r="P71" s="7"/>
      <c r="Q71" s="7"/>
      <c r="R71" s="7"/>
      <c r="S71" s="7"/>
      <c r="T71" s="7"/>
    </row>
    <row r="72" spans="1:20" ht="12.75">
      <c r="A72" s="135">
        <v>62</v>
      </c>
      <c r="B72" s="226" t="s">
        <v>688</v>
      </c>
      <c r="C72" s="269">
        <v>1863</v>
      </c>
      <c r="D72" s="269">
        <v>0</v>
      </c>
      <c r="E72" s="269">
        <v>0</v>
      </c>
      <c r="F72" s="269">
        <v>0</v>
      </c>
      <c r="G72" s="269">
        <v>152</v>
      </c>
      <c r="H72" s="269">
        <v>0</v>
      </c>
      <c r="I72" s="269">
        <v>67</v>
      </c>
      <c r="J72" s="376">
        <v>2082</v>
      </c>
      <c r="K72" s="7"/>
      <c r="L72" s="7"/>
      <c r="M72" s="7"/>
      <c r="N72" s="7"/>
      <c r="O72" s="7"/>
      <c r="P72" s="7"/>
      <c r="Q72" s="7"/>
      <c r="R72" s="7"/>
      <c r="S72" s="7"/>
      <c r="T72" s="7"/>
    </row>
    <row r="73" spans="1:20" ht="12.75">
      <c r="A73" s="135">
        <v>63</v>
      </c>
      <c r="B73" s="226" t="s">
        <v>689</v>
      </c>
      <c r="C73" s="269">
        <v>1773</v>
      </c>
      <c r="D73" s="269">
        <v>64</v>
      </c>
      <c r="E73" s="269">
        <v>0</v>
      </c>
      <c r="F73" s="269">
        <v>0</v>
      </c>
      <c r="G73" s="269">
        <v>267</v>
      </c>
      <c r="H73" s="269">
        <v>0</v>
      </c>
      <c r="I73" s="269">
        <v>0</v>
      </c>
      <c r="J73" s="376">
        <v>2104</v>
      </c>
      <c r="K73" s="7"/>
      <c r="L73" s="7"/>
      <c r="M73" s="7"/>
      <c r="N73" s="7"/>
      <c r="O73" s="7"/>
      <c r="P73" s="7"/>
      <c r="Q73" s="7"/>
      <c r="R73" s="7"/>
      <c r="S73" s="7"/>
      <c r="T73" s="7"/>
    </row>
    <row r="74" spans="1:20" ht="12.75">
      <c r="A74" s="135">
        <v>64</v>
      </c>
      <c r="B74" s="226" t="s">
        <v>690</v>
      </c>
      <c r="C74" s="269">
        <v>1458</v>
      </c>
      <c r="D74" s="269">
        <v>0</v>
      </c>
      <c r="E74" s="269">
        <v>0</v>
      </c>
      <c r="F74" s="269">
        <v>0</v>
      </c>
      <c r="G74" s="269">
        <v>0</v>
      </c>
      <c r="H74" s="269">
        <v>0</v>
      </c>
      <c r="I74" s="269">
        <v>69</v>
      </c>
      <c r="J74" s="376">
        <v>1527</v>
      </c>
      <c r="K74" s="7"/>
      <c r="L74" s="7"/>
      <c r="M74" s="7"/>
      <c r="N74" s="7"/>
      <c r="O74" s="7"/>
      <c r="P74" s="7"/>
      <c r="Q74" s="7"/>
      <c r="R74" s="7"/>
      <c r="S74" s="7"/>
      <c r="T74" s="7"/>
    </row>
    <row r="75" spans="1:20" ht="12.75">
      <c r="A75" s="135">
        <v>65</v>
      </c>
      <c r="B75" s="226" t="s">
        <v>691</v>
      </c>
      <c r="C75" s="269">
        <v>3177</v>
      </c>
      <c r="D75" s="269">
        <v>0</v>
      </c>
      <c r="E75" s="269">
        <v>0</v>
      </c>
      <c r="F75" s="269">
        <v>0</v>
      </c>
      <c r="G75" s="269">
        <v>0</v>
      </c>
      <c r="H75" s="269">
        <v>0</v>
      </c>
      <c r="I75" s="269">
        <v>83</v>
      </c>
      <c r="J75" s="376">
        <v>3260</v>
      </c>
      <c r="K75" s="7"/>
      <c r="L75" s="7"/>
      <c r="M75" s="7"/>
      <c r="N75" s="7"/>
      <c r="O75" s="7"/>
      <c r="P75" s="7"/>
      <c r="Q75" s="7"/>
      <c r="R75" s="7"/>
      <c r="S75" s="7"/>
      <c r="T75" s="7"/>
    </row>
    <row r="76" spans="1:20" ht="12.75">
      <c r="A76" s="135">
        <v>66</v>
      </c>
      <c r="B76" s="226" t="s">
        <v>692</v>
      </c>
      <c r="C76" s="269">
        <v>1275</v>
      </c>
      <c r="D76" s="269">
        <v>0</v>
      </c>
      <c r="E76" s="269">
        <v>0</v>
      </c>
      <c r="F76" s="269">
        <v>0</v>
      </c>
      <c r="G76" s="269">
        <v>0</v>
      </c>
      <c r="H76" s="269">
        <v>0</v>
      </c>
      <c r="I76" s="269">
        <v>16</v>
      </c>
      <c r="J76" s="376">
        <v>1291</v>
      </c>
      <c r="K76" s="7"/>
      <c r="L76" s="7"/>
      <c r="M76" s="7"/>
      <c r="N76" s="7"/>
      <c r="O76" s="7"/>
      <c r="P76" s="7"/>
      <c r="Q76" s="7"/>
      <c r="R76" s="7"/>
      <c r="S76" s="7"/>
      <c r="T76" s="7"/>
    </row>
    <row r="77" spans="1:20" ht="12.75">
      <c r="A77" s="135">
        <v>67</v>
      </c>
      <c r="B77" s="226" t="s">
        <v>693</v>
      </c>
      <c r="C77" s="269">
        <v>2579</v>
      </c>
      <c r="D77" s="269">
        <v>0</v>
      </c>
      <c r="E77" s="269">
        <v>0</v>
      </c>
      <c r="F77" s="269">
        <v>0</v>
      </c>
      <c r="G77" s="269">
        <v>0</v>
      </c>
      <c r="H77" s="269">
        <v>0</v>
      </c>
      <c r="I77" s="269">
        <v>68</v>
      </c>
      <c r="J77" s="376">
        <v>2647</v>
      </c>
      <c r="K77" s="7"/>
      <c r="L77" s="7"/>
      <c r="M77" s="7"/>
      <c r="N77" s="7"/>
      <c r="O77" s="7"/>
      <c r="P77" s="7"/>
      <c r="Q77" s="7"/>
      <c r="R77" s="7"/>
      <c r="S77" s="7"/>
      <c r="T77" s="7"/>
    </row>
    <row r="78" spans="1:20" ht="12.75">
      <c r="A78" s="135">
        <v>68</v>
      </c>
      <c r="B78" s="226" t="s">
        <v>694</v>
      </c>
      <c r="C78" s="269">
        <v>4007</v>
      </c>
      <c r="D78" s="269">
        <v>70</v>
      </c>
      <c r="E78" s="269">
        <v>0</v>
      </c>
      <c r="F78" s="269">
        <v>0</v>
      </c>
      <c r="G78" s="269">
        <v>83</v>
      </c>
      <c r="H78" s="269">
        <v>0</v>
      </c>
      <c r="I78" s="269">
        <v>70</v>
      </c>
      <c r="J78" s="376">
        <v>4230</v>
      </c>
      <c r="K78" s="7"/>
      <c r="L78" s="7"/>
      <c r="M78" s="7"/>
      <c r="N78" s="7"/>
      <c r="O78" s="7"/>
      <c r="P78" s="7"/>
      <c r="Q78" s="7"/>
      <c r="R78" s="7"/>
      <c r="S78" s="7"/>
      <c r="T78" s="7"/>
    </row>
    <row r="79" spans="1:20" ht="12.75">
      <c r="A79" s="135">
        <v>69</v>
      </c>
      <c r="B79" s="226" t="s">
        <v>695</v>
      </c>
      <c r="C79" s="269">
        <v>2458</v>
      </c>
      <c r="D79" s="269">
        <v>0</v>
      </c>
      <c r="E79" s="269">
        <v>0</v>
      </c>
      <c r="F79" s="269">
        <v>0</v>
      </c>
      <c r="G79" s="269">
        <v>0</v>
      </c>
      <c r="H79" s="269">
        <v>0</v>
      </c>
      <c r="I79" s="269">
        <v>21</v>
      </c>
      <c r="J79" s="376">
        <v>2479</v>
      </c>
      <c r="K79" s="7"/>
      <c r="L79" s="7"/>
      <c r="M79" s="7"/>
      <c r="N79" s="7"/>
      <c r="O79" s="7"/>
      <c r="P79" s="7"/>
      <c r="Q79" s="7"/>
      <c r="R79" s="7"/>
      <c r="S79" s="7"/>
      <c r="T79" s="7"/>
    </row>
    <row r="80" spans="1:20" ht="12.75">
      <c r="A80" s="135">
        <v>70</v>
      </c>
      <c r="B80" s="226" t="s">
        <v>696</v>
      </c>
      <c r="C80" s="269">
        <v>2244</v>
      </c>
      <c r="D80" s="269">
        <v>0</v>
      </c>
      <c r="E80" s="269">
        <v>0</v>
      </c>
      <c r="F80" s="269">
        <v>0</v>
      </c>
      <c r="G80" s="269">
        <v>0</v>
      </c>
      <c r="H80" s="269">
        <v>0</v>
      </c>
      <c r="I80" s="620">
        <v>112</v>
      </c>
      <c r="J80" s="376">
        <v>2356</v>
      </c>
      <c r="K80" s="7"/>
      <c r="L80" s="7"/>
      <c r="M80" s="7"/>
      <c r="N80" s="7"/>
      <c r="O80" s="7"/>
      <c r="P80" s="7"/>
      <c r="Q80" s="7"/>
      <c r="R80" s="7"/>
      <c r="S80" s="7"/>
      <c r="T80" s="7"/>
    </row>
    <row r="81" spans="1:20" ht="12.75">
      <c r="A81" s="135">
        <v>71</v>
      </c>
      <c r="B81" s="226" t="s">
        <v>697</v>
      </c>
      <c r="C81" s="269">
        <v>2949</v>
      </c>
      <c r="D81" s="269">
        <v>0</v>
      </c>
      <c r="E81" s="269">
        <v>0</v>
      </c>
      <c r="F81" s="269">
        <v>0</v>
      </c>
      <c r="G81" s="269">
        <v>84</v>
      </c>
      <c r="H81" s="269">
        <v>0</v>
      </c>
      <c r="I81" s="269">
        <v>99</v>
      </c>
      <c r="J81" s="376">
        <v>3132</v>
      </c>
      <c r="K81" s="8"/>
      <c r="L81" s="8"/>
      <c r="M81" s="8"/>
      <c r="N81" s="8"/>
      <c r="O81" s="8"/>
      <c r="P81" s="8"/>
      <c r="Q81" s="8"/>
      <c r="R81" s="8"/>
      <c r="S81" s="8"/>
      <c r="T81" s="8"/>
    </row>
    <row r="82" spans="1:20" ht="12.75">
      <c r="A82" s="135">
        <v>72</v>
      </c>
      <c r="B82" s="226" t="s">
        <v>698</v>
      </c>
      <c r="C82" s="269">
        <v>1343</v>
      </c>
      <c r="D82" s="269">
        <v>13</v>
      </c>
      <c r="E82" s="269">
        <v>0</v>
      </c>
      <c r="F82" s="269">
        <v>0</v>
      </c>
      <c r="G82" s="269">
        <v>20</v>
      </c>
      <c r="H82" s="269">
        <v>0</v>
      </c>
      <c r="I82" s="269">
        <v>184</v>
      </c>
      <c r="J82" s="376">
        <v>1560</v>
      </c>
      <c r="K82" s="8"/>
      <c r="L82" s="8"/>
      <c r="M82" s="8"/>
      <c r="N82" s="8"/>
      <c r="O82" s="8"/>
      <c r="P82" s="8"/>
      <c r="Q82" s="8"/>
      <c r="R82" s="8"/>
      <c r="S82" s="8"/>
      <c r="T82" s="8"/>
    </row>
    <row r="83" spans="1:20" ht="16.5" customHeight="1">
      <c r="A83" s="135">
        <v>73</v>
      </c>
      <c r="B83" s="226" t="s">
        <v>699</v>
      </c>
      <c r="C83" s="269">
        <v>957</v>
      </c>
      <c r="D83" s="269">
        <v>0</v>
      </c>
      <c r="E83" s="269">
        <v>0</v>
      </c>
      <c r="F83" s="269">
        <v>0</v>
      </c>
      <c r="G83" s="269">
        <v>622</v>
      </c>
      <c r="H83" s="269">
        <v>0</v>
      </c>
      <c r="I83" s="269">
        <v>0</v>
      </c>
      <c r="J83" s="376">
        <v>1579</v>
      </c>
      <c r="K83" s="8"/>
      <c r="L83" s="8"/>
      <c r="M83" s="8"/>
      <c r="N83" s="8"/>
      <c r="O83" s="8"/>
      <c r="P83" s="8"/>
      <c r="Q83" s="8"/>
      <c r="R83" s="8"/>
      <c r="S83" s="8"/>
      <c r="T83" s="8"/>
    </row>
    <row r="84" spans="1:20" ht="12.75">
      <c r="A84" s="135">
        <v>74</v>
      </c>
      <c r="B84" s="226" t="s">
        <v>700</v>
      </c>
      <c r="C84" s="269">
        <v>592</v>
      </c>
      <c r="D84" s="269">
        <v>0</v>
      </c>
      <c r="E84" s="269">
        <v>0</v>
      </c>
      <c r="F84" s="269">
        <v>0</v>
      </c>
      <c r="G84" s="269">
        <v>83</v>
      </c>
      <c r="H84" s="269">
        <v>0</v>
      </c>
      <c r="I84" s="269">
        <v>28</v>
      </c>
      <c r="J84" s="376">
        <v>703</v>
      </c>
      <c r="K84" s="8"/>
      <c r="L84" s="8"/>
      <c r="M84" s="8"/>
      <c r="N84" s="8"/>
      <c r="O84" s="8"/>
      <c r="P84" s="8"/>
      <c r="Q84" s="8"/>
      <c r="R84" s="8"/>
      <c r="S84" s="8"/>
      <c r="T84" s="8"/>
    </row>
    <row r="85" spans="1:20" ht="12.75">
      <c r="A85" s="135">
        <v>75</v>
      </c>
      <c r="B85" s="226" t="s">
        <v>701</v>
      </c>
      <c r="C85" s="269">
        <v>678</v>
      </c>
      <c r="D85" s="269">
        <v>10</v>
      </c>
      <c r="E85" s="269">
        <v>0</v>
      </c>
      <c r="F85" s="269">
        <v>0</v>
      </c>
      <c r="G85" s="269">
        <v>0</v>
      </c>
      <c r="H85" s="269">
        <v>0</v>
      </c>
      <c r="I85" s="269">
        <v>50</v>
      </c>
      <c r="J85" s="376">
        <v>738</v>
      </c>
      <c r="K85" s="8"/>
      <c r="L85" s="8"/>
      <c r="M85" s="8"/>
      <c r="N85" s="8"/>
      <c r="O85" s="8"/>
      <c r="P85" s="8"/>
      <c r="Q85" s="8"/>
      <c r="R85" s="8"/>
      <c r="S85" s="8"/>
      <c r="T85" s="8"/>
    </row>
    <row r="86" spans="1:13" ht="12.75">
      <c r="A86" s="888" t="s">
        <v>18</v>
      </c>
      <c r="B86" s="890"/>
      <c r="C86" s="464">
        <v>145894</v>
      </c>
      <c r="D86" s="464">
        <v>661</v>
      </c>
      <c r="E86" s="464">
        <v>0</v>
      </c>
      <c r="F86" s="464">
        <v>0</v>
      </c>
      <c r="G86" s="464">
        <v>7882</v>
      </c>
      <c r="H86" s="464">
        <v>0</v>
      </c>
      <c r="I86" s="464">
        <v>7496</v>
      </c>
      <c r="J86" s="464">
        <v>161933</v>
      </c>
      <c r="K86" s="74"/>
      <c r="L86" s="74"/>
      <c r="M86" s="74"/>
    </row>
    <row r="87" spans="1:13" ht="12.75">
      <c r="A87" s="74"/>
      <c r="B87" s="74"/>
      <c r="C87" s="74"/>
      <c r="D87" s="74"/>
      <c r="E87" s="74"/>
      <c r="F87" s="74"/>
      <c r="G87" s="74"/>
      <c r="H87" s="74"/>
      <c r="I87" s="74"/>
      <c r="J87" s="74"/>
      <c r="K87" s="74"/>
      <c r="L87" s="74"/>
      <c r="M87" s="74"/>
    </row>
    <row r="88" spans="1:13" ht="12.75">
      <c r="A88" s="74" t="s">
        <v>152</v>
      </c>
      <c r="B88" s="74"/>
      <c r="C88" s="74"/>
      <c r="D88" s="74"/>
      <c r="E88" s="74"/>
      <c r="F88" s="74"/>
      <c r="G88" s="74"/>
      <c r="H88" s="74"/>
      <c r="I88" s="74"/>
      <c r="J88" s="74"/>
      <c r="K88" s="74"/>
      <c r="L88" s="74"/>
      <c r="M88" s="74"/>
    </row>
    <row r="89" spans="1:13" ht="12.75">
      <c r="A89" s="74" t="s">
        <v>265</v>
      </c>
      <c r="B89" s="74"/>
      <c r="C89" s="74"/>
      <c r="D89" s="74"/>
      <c r="E89" s="74"/>
      <c r="F89" s="74"/>
      <c r="G89" s="74"/>
      <c r="H89" s="74"/>
      <c r="I89" s="74"/>
      <c r="J89" s="74"/>
      <c r="K89" s="74"/>
      <c r="L89" s="74"/>
      <c r="M89" s="74"/>
    </row>
    <row r="90" ht="12.75">
      <c r="A90" t="s">
        <v>153</v>
      </c>
    </row>
    <row r="91" spans="1:13" ht="12.75">
      <c r="A91" s="920" t="s">
        <v>154</v>
      </c>
      <c r="B91" s="920"/>
      <c r="C91" s="920"/>
      <c r="D91" s="920"/>
      <c r="E91" s="920"/>
      <c r="F91" s="920"/>
      <c r="G91" s="920"/>
      <c r="H91" s="920"/>
      <c r="I91" s="920"/>
      <c r="J91" s="920"/>
      <c r="K91" s="920"/>
      <c r="L91" s="920"/>
      <c r="M91" s="920"/>
    </row>
    <row r="92" spans="1:13" ht="12.75">
      <c r="A92" s="1162" t="s">
        <v>155</v>
      </c>
      <c r="B92" s="1162"/>
      <c r="C92" s="1162"/>
      <c r="D92" s="1162"/>
      <c r="E92" s="74"/>
      <c r="F92" s="74"/>
      <c r="G92" s="74"/>
      <c r="H92" s="74"/>
      <c r="I92" s="74"/>
      <c r="J92" s="74"/>
      <c r="K92" s="74"/>
      <c r="L92" s="74"/>
      <c r="M92" s="74"/>
    </row>
    <row r="93" spans="1:13" ht="12.75">
      <c r="A93" s="121" t="s">
        <v>214</v>
      </c>
      <c r="B93" s="121"/>
      <c r="C93" s="121"/>
      <c r="D93" s="121"/>
      <c r="E93" s="74"/>
      <c r="F93" s="74"/>
      <c r="G93" s="74"/>
      <c r="H93" s="74"/>
      <c r="I93" s="74"/>
      <c r="J93" s="74"/>
      <c r="K93" s="74"/>
      <c r="L93" s="74"/>
      <c r="M93" s="74"/>
    </row>
    <row r="94" spans="1:13" ht="12.75">
      <c r="A94" s="121"/>
      <c r="B94" s="121"/>
      <c r="C94" s="121"/>
      <c r="D94" s="121"/>
      <c r="E94" s="74"/>
      <c r="F94" s="74"/>
      <c r="G94" s="74"/>
      <c r="H94" s="74"/>
      <c r="I94" s="74"/>
      <c r="J94" s="74"/>
      <c r="K94" s="74"/>
      <c r="L94" s="74"/>
      <c r="M94" s="74"/>
    </row>
    <row r="95" spans="1:13" ht="15.75">
      <c r="A95" s="87" t="s">
        <v>1005</v>
      </c>
      <c r="B95" s="87"/>
      <c r="C95" s="87"/>
      <c r="D95" s="87"/>
      <c r="E95" s="87"/>
      <c r="F95" s="87"/>
      <c r="G95" s="87"/>
      <c r="H95" s="911" t="s">
        <v>995</v>
      </c>
      <c r="I95" s="911"/>
      <c r="J95" s="911"/>
      <c r="K95" s="122"/>
      <c r="L95" s="74"/>
      <c r="M95" s="74"/>
    </row>
    <row r="96" spans="1:13" ht="15.75">
      <c r="A96" s="122"/>
      <c r="B96" s="122"/>
      <c r="C96" s="122"/>
      <c r="D96" s="122"/>
      <c r="E96" s="122"/>
      <c r="F96" s="122"/>
      <c r="G96" s="122"/>
      <c r="H96" s="911" t="s">
        <v>998</v>
      </c>
      <c r="I96" s="911"/>
      <c r="J96" s="911"/>
      <c r="K96" s="74"/>
      <c r="L96" s="74"/>
      <c r="M96" s="74"/>
    </row>
    <row r="97" spans="1:13" ht="15.75" customHeight="1">
      <c r="A97" s="122"/>
      <c r="B97" s="122"/>
      <c r="C97" s="122"/>
      <c r="D97" s="122"/>
      <c r="E97" s="122"/>
      <c r="F97" s="122"/>
      <c r="G97" s="122"/>
      <c r="H97" s="911" t="s">
        <v>997</v>
      </c>
      <c r="I97" s="911"/>
      <c r="J97" s="911"/>
      <c r="K97" s="122"/>
      <c r="L97" s="74"/>
      <c r="M97" s="74"/>
    </row>
    <row r="98" spans="1:13" ht="12.75">
      <c r="A98" s="74"/>
      <c r="B98" s="74"/>
      <c r="C98" s="74"/>
      <c r="D98" s="74"/>
      <c r="E98" s="74"/>
      <c r="F98" s="74"/>
      <c r="G98" s="29"/>
      <c r="H98" s="29"/>
      <c r="I98" s="29"/>
      <c r="J98" s="29"/>
      <c r="K98" s="29"/>
      <c r="L98" s="29"/>
      <c r="M98" s="74"/>
    </row>
    <row r="99" spans="1:13" ht="12.75">
      <c r="A99" s="621"/>
      <c r="B99" s="621"/>
      <c r="C99" s="621"/>
      <c r="D99" s="621"/>
      <c r="E99" s="621"/>
      <c r="F99" s="621"/>
      <c r="G99" s="621"/>
      <c r="H99" s="621"/>
      <c r="I99" s="621"/>
      <c r="J99" s="621"/>
      <c r="K99" s="74"/>
      <c r="L99" s="74"/>
      <c r="M99" s="74"/>
    </row>
  </sheetData>
  <sheetProtection/>
  <mergeCells count="16">
    <mergeCell ref="A86:B86"/>
    <mergeCell ref="H95:J95"/>
    <mergeCell ref="H96:J96"/>
    <mergeCell ref="H97:J97"/>
    <mergeCell ref="A91:D91"/>
    <mergeCell ref="E91:J91"/>
    <mergeCell ref="K91:M91"/>
    <mergeCell ref="A92:D92"/>
    <mergeCell ref="D1:E1"/>
    <mergeCell ref="G1:J1"/>
    <mergeCell ref="A2:J2"/>
    <mergeCell ref="A4:J4"/>
    <mergeCell ref="A5:B5"/>
    <mergeCell ref="A8:A9"/>
    <mergeCell ref="B8:B9"/>
    <mergeCell ref="C8:J8"/>
  </mergeCells>
  <conditionalFormatting sqref="H95:I97">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105" r:id="rId1"/>
</worksheet>
</file>

<file path=xl/worksheets/sheet41.xml><?xml version="1.0" encoding="utf-8"?>
<worksheet xmlns="http://schemas.openxmlformats.org/spreadsheetml/2006/main" xmlns:r="http://schemas.openxmlformats.org/officeDocument/2006/relationships">
  <sheetPr>
    <tabColor rgb="FF00B050"/>
  </sheetPr>
  <dimension ref="A1:G92"/>
  <sheetViews>
    <sheetView view="pageBreakPreview" zoomScale="70" zoomScaleNormal="85" zoomScaleSheetLayoutView="70" zoomScalePageLayoutView="0" workbookViewId="0" topLeftCell="C1">
      <pane ySplit="8" topLeftCell="A75" activePane="bottomLeft" state="frozen"/>
      <selection pane="topLeft" activeCell="H33" sqref="A33:V43"/>
      <selection pane="bottomLeft" activeCell="H1" sqref="H1:T16384"/>
    </sheetView>
  </sheetViews>
  <sheetFormatPr defaultColWidth="9.140625" defaultRowHeight="12.75"/>
  <cols>
    <col min="1" max="1" width="5.140625" style="0" customWidth="1"/>
    <col min="2" max="2" width="18.8515625" style="455" customWidth="1"/>
    <col min="3" max="3" width="79.140625" style="0" customWidth="1"/>
    <col min="4" max="4" width="12.28125" style="0" customWidth="1"/>
    <col min="5" max="5" width="11.8515625" style="0" customWidth="1"/>
    <col min="6" max="6" width="17.7109375" style="0" customWidth="1"/>
    <col min="7" max="7" width="10.140625" style="0" customWidth="1"/>
  </cols>
  <sheetData>
    <row r="1" spans="1:7" ht="15">
      <c r="A1" s="74"/>
      <c r="B1" s="449"/>
      <c r="C1" s="74"/>
      <c r="D1" s="32"/>
      <c r="E1" s="1076" t="s">
        <v>369</v>
      </c>
      <c r="F1" s="1076"/>
      <c r="G1" s="1076"/>
    </row>
    <row r="2" spans="1:7" ht="15.75">
      <c r="A2" s="878" t="s">
        <v>0</v>
      </c>
      <c r="B2" s="878"/>
      <c r="C2" s="878"/>
      <c r="D2" s="878"/>
      <c r="E2" s="878"/>
      <c r="F2" s="878"/>
      <c r="G2" s="878"/>
    </row>
    <row r="3" spans="1:7" ht="15.75">
      <c r="A3" s="1029" t="s">
        <v>371</v>
      </c>
      <c r="B3" s="1029"/>
      <c r="C3" s="1029"/>
      <c r="D3" s="1029"/>
      <c r="E3" s="1029"/>
      <c r="F3" s="1029"/>
      <c r="G3" s="1029"/>
    </row>
    <row r="4" spans="1:7" ht="15.75">
      <c r="A4" s="29" t="s">
        <v>994</v>
      </c>
      <c r="B4" s="29"/>
      <c r="C4" s="77"/>
      <c r="D4" s="77"/>
      <c r="E4" s="77"/>
      <c r="F4" s="77"/>
      <c r="G4" s="77"/>
    </row>
    <row r="5" spans="1:7" ht="12.75">
      <c r="A5" s="74"/>
      <c r="B5" s="449"/>
      <c r="C5" s="74"/>
      <c r="D5" s="74"/>
      <c r="E5" s="74"/>
      <c r="F5" s="74"/>
      <c r="G5" s="74"/>
    </row>
    <row r="6" spans="1:7" ht="27.75" customHeight="1">
      <c r="A6" s="995" t="s">
        <v>1</v>
      </c>
      <c r="B6" s="1168" t="s">
        <v>2</v>
      </c>
      <c r="C6" s="1170" t="s">
        <v>370</v>
      </c>
      <c r="D6" s="1170"/>
      <c r="E6" s="1170"/>
      <c r="F6" s="1170"/>
      <c r="G6" s="1170"/>
    </row>
    <row r="7" spans="1:7" ht="27.75" customHeight="1">
      <c r="A7" s="996"/>
      <c r="B7" s="1169"/>
      <c r="C7" s="141" t="s">
        <v>151</v>
      </c>
      <c r="D7" s="141" t="s">
        <v>263</v>
      </c>
      <c r="E7" s="141" t="s">
        <v>213</v>
      </c>
      <c r="F7" s="141" t="s">
        <v>1030</v>
      </c>
      <c r="G7" s="80" t="s">
        <v>18</v>
      </c>
    </row>
    <row r="8" spans="1:7" s="15" customFormat="1" ht="12.75">
      <c r="A8" s="80">
        <v>1</v>
      </c>
      <c r="B8" s="450">
        <v>2</v>
      </c>
      <c r="C8" s="80">
        <v>3</v>
      </c>
      <c r="D8" s="80">
        <v>4</v>
      </c>
      <c r="E8" s="80">
        <v>5</v>
      </c>
      <c r="F8" s="80">
        <v>6</v>
      </c>
      <c r="G8" s="80">
        <v>7</v>
      </c>
    </row>
    <row r="9" spans="1:7" s="624" customFormat="1" ht="12.75">
      <c r="A9" s="94">
        <v>1</v>
      </c>
      <c r="B9" s="623" t="s">
        <v>627</v>
      </c>
      <c r="C9" s="785" t="s">
        <v>951</v>
      </c>
      <c r="D9" s="7">
        <v>0</v>
      </c>
      <c r="E9" s="7">
        <v>0</v>
      </c>
      <c r="F9" s="786">
        <v>0</v>
      </c>
      <c r="G9" s="7">
        <v>1</v>
      </c>
    </row>
    <row r="10" spans="1:7" s="624" customFormat="1" ht="12.75">
      <c r="A10" s="94">
        <v>2</v>
      </c>
      <c r="B10" s="623" t="s">
        <v>628</v>
      </c>
      <c r="C10" s="7">
        <v>0</v>
      </c>
      <c r="D10" s="7">
        <v>0</v>
      </c>
      <c r="E10" s="7">
        <v>0</v>
      </c>
      <c r="F10" s="7">
        <v>0</v>
      </c>
      <c r="G10" s="7">
        <v>0</v>
      </c>
    </row>
    <row r="11" spans="1:7" s="624" customFormat="1" ht="127.5">
      <c r="A11" s="94">
        <v>3</v>
      </c>
      <c r="B11" s="623" t="s">
        <v>629</v>
      </c>
      <c r="C11" s="787" t="s">
        <v>1167</v>
      </c>
      <c r="D11" s="788">
        <v>0</v>
      </c>
      <c r="E11" s="788">
        <v>0</v>
      </c>
      <c r="F11" s="786" t="s">
        <v>952</v>
      </c>
      <c r="G11" s="788">
        <v>26</v>
      </c>
    </row>
    <row r="12" spans="1:7" s="624" customFormat="1" ht="25.5">
      <c r="A12" s="94">
        <v>4</v>
      </c>
      <c r="B12" s="623" t="s">
        <v>630</v>
      </c>
      <c r="C12" s="7">
        <v>0</v>
      </c>
      <c r="D12" s="7">
        <v>0</v>
      </c>
      <c r="E12" s="7">
        <v>0</v>
      </c>
      <c r="F12" s="7">
        <v>0</v>
      </c>
      <c r="G12" s="7">
        <v>0</v>
      </c>
    </row>
    <row r="13" spans="1:7" s="624" customFormat="1" ht="12.75">
      <c r="A13" s="94">
        <v>5</v>
      </c>
      <c r="B13" s="623" t="s">
        <v>631</v>
      </c>
      <c r="C13" s="7">
        <v>0</v>
      </c>
      <c r="D13" s="7">
        <v>0</v>
      </c>
      <c r="E13" s="7">
        <v>0</v>
      </c>
      <c r="F13" s="785" t="s">
        <v>952</v>
      </c>
      <c r="G13" s="7">
        <v>1</v>
      </c>
    </row>
    <row r="14" spans="1:7" s="624" customFormat="1" ht="12.75">
      <c r="A14" s="94">
        <v>6</v>
      </c>
      <c r="B14" s="623" t="s">
        <v>632</v>
      </c>
      <c r="C14" s="7">
        <v>0</v>
      </c>
      <c r="D14" s="7">
        <v>0</v>
      </c>
      <c r="E14" s="7">
        <v>0</v>
      </c>
      <c r="F14" s="7">
        <v>0</v>
      </c>
      <c r="G14" s="7">
        <v>0</v>
      </c>
    </row>
    <row r="15" spans="1:7" s="624" customFormat="1" ht="36">
      <c r="A15" s="94">
        <v>7</v>
      </c>
      <c r="B15" s="623" t="s">
        <v>633</v>
      </c>
      <c r="C15" s="452" t="s">
        <v>953</v>
      </c>
      <c r="D15" s="788">
        <v>0</v>
      </c>
      <c r="E15" s="788">
        <v>0</v>
      </c>
      <c r="F15" s="788">
        <v>0</v>
      </c>
      <c r="G15" s="788">
        <v>6</v>
      </c>
    </row>
    <row r="16" spans="1:7" s="624" customFormat="1" ht="24">
      <c r="A16" s="94">
        <v>8</v>
      </c>
      <c r="B16" s="623" t="s">
        <v>634</v>
      </c>
      <c r="C16" s="452" t="s">
        <v>954</v>
      </c>
      <c r="D16" s="788">
        <v>0</v>
      </c>
      <c r="E16" s="788">
        <v>0</v>
      </c>
      <c r="F16" s="788">
        <v>0</v>
      </c>
      <c r="G16" s="788">
        <v>6</v>
      </c>
    </row>
    <row r="17" spans="1:7" s="624" customFormat="1" ht="12.75">
      <c r="A17" s="94">
        <v>9</v>
      </c>
      <c r="B17" s="623" t="s">
        <v>635</v>
      </c>
      <c r="C17" s="7">
        <v>0</v>
      </c>
      <c r="D17" s="7">
        <v>0</v>
      </c>
      <c r="E17" s="7">
        <v>0</v>
      </c>
      <c r="F17" s="7">
        <v>0</v>
      </c>
      <c r="G17" s="7">
        <v>0</v>
      </c>
    </row>
    <row r="18" spans="1:7" s="624" customFormat="1" ht="12.75">
      <c r="A18" s="94">
        <v>10</v>
      </c>
      <c r="B18" s="623" t="s">
        <v>636</v>
      </c>
      <c r="C18" s="708" t="s">
        <v>955</v>
      </c>
      <c r="D18" s="788">
        <v>0</v>
      </c>
      <c r="E18" s="788">
        <v>0</v>
      </c>
      <c r="F18" s="788">
        <v>0</v>
      </c>
      <c r="G18" s="788">
        <v>3</v>
      </c>
    </row>
    <row r="19" spans="1:7" s="624" customFormat="1" ht="60">
      <c r="A19" s="94">
        <v>11</v>
      </c>
      <c r="B19" s="623" t="s">
        <v>637</v>
      </c>
      <c r="C19" s="451" t="s">
        <v>956</v>
      </c>
      <c r="D19" s="788">
        <v>0</v>
      </c>
      <c r="E19" s="788">
        <v>0</v>
      </c>
      <c r="F19" s="789" t="s">
        <v>957</v>
      </c>
      <c r="G19" s="788">
        <v>10</v>
      </c>
    </row>
    <row r="20" spans="1:7" s="624" customFormat="1" ht="12.75">
      <c r="A20" s="94">
        <v>12</v>
      </c>
      <c r="B20" s="623" t="s">
        <v>638</v>
      </c>
      <c r="C20" s="7">
        <v>0</v>
      </c>
      <c r="D20" s="7">
        <v>0</v>
      </c>
      <c r="E20" s="7">
        <v>0</v>
      </c>
      <c r="F20" s="7">
        <v>0</v>
      </c>
      <c r="G20" s="7">
        <v>0</v>
      </c>
    </row>
    <row r="21" spans="1:7" s="624" customFormat="1" ht="24">
      <c r="A21" s="94">
        <v>13</v>
      </c>
      <c r="B21" s="623" t="s">
        <v>639</v>
      </c>
      <c r="C21" s="790">
        <v>0</v>
      </c>
      <c r="D21" s="790">
        <v>0</v>
      </c>
      <c r="E21" s="790">
        <v>0</v>
      </c>
      <c r="F21" s="452" t="s">
        <v>958</v>
      </c>
      <c r="G21" s="788">
        <v>1</v>
      </c>
    </row>
    <row r="22" spans="1:7" s="624" customFormat="1" ht="24">
      <c r="A22" s="94">
        <v>14</v>
      </c>
      <c r="B22" s="623" t="s">
        <v>640</v>
      </c>
      <c r="C22" s="452" t="s">
        <v>959</v>
      </c>
      <c r="D22" s="788">
        <v>0</v>
      </c>
      <c r="E22" s="788">
        <v>0</v>
      </c>
      <c r="F22" s="788">
        <v>0</v>
      </c>
      <c r="G22" s="788">
        <v>5</v>
      </c>
    </row>
    <row r="23" spans="1:7" s="624" customFormat="1" ht="12.75">
      <c r="A23" s="94">
        <v>15</v>
      </c>
      <c r="B23" s="623" t="s">
        <v>641</v>
      </c>
      <c r="C23" s="7">
        <v>0</v>
      </c>
      <c r="D23" s="7">
        <v>0</v>
      </c>
      <c r="E23" s="7">
        <v>0</v>
      </c>
      <c r="F23" s="7">
        <v>0</v>
      </c>
      <c r="G23" s="7">
        <v>0</v>
      </c>
    </row>
    <row r="24" spans="1:7" s="624" customFormat="1" ht="12.75">
      <c r="A24" s="94">
        <v>16</v>
      </c>
      <c r="B24" s="623" t="s">
        <v>642</v>
      </c>
      <c r="C24" s="7">
        <v>0</v>
      </c>
      <c r="D24" s="7">
        <v>0</v>
      </c>
      <c r="E24" s="7">
        <v>0</v>
      </c>
      <c r="F24" s="7">
        <v>0</v>
      </c>
      <c r="G24" s="7">
        <v>0</v>
      </c>
    </row>
    <row r="25" spans="1:7" s="624" customFormat="1" ht="12.75">
      <c r="A25" s="94">
        <v>17</v>
      </c>
      <c r="B25" s="623" t="s">
        <v>643</v>
      </c>
      <c r="C25" s="791" t="s">
        <v>1168</v>
      </c>
      <c r="D25" s="788">
        <v>0</v>
      </c>
      <c r="E25" s="788">
        <v>0</v>
      </c>
      <c r="F25" s="788">
        <v>0</v>
      </c>
      <c r="G25" s="788">
        <v>2</v>
      </c>
    </row>
    <row r="26" spans="1:7" s="624" customFormat="1" ht="17.25" customHeight="1">
      <c r="A26" s="94">
        <v>18</v>
      </c>
      <c r="B26" s="623" t="s">
        <v>644</v>
      </c>
      <c r="C26" s="451" t="s">
        <v>960</v>
      </c>
      <c r="D26" s="788">
        <v>0</v>
      </c>
      <c r="E26" s="788">
        <v>0</v>
      </c>
      <c r="F26" s="786" t="s">
        <v>952</v>
      </c>
      <c r="G26" s="788">
        <v>7</v>
      </c>
    </row>
    <row r="27" spans="1:7" s="624" customFormat="1" ht="16.5" customHeight="1">
      <c r="A27" s="94">
        <v>19</v>
      </c>
      <c r="B27" s="623" t="s">
        <v>645</v>
      </c>
      <c r="C27" s="452" t="s">
        <v>961</v>
      </c>
      <c r="D27" s="788">
        <v>0</v>
      </c>
      <c r="E27" s="788">
        <v>0</v>
      </c>
      <c r="F27" s="786" t="s">
        <v>962</v>
      </c>
      <c r="G27" s="788">
        <v>3</v>
      </c>
    </row>
    <row r="28" spans="1:7" s="624" customFormat="1" ht="12.75">
      <c r="A28" s="94">
        <v>20</v>
      </c>
      <c r="B28" s="623" t="s">
        <v>646</v>
      </c>
      <c r="C28" s="7">
        <v>0</v>
      </c>
      <c r="D28" s="7">
        <v>0</v>
      </c>
      <c r="E28" s="7">
        <v>0</v>
      </c>
      <c r="F28" s="786" t="s">
        <v>952</v>
      </c>
      <c r="G28" s="7">
        <v>1</v>
      </c>
    </row>
    <row r="29" spans="1:7" s="624" customFormat="1" ht="12.75">
      <c r="A29" s="94">
        <v>21</v>
      </c>
      <c r="B29" s="623" t="s">
        <v>647</v>
      </c>
      <c r="C29" s="7">
        <v>0</v>
      </c>
      <c r="D29" s="7">
        <v>0</v>
      </c>
      <c r="E29" s="7">
        <v>0</v>
      </c>
      <c r="F29" s="785" t="s">
        <v>1169</v>
      </c>
      <c r="G29" s="7">
        <v>17</v>
      </c>
    </row>
    <row r="30" spans="1:7" s="624" customFormat="1" ht="12.75">
      <c r="A30" s="94">
        <v>22</v>
      </c>
      <c r="B30" s="623" t="s">
        <v>648</v>
      </c>
      <c r="C30" s="7">
        <v>0</v>
      </c>
      <c r="D30" s="7">
        <v>0</v>
      </c>
      <c r="E30" s="7">
        <v>0</v>
      </c>
      <c r="F30" s="7">
        <v>0</v>
      </c>
      <c r="G30" s="7">
        <v>0</v>
      </c>
    </row>
    <row r="31" spans="1:7" s="624" customFormat="1" ht="126" customHeight="1">
      <c r="A31" s="94">
        <v>23</v>
      </c>
      <c r="B31" s="623" t="s">
        <v>649</v>
      </c>
      <c r="C31" s="452" t="s">
        <v>963</v>
      </c>
      <c r="D31" s="788">
        <v>0</v>
      </c>
      <c r="E31" s="788">
        <v>0</v>
      </c>
      <c r="F31" s="788">
        <v>0</v>
      </c>
      <c r="G31" s="788">
        <v>30</v>
      </c>
    </row>
    <row r="32" spans="1:7" s="624" customFormat="1" ht="12.75">
      <c r="A32" s="94">
        <v>24</v>
      </c>
      <c r="B32" s="623" t="s">
        <v>650</v>
      </c>
      <c r="C32" s="7">
        <v>0</v>
      </c>
      <c r="D32" s="7">
        <v>0</v>
      </c>
      <c r="E32" s="7">
        <v>0</v>
      </c>
      <c r="F32" s="7">
        <v>0</v>
      </c>
      <c r="G32" s="7">
        <v>0</v>
      </c>
    </row>
    <row r="33" spans="1:7" s="624" customFormat="1" ht="12.75">
      <c r="A33" s="94">
        <v>25</v>
      </c>
      <c r="B33" s="623" t="s">
        <v>651</v>
      </c>
      <c r="C33" s="7">
        <v>0</v>
      </c>
      <c r="D33" s="7">
        <v>0</v>
      </c>
      <c r="E33" s="7">
        <v>0</v>
      </c>
      <c r="F33" s="7">
        <v>0</v>
      </c>
      <c r="G33" s="7">
        <v>0</v>
      </c>
    </row>
    <row r="34" spans="1:7" s="624" customFormat="1" ht="76.5">
      <c r="A34" s="94">
        <v>26</v>
      </c>
      <c r="B34" s="623" t="s">
        <v>652</v>
      </c>
      <c r="C34" s="787" t="s">
        <v>1170</v>
      </c>
      <c r="D34" s="788">
        <v>0</v>
      </c>
      <c r="E34" s="788">
        <v>0</v>
      </c>
      <c r="F34" s="788">
        <v>0</v>
      </c>
      <c r="G34" s="788">
        <v>13</v>
      </c>
    </row>
    <row r="35" spans="1:7" s="624" customFormat="1" ht="12.75">
      <c r="A35" s="94">
        <v>27</v>
      </c>
      <c r="B35" s="623" t="s">
        <v>653</v>
      </c>
      <c r="C35" s="452" t="s">
        <v>964</v>
      </c>
      <c r="D35" s="788">
        <v>0</v>
      </c>
      <c r="E35" s="788">
        <v>0</v>
      </c>
      <c r="F35" s="788">
        <v>0</v>
      </c>
      <c r="G35" s="788">
        <v>1</v>
      </c>
    </row>
    <row r="36" spans="1:7" s="624" customFormat="1" ht="48">
      <c r="A36" s="94">
        <v>28</v>
      </c>
      <c r="B36" s="623" t="s">
        <v>654</v>
      </c>
      <c r="C36" s="452" t="s">
        <v>965</v>
      </c>
      <c r="D36" s="788">
        <v>0</v>
      </c>
      <c r="E36" s="788">
        <v>0</v>
      </c>
      <c r="F36" s="788">
        <v>0</v>
      </c>
      <c r="G36" s="788">
        <v>9</v>
      </c>
    </row>
    <row r="37" spans="1:7" s="624" customFormat="1" ht="12.75">
      <c r="A37" s="94">
        <v>29</v>
      </c>
      <c r="B37" s="623" t="s">
        <v>655</v>
      </c>
      <c r="C37" s="7">
        <v>0</v>
      </c>
      <c r="D37" s="7">
        <v>0</v>
      </c>
      <c r="E37" s="7">
        <v>0</v>
      </c>
      <c r="F37" s="7">
        <v>0</v>
      </c>
      <c r="G37" s="7">
        <v>0</v>
      </c>
    </row>
    <row r="38" spans="1:7" s="624" customFormat="1" ht="12.75">
      <c r="A38" s="94">
        <v>30</v>
      </c>
      <c r="B38" s="623" t="s">
        <v>656</v>
      </c>
      <c r="C38" s="452" t="s">
        <v>966</v>
      </c>
      <c r="D38" s="788">
        <v>0</v>
      </c>
      <c r="E38" s="788">
        <v>0</v>
      </c>
      <c r="F38" s="788">
        <v>0</v>
      </c>
      <c r="G38" s="788">
        <v>5</v>
      </c>
    </row>
    <row r="39" spans="1:7" s="624" customFormat="1" ht="12.75">
      <c r="A39" s="94">
        <v>31</v>
      </c>
      <c r="B39" s="623" t="s">
        <v>657</v>
      </c>
      <c r="C39" s="7">
        <v>0</v>
      </c>
      <c r="D39" s="7">
        <v>0</v>
      </c>
      <c r="E39" s="7">
        <v>0</v>
      </c>
      <c r="F39" s="7">
        <v>0</v>
      </c>
      <c r="G39" s="7">
        <v>0</v>
      </c>
    </row>
    <row r="40" spans="1:7" s="624" customFormat="1" ht="12.75">
      <c r="A40" s="94">
        <v>32</v>
      </c>
      <c r="B40" s="623" t="s">
        <v>658</v>
      </c>
      <c r="C40" s="785" t="s">
        <v>967</v>
      </c>
      <c r="D40" s="7">
        <v>0</v>
      </c>
      <c r="E40" s="7">
        <v>0</v>
      </c>
      <c r="F40" s="785" t="s">
        <v>952</v>
      </c>
      <c r="G40" s="7">
        <v>2</v>
      </c>
    </row>
    <row r="41" spans="1:7" s="624" customFormat="1" ht="12.75">
      <c r="A41" s="94">
        <v>33</v>
      </c>
      <c r="B41" s="623" t="s">
        <v>659</v>
      </c>
      <c r="C41" s="7">
        <v>0</v>
      </c>
      <c r="D41" s="7">
        <v>0</v>
      </c>
      <c r="E41" s="7">
        <v>0</v>
      </c>
      <c r="F41" s="7">
        <v>0</v>
      </c>
      <c r="G41" s="7">
        <v>0</v>
      </c>
    </row>
    <row r="42" spans="1:7" s="624" customFormat="1" ht="165.75">
      <c r="A42" s="94">
        <v>34</v>
      </c>
      <c r="B42" s="623" t="s">
        <v>660</v>
      </c>
      <c r="C42" s="792" t="s">
        <v>1171</v>
      </c>
      <c r="D42" s="788">
        <v>0</v>
      </c>
      <c r="E42" s="788">
        <v>0</v>
      </c>
      <c r="F42" s="788">
        <v>0</v>
      </c>
      <c r="G42" s="788">
        <v>26</v>
      </c>
    </row>
    <row r="43" spans="1:7" s="624" customFormat="1" ht="216.75">
      <c r="A43" s="94">
        <v>35</v>
      </c>
      <c r="B43" s="623" t="s">
        <v>661</v>
      </c>
      <c r="C43" s="787" t="s">
        <v>1172</v>
      </c>
      <c r="D43" s="788">
        <v>0</v>
      </c>
      <c r="E43" s="788">
        <v>0</v>
      </c>
      <c r="F43" s="787" t="s">
        <v>1173</v>
      </c>
      <c r="G43" s="788">
        <v>16</v>
      </c>
    </row>
    <row r="44" spans="1:7" s="624" customFormat="1" ht="12.75">
      <c r="A44" s="94">
        <v>36</v>
      </c>
      <c r="B44" s="623" t="s">
        <v>662</v>
      </c>
      <c r="C44" s="7">
        <v>0</v>
      </c>
      <c r="D44" s="7">
        <v>0</v>
      </c>
      <c r="E44" s="7">
        <v>0</v>
      </c>
      <c r="F44" s="7">
        <v>0</v>
      </c>
      <c r="G44" s="7">
        <v>0</v>
      </c>
    </row>
    <row r="45" spans="1:7" s="624" customFormat="1" ht="12.75">
      <c r="A45" s="94">
        <v>37</v>
      </c>
      <c r="B45" s="623" t="s">
        <v>663</v>
      </c>
      <c r="C45" s="7">
        <v>0</v>
      </c>
      <c r="D45" s="7">
        <v>0</v>
      </c>
      <c r="E45" s="7">
        <v>0</v>
      </c>
      <c r="F45" s="7">
        <v>0</v>
      </c>
      <c r="G45" s="7">
        <v>0</v>
      </c>
    </row>
    <row r="46" spans="1:7" s="624" customFormat="1" ht="12.75">
      <c r="A46" s="94">
        <v>38</v>
      </c>
      <c r="B46" s="623" t="s">
        <v>664</v>
      </c>
      <c r="C46" s="7">
        <v>0</v>
      </c>
      <c r="D46" s="7">
        <v>0</v>
      </c>
      <c r="E46" s="7">
        <v>0</v>
      </c>
      <c r="F46" s="7">
        <v>0</v>
      </c>
      <c r="G46" s="7">
        <v>0</v>
      </c>
    </row>
    <row r="47" spans="1:7" s="624" customFormat="1" ht="12.75">
      <c r="A47" s="94">
        <v>39</v>
      </c>
      <c r="B47" s="623" t="s">
        <v>665</v>
      </c>
      <c r="C47" s="7">
        <v>0</v>
      </c>
      <c r="D47" s="7">
        <v>0</v>
      </c>
      <c r="E47" s="7">
        <v>0</v>
      </c>
      <c r="F47" s="786" t="s">
        <v>952</v>
      </c>
      <c r="G47" s="7">
        <v>1</v>
      </c>
    </row>
    <row r="48" spans="1:7" s="624" customFormat="1" ht="12.75">
      <c r="A48" s="94">
        <v>40</v>
      </c>
      <c r="B48" s="623" t="s">
        <v>666</v>
      </c>
      <c r="C48" s="7">
        <v>0</v>
      </c>
      <c r="D48" s="7">
        <v>0</v>
      </c>
      <c r="E48" s="7">
        <v>0</v>
      </c>
      <c r="F48" s="7">
        <v>0</v>
      </c>
      <c r="G48" s="7">
        <v>0</v>
      </c>
    </row>
    <row r="49" spans="1:7" s="624" customFormat="1" ht="12.75">
      <c r="A49" s="94">
        <v>41</v>
      </c>
      <c r="B49" s="623" t="s">
        <v>667</v>
      </c>
      <c r="C49" s="7">
        <v>0</v>
      </c>
      <c r="D49" s="7">
        <v>0</v>
      </c>
      <c r="E49" s="7">
        <v>0</v>
      </c>
      <c r="F49" s="7">
        <v>0</v>
      </c>
      <c r="G49" s="7">
        <v>0</v>
      </c>
    </row>
    <row r="50" spans="1:7" s="624" customFormat="1" ht="12.75">
      <c r="A50" s="94">
        <v>42</v>
      </c>
      <c r="B50" s="623" t="s">
        <v>668</v>
      </c>
      <c r="C50" s="7">
        <v>0</v>
      </c>
      <c r="D50" s="7">
        <v>0</v>
      </c>
      <c r="E50" s="7">
        <v>0</v>
      </c>
      <c r="F50" s="7">
        <v>0</v>
      </c>
      <c r="G50" s="7">
        <v>0</v>
      </c>
    </row>
    <row r="51" spans="1:7" s="624" customFormat="1" ht="60">
      <c r="A51" s="94">
        <v>43</v>
      </c>
      <c r="B51" s="623" t="s">
        <v>669</v>
      </c>
      <c r="C51" s="452" t="s">
        <v>968</v>
      </c>
      <c r="D51" s="788">
        <v>0</v>
      </c>
      <c r="E51" s="788">
        <v>0</v>
      </c>
      <c r="F51" s="788">
        <v>0</v>
      </c>
      <c r="G51" s="788">
        <v>5</v>
      </c>
    </row>
    <row r="52" spans="1:7" s="624" customFormat="1" ht="12.75">
      <c r="A52" s="94">
        <v>44</v>
      </c>
      <c r="B52" s="623" t="s">
        <v>670</v>
      </c>
      <c r="C52" s="7">
        <v>0</v>
      </c>
      <c r="D52" s="7">
        <v>0</v>
      </c>
      <c r="E52" s="7">
        <v>0</v>
      </c>
      <c r="F52" s="7">
        <v>0</v>
      </c>
      <c r="G52" s="7">
        <v>0</v>
      </c>
    </row>
    <row r="53" spans="1:7" s="624" customFormat="1" ht="114.75">
      <c r="A53" s="94">
        <v>45</v>
      </c>
      <c r="B53" s="623" t="s">
        <v>671</v>
      </c>
      <c r="C53" s="787" t="s">
        <v>1174</v>
      </c>
      <c r="D53" s="788">
        <v>0</v>
      </c>
      <c r="E53" s="788">
        <v>0</v>
      </c>
      <c r="F53" s="788">
        <v>0</v>
      </c>
      <c r="G53" s="788">
        <v>21</v>
      </c>
    </row>
    <row r="54" spans="1:7" s="624" customFormat="1" ht="89.25">
      <c r="A54" s="94">
        <v>46</v>
      </c>
      <c r="B54" s="623" t="s">
        <v>672</v>
      </c>
      <c r="C54" s="787" t="s">
        <v>1175</v>
      </c>
      <c r="D54" s="788">
        <v>0</v>
      </c>
      <c r="E54" s="788">
        <v>0</v>
      </c>
      <c r="F54" s="788">
        <v>0</v>
      </c>
      <c r="G54" s="788">
        <v>14</v>
      </c>
    </row>
    <row r="55" spans="1:7" s="624" customFormat="1" ht="25.5">
      <c r="A55" s="94">
        <v>47</v>
      </c>
      <c r="B55" s="623" t="s">
        <v>673</v>
      </c>
      <c r="C55" s="452" t="s">
        <v>969</v>
      </c>
      <c r="D55" s="788">
        <v>0</v>
      </c>
      <c r="E55" s="788">
        <v>0</v>
      </c>
      <c r="F55" s="788">
        <v>0</v>
      </c>
      <c r="G55" s="788">
        <v>2</v>
      </c>
    </row>
    <row r="56" spans="1:7" s="624" customFormat="1" ht="12.75">
      <c r="A56" s="94">
        <v>48</v>
      </c>
      <c r="B56" s="623" t="s">
        <v>674</v>
      </c>
      <c r="C56" s="7">
        <v>0</v>
      </c>
      <c r="D56" s="7">
        <v>0</v>
      </c>
      <c r="E56" s="7">
        <v>0</v>
      </c>
      <c r="F56" s="7">
        <v>0</v>
      </c>
      <c r="G56" s="7">
        <v>0</v>
      </c>
    </row>
    <row r="57" spans="1:7" s="624" customFormat="1" ht="89.25">
      <c r="A57" s="94">
        <v>49</v>
      </c>
      <c r="B57" s="623" t="s">
        <v>675</v>
      </c>
      <c r="C57" s="787" t="s">
        <v>1176</v>
      </c>
      <c r="D57" s="788">
        <v>0</v>
      </c>
      <c r="E57" s="788">
        <v>0</v>
      </c>
      <c r="F57" s="788">
        <v>0</v>
      </c>
      <c r="G57" s="788">
        <v>15</v>
      </c>
    </row>
    <row r="58" spans="1:7" s="624" customFormat="1" ht="12.75">
      <c r="A58" s="94">
        <v>50</v>
      </c>
      <c r="B58" s="623" t="s">
        <v>676</v>
      </c>
      <c r="C58" s="7">
        <v>0</v>
      </c>
      <c r="D58" s="7">
        <v>0</v>
      </c>
      <c r="E58" s="7">
        <v>0</v>
      </c>
      <c r="F58" s="7">
        <v>0</v>
      </c>
      <c r="G58" s="7">
        <v>0</v>
      </c>
    </row>
    <row r="59" spans="1:7" s="624" customFormat="1" ht="12.75">
      <c r="A59" s="94">
        <v>51</v>
      </c>
      <c r="B59" s="623" t="s">
        <v>677</v>
      </c>
      <c r="C59" s="7">
        <v>0</v>
      </c>
      <c r="D59" s="7">
        <v>0</v>
      </c>
      <c r="E59" s="7">
        <v>0</v>
      </c>
      <c r="F59" s="7">
        <v>0</v>
      </c>
      <c r="G59" s="7">
        <v>0</v>
      </c>
    </row>
    <row r="60" spans="1:7" s="624" customFormat="1" ht="12.75">
      <c r="A60" s="94">
        <v>52</v>
      </c>
      <c r="B60" s="623" t="s">
        <v>678</v>
      </c>
      <c r="C60" s="7">
        <v>0</v>
      </c>
      <c r="D60" s="7">
        <v>0</v>
      </c>
      <c r="E60" s="7">
        <v>0</v>
      </c>
      <c r="F60" s="7">
        <v>0</v>
      </c>
      <c r="G60" s="7">
        <v>0</v>
      </c>
    </row>
    <row r="61" spans="1:7" s="624" customFormat="1" ht="12.75">
      <c r="A61" s="94">
        <v>53</v>
      </c>
      <c r="B61" s="623" t="s">
        <v>679</v>
      </c>
      <c r="C61" s="785" t="s">
        <v>951</v>
      </c>
      <c r="D61" s="7">
        <v>0</v>
      </c>
      <c r="E61" s="7">
        <v>0</v>
      </c>
      <c r="F61" s="7">
        <v>0</v>
      </c>
      <c r="G61" s="7">
        <v>1</v>
      </c>
    </row>
    <row r="62" spans="1:7" s="624" customFormat="1" ht="12.75">
      <c r="A62" s="94">
        <v>54</v>
      </c>
      <c r="B62" s="623" t="s">
        <v>680</v>
      </c>
      <c r="C62" s="785" t="s">
        <v>970</v>
      </c>
      <c r="D62" s="7">
        <v>0</v>
      </c>
      <c r="E62" s="7">
        <v>0</v>
      </c>
      <c r="F62" s="785" t="s">
        <v>952</v>
      </c>
      <c r="G62" s="7">
        <v>2</v>
      </c>
    </row>
    <row r="63" spans="1:7" s="624" customFormat="1" ht="24">
      <c r="A63" s="94">
        <v>55</v>
      </c>
      <c r="B63" s="623" t="s">
        <v>681</v>
      </c>
      <c r="C63" s="452" t="s">
        <v>971</v>
      </c>
      <c r="D63" s="788"/>
      <c r="E63" s="788">
        <v>0</v>
      </c>
      <c r="F63" s="788">
        <v>0</v>
      </c>
      <c r="G63" s="788">
        <v>10</v>
      </c>
    </row>
    <row r="64" spans="1:7" s="624" customFormat="1" ht="12.75">
      <c r="A64" s="94">
        <v>56</v>
      </c>
      <c r="B64" s="623" t="s">
        <v>682</v>
      </c>
      <c r="C64" s="7">
        <v>0</v>
      </c>
      <c r="D64" s="7">
        <v>0</v>
      </c>
      <c r="E64" s="7">
        <v>0</v>
      </c>
      <c r="F64" s="7">
        <v>0</v>
      </c>
      <c r="G64" s="7">
        <v>0</v>
      </c>
    </row>
    <row r="65" spans="1:7" s="624" customFormat="1" ht="48">
      <c r="A65" s="94">
        <v>57</v>
      </c>
      <c r="B65" s="623" t="s">
        <v>683</v>
      </c>
      <c r="C65" s="452" t="s">
        <v>972</v>
      </c>
      <c r="D65" s="788">
        <v>0</v>
      </c>
      <c r="E65" s="788">
        <v>0</v>
      </c>
      <c r="F65" s="788">
        <v>0</v>
      </c>
      <c r="G65" s="788">
        <v>7</v>
      </c>
    </row>
    <row r="66" spans="1:7" s="624" customFormat="1" ht="25.5">
      <c r="A66" s="94">
        <v>58</v>
      </c>
      <c r="B66" s="623" t="s">
        <v>684</v>
      </c>
      <c r="C66" s="7">
        <v>0</v>
      </c>
      <c r="D66" s="7">
        <v>0</v>
      </c>
      <c r="E66" s="7">
        <v>0</v>
      </c>
      <c r="F66" s="785" t="s">
        <v>952</v>
      </c>
      <c r="G66" s="7">
        <v>1</v>
      </c>
    </row>
    <row r="67" spans="1:7" s="624" customFormat="1" ht="12.75">
      <c r="A67" s="94">
        <v>59</v>
      </c>
      <c r="B67" s="623" t="s">
        <v>685</v>
      </c>
      <c r="C67" s="7">
        <v>0</v>
      </c>
      <c r="D67" s="7">
        <v>0</v>
      </c>
      <c r="E67" s="7">
        <v>0</v>
      </c>
      <c r="F67" s="785" t="s">
        <v>973</v>
      </c>
      <c r="G67" s="7">
        <v>1</v>
      </c>
    </row>
    <row r="68" spans="1:7" s="624" customFormat="1" ht="12.75">
      <c r="A68" s="94">
        <v>60</v>
      </c>
      <c r="B68" s="623" t="s">
        <v>686</v>
      </c>
      <c r="C68" s="7">
        <v>0</v>
      </c>
      <c r="D68" s="7">
        <v>0</v>
      </c>
      <c r="E68" s="7">
        <v>0</v>
      </c>
      <c r="F68" s="785" t="s">
        <v>952</v>
      </c>
      <c r="G68" s="7">
        <v>1</v>
      </c>
    </row>
    <row r="69" spans="1:7" s="624" customFormat="1" ht="12.75">
      <c r="A69" s="94">
        <v>61</v>
      </c>
      <c r="B69" s="623" t="s">
        <v>687</v>
      </c>
      <c r="C69" s="793">
        <v>0</v>
      </c>
      <c r="D69" s="793">
        <v>0</v>
      </c>
      <c r="E69" s="793">
        <v>0</v>
      </c>
      <c r="F69" s="793">
        <v>0</v>
      </c>
      <c r="G69" s="793">
        <v>0</v>
      </c>
    </row>
    <row r="70" spans="1:7" s="624" customFormat="1" ht="63.75">
      <c r="A70" s="94">
        <v>62</v>
      </c>
      <c r="B70" s="623" t="s">
        <v>688</v>
      </c>
      <c r="C70" s="792" t="s">
        <v>1177</v>
      </c>
      <c r="D70" s="788">
        <v>0</v>
      </c>
      <c r="E70" s="788">
        <v>0</v>
      </c>
      <c r="F70" s="788">
        <v>0</v>
      </c>
      <c r="G70" s="788">
        <v>12</v>
      </c>
    </row>
    <row r="71" spans="1:7" s="624" customFormat="1" ht="38.25">
      <c r="A71" s="94">
        <v>63</v>
      </c>
      <c r="B71" s="623" t="s">
        <v>689</v>
      </c>
      <c r="C71" s="787" t="s">
        <v>1178</v>
      </c>
      <c r="D71" s="788">
        <v>0</v>
      </c>
      <c r="E71" s="788">
        <v>0</v>
      </c>
      <c r="F71" s="789" t="s">
        <v>952</v>
      </c>
      <c r="G71" s="788">
        <v>10</v>
      </c>
    </row>
    <row r="72" spans="1:7" s="624" customFormat="1" ht="25.5">
      <c r="A72" s="94">
        <v>64</v>
      </c>
      <c r="B72" s="623" t="s">
        <v>690</v>
      </c>
      <c r="C72" s="7">
        <v>0</v>
      </c>
      <c r="D72" s="7">
        <v>0</v>
      </c>
      <c r="E72" s="7">
        <v>0</v>
      </c>
      <c r="F72" s="7">
        <v>0</v>
      </c>
      <c r="G72" s="7">
        <v>0</v>
      </c>
    </row>
    <row r="73" spans="1:7" s="624" customFormat="1" ht="12.75">
      <c r="A73" s="94">
        <v>65</v>
      </c>
      <c r="B73" s="623" t="s">
        <v>691</v>
      </c>
      <c r="C73" s="7">
        <v>0</v>
      </c>
      <c r="D73" s="7">
        <v>0</v>
      </c>
      <c r="E73" s="7">
        <v>0</v>
      </c>
      <c r="F73" s="7">
        <v>0</v>
      </c>
      <c r="G73" s="7">
        <v>0</v>
      </c>
    </row>
    <row r="74" spans="1:7" s="624" customFormat="1" ht="12.75">
      <c r="A74" s="94">
        <v>66</v>
      </c>
      <c r="B74" s="623" t="s">
        <v>692</v>
      </c>
      <c r="C74" s="7">
        <v>0</v>
      </c>
      <c r="D74" s="7">
        <v>0</v>
      </c>
      <c r="E74" s="7">
        <v>0</v>
      </c>
      <c r="F74" s="7">
        <v>0</v>
      </c>
      <c r="G74" s="7">
        <v>0</v>
      </c>
    </row>
    <row r="75" spans="1:7" s="624" customFormat="1" ht="25.5">
      <c r="A75" s="94">
        <v>67</v>
      </c>
      <c r="B75" s="623" t="s">
        <v>693</v>
      </c>
      <c r="C75" s="7">
        <v>0</v>
      </c>
      <c r="D75" s="7">
        <v>0</v>
      </c>
      <c r="E75" s="7">
        <v>0</v>
      </c>
      <c r="F75" s="7">
        <v>0</v>
      </c>
      <c r="G75" s="7">
        <v>0</v>
      </c>
    </row>
    <row r="76" spans="1:7" s="624" customFormat="1" ht="25.5">
      <c r="A76" s="94">
        <v>68</v>
      </c>
      <c r="B76" s="623" t="s">
        <v>694</v>
      </c>
      <c r="C76" s="787" t="s">
        <v>1179</v>
      </c>
      <c r="D76" s="788">
        <v>0</v>
      </c>
      <c r="E76" s="788">
        <v>0</v>
      </c>
      <c r="F76" s="789" t="s">
        <v>952</v>
      </c>
      <c r="G76" s="788">
        <v>4</v>
      </c>
    </row>
    <row r="77" spans="1:7" s="624" customFormat="1" ht="12.75">
      <c r="A77" s="94">
        <v>69</v>
      </c>
      <c r="B77" s="623" t="s">
        <v>695</v>
      </c>
      <c r="C77" s="7">
        <v>0</v>
      </c>
      <c r="D77" s="7">
        <v>0</v>
      </c>
      <c r="E77" s="7">
        <v>0</v>
      </c>
      <c r="F77" s="7">
        <v>0</v>
      </c>
      <c r="G77" s="7">
        <v>0</v>
      </c>
    </row>
    <row r="78" spans="1:7" s="624" customFormat="1" ht="18" customHeight="1">
      <c r="A78" s="94">
        <v>70</v>
      </c>
      <c r="B78" s="623" t="s">
        <v>696</v>
      </c>
      <c r="C78" s="7">
        <v>0</v>
      </c>
      <c r="D78" s="7">
        <v>0</v>
      </c>
      <c r="E78" s="7">
        <v>0</v>
      </c>
      <c r="F78" s="7">
        <v>0</v>
      </c>
      <c r="G78" s="7">
        <v>0</v>
      </c>
    </row>
    <row r="79" spans="1:7" s="624" customFormat="1" ht="38.25">
      <c r="A79" s="94">
        <v>71</v>
      </c>
      <c r="B79" s="623" t="s">
        <v>697</v>
      </c>
      <c r="C79" s="787" t="s">
        <v>1180</v>
      </c>
      <c r="D79" s="788">
        <v>0</v>
      </c>
      <c r="E79" s="788">
        <v>0</v>
      </c>
      <c r="F79" s="788">
        <v>0</v>
      </c>
      <c r="G79" s="788">
        <v>8</v>
      </c>
    </row>
    <row r="80" spans="1:7" s="624" customFormat="1" ht="12.75">
      <c r="A80" s="94">
        <v>72</v>
      </c>
      <c r="B80" s="623" t="s">
        <v>698</v>
      </c>
      <c r="C80" s="452" t="s">
        <v>974</v>
      </c>
      <c r="D80" s="135">
        <v>0</v>
      </c>
      <c r="E80" s="788">
        <v>0</v>
      </c>
      <c r="F80" s="789" t="s">
        <v>952</v>
      </c>
      <c r="G80" s="788">
        <v>3</v>
      </c>
    </row>
    <row r="81" spans="1:7" s="624" customFormat="1" ht="24">
      <c r="A81" s="94">
        <v>73</v>
      </c>
      <c r="B81" s="623" t="s">
        <v>699</v>
      </c>
      <c r="C81" s="452" t="s">
        <v>975</v>
      </c>
      <c r="D81" s="788">
        <v>0</v>
      </c>
      <c r="E81" s="788">
        <v>0</v>
      </c>
      <c r="F81" s="788">
        <v>0</v>
      </c>
      <c r="G81" s="788">
        <v>5</v>
      </c>
    </row>
    <row r="82" spans="1:7" s="624" customFormat="1" ht="36">
      <c r="A82" s="94">
        <v>74</v>
      </c>
      <c r="B82" s="625" t="s">
        <v>700</v>
      </c>
      <c r="C82" s="452" t="s">
        <v>976</v>
      </c>
      <c r="D82" s="788">
        <v>0</v>
      </c>
      <c r="E82" s="788">
        <v>0</v>
      </c>
      <c r="F82" s="788">
        <v>0</v>
      </c>
      <c r="G82" s="788">
        <v>4</v>
      </c>
    </row>
    <row r="83" spans="1:7" s="624" customFormat="1" ht="12.75">
      <c r="A83" s="94">
        <v>75</v>
      </c>
      <c r="B83" s="623" t="s">
        <v>701</v>
      </c>
      <c r="C83" s="7">
        <v>0</v>
      </c>
      <c r="D83" s="7">
        <v>0</v>
      </c>
      <c r="E83" s="7">
        <v>0</v>
      </c>
      <c r="F83" s="786" t="s">
        <v>952</v>
      </c>
      <c r="G83" s="7">
        <v>1</v>
      </c>
    </row>
    <row r="84" spans="1:7" ht="12.75">
      <c r="A84" s="1166" t="s">
        <v>18</v>
      </c>
      <c r="B84" s="1167"/>
      <c r="C84" s="79"/>
      <c r="D84" s="79">
        <v>0</v>
      </c>
      <c r="E84" s="79">
        <v>0</v>
      </c>
      <c r="F84" s="79">
        <v>0</v>
      </c>
      <c r="G84" s="79">
        <v>319</v>
      </c>
    </row>
    <row r="85" spans="1:7" ht="12.75">
      <c r="A85" s="74" t="s">
        <v>372</v>
      </c>
      <c r="B85" s="449"/>
      <c r="C85" s="74"/>
      <c r="D85" s="74"/>
      <c r="E85" s="74"/>
      <c r="F85" s="74"/>
      <c r="G85" s="74"/>
    </row>
    <row r="86" spans="1:7" ht="12.75">
      <c r="A86" s="121" t="s">
        <v>214</v>
      </c>
      <c r="B86" s="453"/>
      <c r="C86" s="121"/>
      <c r="D86" s="74"/>
      <c r="E86" s="74"/>
      <c r="F86" s="74"/>
      <c r="G86" s="74"/>
    </row>
    <row r="87" spans="1:7" ht="12.75">
      <c r="A87" s="121"/>
      <c r="B87" s="453"/>
      <c r="C87" s="121"/>
      <c r="D87" s="74"/>
      <c r="E87" s="74"/>
      <c r="F87" s="74"/>
      <c r="G87" s="74"/>
    </row>
    <row r="88" spans="1:7" ht="15.75">
      <c r="A88" s="87"/>
      <c r="B88" s="454"/>
      <c r="C88" s="87"/>
      <c r="D88" s="87"/>
      <c r="E88" s="87"/>
      <c r="F88" s="87"/>
      <c r="G88" s="87"/>
    </row>
    <row r="89" spans="1:7" ht="15.75" customHeight="1">
      <c r="A89" s="622" t="s">
        <v>1031</v>
      </c>
      <c r="B89" s="122"/>
      <c r="C89" s="122"/>
      <c r="D89" s="122"/>
      <c r="E89" s="911" t="s">
        <v>995</v>
      </c>
      <c r="F89" s="911"/>
      <c r="G89" s="911"/>
    </row>
    <row r="90" spans="1:7" ht="15.75" customHeight="1">
      <c r="A90" s="122"/>
      <c r="B90" s="122"/>
      <c r="C90" s="122"/>
      <c r="D90" s="122"/>
      <c r="E90" s="911" t="s">
        <v>998</v>
      </c>
      <c r="F90" s="911"/>
      <c r="G90" s="911"/>
    </row>
    <row r="91" spans="1:7" ht="12.75">
      <c r="A91" s="74"/>
      <c r="B91" s="449"/>
      <c r="C91" s="74"/>
      <c r="D91" s="74"/>
      <c r="E91" s="911" t="s">
        <v>997</v>
      </c>
      <c r="F91" s="911"/>
      <c r="G91" s="911"/>
    </row>
    <row r="92" spans="1:7" ht="12.75">
      <c r="A92" s="621"/>
      <c r="B92" s="621"/>
      <c r="C92" s="621"/>
      <c r="D92" s="621"/>
      <c r="E92" s="621"/>
      <c r="F92" s="621"/>
      <c r="G92" s="621"/>
    </row>
  </sheetData>
  <sheetProtection/>
  <mergeCells count="10">
    <mergeCell ref="A84:B84"/>
    <mergeCell ref="E89:G89"/>
    <mergeCell ref="E90:G90"/>
    <mergeCell ref="E91:G91"/>
    <mergeCell ref="E1:G1"/>
    <mergeCell ref="A2:G2"/>
    <mergeCell ref="A3:G3"/>
    <mergeCell ref="A6:A7"/>
    <mergeCell ref="B6:B7"/>
    <mergeCell ref="C6:G6"/>
  </mergeCells>
  <conditionalFormatting sqref="E89:F91">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87" r:id="rId1"/>
  <rowBreaks count="1" manualBreakCount="1">
    <brk id="65" max="6" man="1"/>
  </rowBreaks>
</worksheet>
</file>

<file path=xl/worksheets/sheet42.xml><?xml version="1.0" encoding="utf-8"?>
<worksheet xmlns="http://schemas.openxmlformats.org/spreadsheetml/2006/main" xmlns:r="http://schemas.openxmlformats.org/officeDocument/2006/relationships">
  <sheetPr>
    <tabColor rgb="FF00B050"/>
  </sheetPr>
  <dimension ref="A1:O93"/>
  <sheetViews>
    <sheetView view="pageBreakPreview" zoomScale="60" zoomScalePageLayoutView="0" workbookViewId="0" topLeftCell="A55">
      <selection activeCell="A43" sqref="A1:IV16384"/>
    </sheetView>
  </sheetViews>
  <sheetFormatPr defaultColWidth="9.140625" defaultRowHeight="12.75"/>
  <cols>
    <col min="1" max="1" width="7.140625" style="0" customWidth="1"/>
    <col min="2" max="2" width="19.140625" style="0" customWidth="1"/>
    <col min="10" max="10" width="9.140625" style="0" customWidth="1"/>
    <col min="11" max="11" width="8.00390625" style="0" customWidth="1"/>
    <col min="12" max="12" width="9.28125" style="0" customWidth="1"/>
    <col min="13" max="13" width="9.57421875" style="0" customWidth="1"/>
    <col min="14" max="14" width="10.00390625" style="0" customWidth="1"/>
  </cols>
  <sheetData>
    <row r="1" spans="1:14" ht="15">
      <c r="A1" s="74"/>
      <c r="B1" s="74"/>
      <c r="C1" s="74"/>
      <c r="D1" s="74"/>
      <c r="E1" s="74"/>
      <c r="F1" s="74"/>
      <c r="G1" s="74"/>
      <c r="H1" s="74"/>
      <c r="I1" s="74"/>
      <c r="J1" s="74"/>
      <c r="M1" s="927" t="s">
        <v>341</v>
      </c>
      <c r="N1" s="927"/>
    </row>
    <row r="2" spans="1:14" ht="15.75">
      <c r="A2" s="878" t="s">
        <v>0</v>
      </c>
      <c r="B2" s="878"/>
      <c r="C2" s="878"/>
      <c r="D2" s="878"/>
      <c r="E2" s="878"/>
      <c r="F2" s="878"/>
      <c r="G2" s="878"/>
      <c r="H2" s="878"/>
      <c r="I2" s="878"/>
      <c r="J2" s="878"/>
      <c r="K2" s="878"/>
      <c r="L2" s="878"/>
      <c r="M2" s="878"/>
      <c r="N2" s="878"/>
    </row>
    <row r="3" spans="1:14" ht="15.75">
      <c r="A3" s="878" t="s">
        <v>388</v>
      </c>
      <c r="B3" s="878"/>
      <c r="C3" s="878"/>
      <c r="D3" s="878"/>
      <c r="E3" s="878"/>
      <c r="F3" s="878"/>
      <c r="G3" s="878"/>
      <c r="H3" s="878"/>
      <c r="I3" s="878"/>
      <c r="J3" s="878"/>
      <c r="K3" s="878"/>
      <c r="L3" s="878"/>
      <c r="M3" s="878"/>
      <c r="N3" s="878"/>
    </row>
    <row r="4" spans="1:14" ht="15.75">
      <c r="A4" s="1029" t="s">
        <v>418</v>
      </c>
      <c r="B4" s="1029"/>
      <c r="C4" s="1029"/>
      <c r="D4" s="1029"/>
      <c r="E4" s="1029"/>
      <c r="F4" s="1029"/>
      <c r="G4" s="1029"/>
      <c r="H4" s="1029"/>
      <c r="I4" s="1029"/>
      <c r="J4" s="1029"/>
      <c r="K4" s="1029"/>
      <c r="L4" s="1029"/>
      <c r="M4" s="1029"/>
      <c r="N4" s="1029"/>
    </row>
    <row r="5" spans="1:14" ht="15.75">
      <c r="A5" s="74"/>
      <c r="B5" s="77"/>
      <c r="C5" s="77"/>
      <c r="D5" s="77"/>
      <c r="E5" s="77"/>
      <c r="F5" s="77"/>
      <c r="G5" s="77"/>
      <c r="H5" s="77"/>
      <c r="I5" s="77"/>
      <c r="J5" s="77"/>
      <c r="K5" s="77"/>
      <c r="L5" s="74"/>
      <c r="M5" s="74"/>
      <c r="N5" s="74"/>
    </row>
    <row r="6" spans="1:14" ht="12.75">
      <c r="A6" s="862" t="s">
        <v>994</v>
      </c>
      <c r="B6" s="862"/>
      <c r="C6" s="74"/>
      <c r="D6" s="74"/>
      <c r="E6" s="74"/>
      <c r="F6" s="74"/>
      <c r="G6" s="74"/>
      <c r="H6" s="1171"/>
      <c r="I6" s="1171"/>
      <c r="J6" s="74"/>
      <c r="K6" s="74"/>
      <c r="L6" s="74"/>
      <c r="M6" s="74"/>
      <c r="N6" s="74"/>
    </row>
    <row r="7" spans="1:15" ht="18">
      <c r="A7" s="78"/>
      <c r="B7" s="78"/>
      <c r="C7" s="74"/>
      <c r="D7" s="74"/>
      <c r="E7" s="74"/>
      <c r="F7" s="74"/>
      <c r="G7" s="74"/>
      <c r="H7" s="74"/>
      <c r="J7" s="98"/>
      <c r="K7" s="98"/>
      <c r="L7" s="98" t="s">
        <v>435</v>
      </c>
      <c r="M7" s="98"/>
      <c r="N7" s="98"/>
      <c r="O7" s="98"/>
    </row>
    <row r="8" spans="1:14" ht="12.75">
      <c r="A8" s="952" t="s">
        <v>322</v>
      </c>
      <c r="B8" s="952" t="s">
        <v>321</v>
      </c>
      <c r="C8" s="1083" t="s">
        <v>320</v>
      </c>
      <c r="D8" s="925" t="s">
        <v>323</v>
      </c>
      <c r="E8" s="1069" t="s">
        <v>317</v>
      </c>
      <c r="F8" s="1071"/>
      <c r="G8" s="1069" t="s">
        <v>316</v>
      </c>
      <c r="H8" s="1071"/>
      <c r="I8" s="1069" t="s">
        <v>318</v>
      </c>
      <c r="J8" s="1071"/>
      <c r="K8" s="1069" t="s">
        <v>334</v>
      </c>
      <c r="L8" s="1071"/>
      <c r="M8" s="1173" t="s">
        <v>342</v>
      </c>
      <c r="N8" s="1174"/>
    </row>
    <row r="9" spans="1:14" ht="50.25" customHeight="1">
      <c r="A9" s="1172"/>
      <c r="B9" s="1172"/>
      <c r="C9" s="1090"/>
      <c r="D9" s="926"/>
      <c r="E9" s="3" t="s">
        <v>315</v>
      </c>
      <c r="F9" s="124" t="s">
        <v>266</v>
      </c>
      <c r="G9" s="3" t="s">
        <v>315</v>
      </c>
      <c r="H9" s="124" t="s">
        <v>266</v>
      </c>
      <c r="I9" s="3" t="s">
        <v>315</v>
      </c>
      <c r="J9" s="3" t="s">
        <v>266</v>
      </c>
      <c r="K9" s="3" t="s">
        <v>315</v>
      </c>
      <c r="L9" s="3" t="s">
        <v>266</v>
      </c>
      <c r="M9" s="4" t="s">
        <v>315</v>
      </c>
      <c r="N9" s="4" t="s">
        <v>266</v>
      </c>
    </row>
    <row r="10" spans="1:14" ht="12.75">
      <c r="A10" s="80">
        <v>1</v>
      </c>
      <c r="B10" s="80">
        <v>2</v>
      </c>
      <c r="C10" s="80">
        <v>3</v>
      </c>
      <c r="D10" s="80">
        <v>4</v>
      </c>
      <c r="E10" s="80">
        <v>5</v>
      </c>
      <c r="F10" s="80">
        <v>6</v>
      </c>
      <c r="G10" s="80">
        <v>7</v>
      </c>
      <c r="H10" s="80">
        <v>8</v>
      </c>
      <c r="I10" s="80">
        <v>9</v>
      </c>
      <c r="J10" s="80">
        <v>10</v>
      </c>
      <c r="K10" s="80">
        <v>11</v>
      </c>
      <c r="L10" s="80">
        <v>12</v>
      </c>
      <c r="M10" s="79">
        <v>13</v>
      </c>
      <c r="N10" s="79">
        <v>14</v>
      </c>
    </row>
    <row r="11" spans="1:14" ht="14.25">
      <c r="A11" s="456">
        <v>1</v>
      </c>
      <c r="B11" s="457" t="s">
        <v>627</v>
      </c>
      <c r="C11" s="7">
        <v>0</v>
      </c>
      <c r="D11" s="7">
        <v>0</v>
      </c>
      <c r="E11" s="7">
        <v>0</v>
      </c>
      <c r="F11" s="7">
        <v>0</v>
      </c>
      <c r="G11" s="7">
        <v>0</v>
      </c>
      <c r="H11" s="7">
        <v>0</v>
      </c>
      <c r="I11" s="7">
        <v>0</v>
      </c>
      <c r="J11" s="7">
        <v>0</v>
      </c>
      <c r="K11" s="7">
        <v>0</v>
      </c>
      <c r="L11" s="7">
        <v>0</v>
      </c>
      <c r="M11" s="7">
        <v>0</v>
      </c>
      <c r="N11" s="7">
        <v>0</v>
      </c>
    </row>
    <row r="12" spans="1:14" ht="14.25">
      <c r="A12" s="456">
        <v>2</v>
      </c>
      <c r="B12" s="457" t="s">
        <v>628</v>
      </c>
      <c r="C12" s="7">
        <v>0</v>
      </c>
      <c r="D12" s="7">
        <v>0</v>
      </c>
      <c r="E12" s="7">
        <v>0</v>
      </c>
      <c r="F12" s="7">
        <v>0</v>
      </c>
      <c r="G12" s="7">
        <v>0</v>
      </c>
      <c r="H12" s="7">
        <v>0</v>
      </c>
      <c r="I12" s="7">
        <v>0</v>
      </c>
      <c r="J12" s="7">
        <v>0</v>
      </c>
      <c r="K12" s="7">
        <v>0</v>
      </c>
      <c r="L12" s="7">
        <v>0</v>
      </c>
      <c r="M12" s="7">
        <v>0</v>
      </c>
      <c r="N12" s="7">
        <v>0</v>
      </c>
    </row>
    <row r="13" spans="1:14" ht="14.25">
      <c r="A13" s="456">
        <v>3</v>
      </c>
      <c r="B13" s="457" t="s">
        <v>629</v>
      </c>
      <c r="C13" s="7">
        <v>0</v>
      </c>
      <c r="D13" s="7">
        <v>0</v>
      </c>
      <c r="E13" s="7">
        <v>0</v>
      </c>
      <c r="F13" s="7">
        <v>0</v>
      </c>
      <c r="G13" s="7">
        <v>0</v>
      </c>
      <c r="H13" s="7">
        <v>0</v>
      </c>
      <c r="I13" s="7">
        <v>0</v>
      </c>
      <c r="J13" s="7">
        <v>0</v>
      </c>
      <c r="K13" s="7">
        <v>0</v>
      </c>
      <c r="L13" s="7">
        <v>0</v>
      </c>
      <c r="M13" s="7">
        <v>0</v>
      </c>
      <c r="N13" s="7">
        <v>0</v>
      </c>
    </row>
    <row r="14" spans="1:14" ht="14.25">
      <c r="A14" s="456">
        <v>4</v>
      </c>
      <c r="B14" s="457" t="s">
        <v>630</v>
      </c>
      <c r="C14" s="7">
        <v>0</v>
      </c>
      <c r="D14" s="7">
        <v>0</v>
      </c>
      <c r="E14" s="7">
        <v>0</v>
      </c>
      <c r="F14" s="7">
        <v>0</v>
      </c>
      <c r="G14" s="7">
        <v>0</v>
      </c>
      <c r="H14" s="7">
        <v>0</v>
      </c>
      <c r="I14" s="7">
        <v>0</v>
      </c>
      <c r="J14" s="7">
        <v>0</v>
      </c>
      <c r="K14" s="7">
        <v>0</v>
      </c>
      <c r="L14" s="7">
        <v>0</v>
      </c>
      <c r="M14" s="7">
        <v>0</v>
      </c>
      <c r="N14" s="7">
        <v>0</v>
      </c>
    </row>
    <row r="15" spans="1:14" ht="14.25">
      <c r="A15" s="456">
        <v>5</v>
      </c>
      <c r="B15" s="457" t="s">
        <v>631</v>
      </c>
      <c r="C15" s="7">
        <v>0</v>
      </c>
      <c r="D15" s="7">
        <v>0</v>
      </c>
      <c r="E15" s="7">
        <v>0</v>
      </c>
      <c r="F15" s="7">
        <v>0</v>
      </c>
      <c r="G15" s="7">
        <v>0</v>
      </c>
      <c r="H15" s="7">
        <v>0</v>
      </c>
      <c r="I15" s="7">
        <v>0</v>
      </c>
      <c r="J15" s="7">
        <v>0</v>
      </c>
      <c r="K15" s="7">
        <v>0</v>
      </c>
      <c r="L15" s="7">
        <v>0</v>
      </c>
      <c r="M15" s="7">
        <v>0</v>
      </c>
      <c r="N15" s="7">
        <v>0</v>
      </c>
    </row>
    <row r="16" spans="1:14" ht="14.25">
      <c r="A16" s="456">
        <v>6</v>
      </c>
      <c r="B16" s="457" t="s">
        <v>632</v>
      </c>
      <c r="C16" s="7">
        <v>0</v>
      </c>
      <c r="D16" s="7">
        <v>0</v>
      </c>
      <c r="E16" s="7">
        <v>0</v>
      </c>
      <c r="F16" s="7">
        <v>0</v>
      </c>
      <c r="G16" s="7">
        <v>0</v>
      </c>
      <c r="H16" s="7">
        <v>0</v>
      </c>
      <c r="I16" s="7">
        <v>0</v>
      </c>
      <c r="J16" s="7">
        <v>0</v>
      </c>
      <c r="K16" s="7">
        <v>0</v>
      </c>
      <c r="L16" s="7">
        <v>0</v>
      </c>
      <c r="M16" s="7">
        <v>0</v>
      </c>
      <c r="N16" s="7">
        <v>0</v>
      </c>
    </row>
    <row r="17" spans="1:14" ht="14.25">
      <c r="A17" s="456">
        <v>7</v>
      </c>
      <c r="B17" s="457" t="s">
        <v>633</v>
      </c>
      <c r="C17" s="7">
        <v>0</v>
      </c>
      <c r="D17" s="7">
        <v>0</v>
      </c>
      <c r="E17" s="7">
        <v>0</v>
      </c>
      <c r="F17" s="7">
        <v>0</v>
      </c>
      <c r="G17" s="7">
        <v>0</v>
      </c>
      <c r="H17" s="7">
        <v>0</v>
      </c>
      <c r="I17" s="7">
        <v>0</v>
      </c>
      <c r="J17" s="7">
        <v>0</v>
      </c>
      <c r="K17" s="7">
        <v>0</v>
      </c>
      <c r="L17" s="7">
        <v>0</v>
      </c>
      <c r="M17" s="7">
        <v>0</v>
      </c>
      <c r="N17" s="7">
        <v>0</v>
      </c>
    </row>
    <row r="18" spans="1:14" ht="14.25">
      <c r="A18" s="456">
        <v>8</v>
      </c>
      <c r="B18" s="457" t="s">
        <v>634</v>
      </c>
      <c r="C18" s="7">
        <v>0</v>
      </c>
      <c r="D18" s="7">
        <v>0</v>
      </c>
      <c r="E18" s="7">
        <v>0</v>
      </c>
      <c r="F18" s="7">
        <v>0</v>
      </c>
      <c r="G18" s="7">
        <v>0</v>
      </c>
      <c r="H18" s="7">
        <v>0</v>
      </c>
      <c r="I18" s="7">
        <v>0</v>
      </c>
      <c r="J18" s="7">
        <v>0</v>
      </c>
      <c r="K18" s="7">
        <v>0</v>
      </c>
      <c r="L18" s="7">
        <v>0</v>
      </c>
      <c r="M18" s="7">
        <v>0</v>
      </c>
      <c r="N18" s="7">
        <v>0</v>
      </c>
    </row>
    <row r="19" spans="1:14" ht="14.25">
      <c r="A19" s="456">
        <v>9</v>
      </c>
      <c r="B19" s="457" t="s">
        <v>635</v>
      </c>
      <c r="C19" s="7">
        <v>0</v>
      </c>
      <c r="D19" s="7">
        <v>0</v>
      </c>
      <c r="E19" s="7">
        <v>0</v>
      </c>
      <c r="F19" s="7">
        <v>0</v>
      </c>
      <c r="G19" s="7">
        <v>0</v>
      </c>
      <c r="H19" s="7">
        <v>0</v>
      </c>
      <c r="I19" s="7">
        <v>0</v>
      </c>
      <c r="J19" s="7">
        <v>0</v>
      </c>
      <c r="K19" s="7">
        <v>0</v>
      </c>
      <c r="L19" s="7">
        <v>0</v>
      </c>
      <c r="M19" s="7">
        <v>0</v>
      </c>
      <c r="N19" s="7">
        <v>0</v>
      </c>
    </row>
    <row r="20" spans="1:14" ht="14.25">
      <c r="A20" s="456">
        <v>10</v>
      </c>
      <c r="B20" s="457" t="s">
        <v>636</v>
      </c>
      <c r="C20" s="7">
        <v>0</v>
      </c>
      <c r="D20" s="7">
        <v>0</v>
      </c>
      <c r="E20" s="7">
        <v>0</v>
      </c>
      <c r="F20" s="7">
        <v>0</v>
      </c>
      <c r="G20" s="7">
        <v>0</v>
      </c>
      <c r="H20" s="7">
        <v>0</v>
      </c>
      <c r="I20" s="7">
        <v>0</v>
      </c>
      <c r="J20" s="7">
        <v>0</v>
      </c>
      <c r="K20" s="7">
        <v>0</v>
      </c>
      <c r="L20" s="7">
        <v>0</v>
      </c>
      <c r="M20" s="7">
        <v>0</v>
      </c>
      <c r="N20" s="7">
        <v>0</v>
      </c>
    </row>
    <row r="21" spans="1:14" ht="14.25">
      <c r="A21" s="456">
        <v>11</v>
      </c>
      <c r="B21" s="457" t="s">
        <v>637</v>
      </c>
      <c r="C21" s="7">
        <v>0</v>
      </c>
      <c r="D21" s="7">
        <v>0</v>
      </c>
      <c r="E21" s="7">
        <v>0</v>
      </c>
      <c r="F21" s="7">
        <v>0</v>
      </c>
      <c r="G21" s="7">
        <v>0</v>
      </c>
      <c r="H21" s="7">
        <v>0</v>
      </c>
      <c r="I21" s="7">
        <v>0</v>
      </c>
      <c r="J21" s="7">
        <v>0</v>
      </c>
      <c r="K21" s="7">
        <v>0</v>
      </c>
      <c r="L21" s="7">
        <v>0</v>
      </c>
      <c r="M21" s="7">
        <v>0</v>
      </c>
      <c r="N21" s="7">
        <v>0</v>
      </c>
    </row>
    <row r="22" spans="1:14" ht="14.25">
      <c r="A22" s="456">
        <v>12</v>
      </c>
      <c r="B22" s="457" t="s">
        <v>638</v>
      </c>
      <c r="C22" s="7">
        <v>0</v>
      </c>
      <c r="D22" s="7">
        <v>0</v>
      </c>
      <c r="E22" s="7">
        <v>0</v>
      </c>
      <c r="F22" s="7">
        <v>0</v>
      </c>
      <c r="G22" s="7">
        <v>0</v>
      </c>
      <c r="H22" s="7">
        <v>0</v>
      </c>
      <c r="I22" s="7">
        <v>0</v>
      </c>
      <c r="J22" s="7">
        <v>0</v>
      </c>
      <c r="K22" s="7">
        <v>0</v>
      </c>
      <c r="L22" s="7">
        <v>0</v>
      </c>
      <c r="M22" s="7">
        <v>0</v>
      </c>
      <c r="N22" s="7">
        <v>0</v>
      </c>
    </row>
    <row r="23" spans="1:14" ht="14.25">
      <c r="A23" s="456">
        <v>13</v>
      </c>
      <c r="B23" s="457" t="s">
        <v>639</v>
      </c>
      <c r="C23" s="7">
        <v>0</v>
      </c>
      <c r="D23" s="7">
        <v>0</v>
      </c>
      <c r="E23" s="7">
        <v>0</v>
      </c>
      <c r="F23" s="7">
        <v>0</v>
      </c>
      <c r="G23" s="7">
        <v>0</v>
      </c>
      <c r="H23" s="7">
        <v>0</v>
      </c>
      <c r="I23" s="7">
        <v>0</v>
      </c>
      <c r="J23" s="7">
        <v>0</v>
      </c>
      <c r="K23" s="7">
        <v>0</v>
      </c>
      <c r="L23" s="7">
        <v>0</v>
      </c>
      <c r="M23" s="7">
        <v>0</v>
      </c>
      <c r="N23" s="7">
        <v>0</v>
      </c>
    </row>
    <row r="24" spans="1:14" ht="14.25">
      <c r="A24" s="456">
        <v>14</v>
      </c>
      <c r="B24" s="457" t="s">
        <v>640</v>
      </c>
      <c r="C24" s="7">
        <v>0</v>
      </c>
      <c r="D24" s="7">
        <v>0</v>
      </c>
      <c r="E24" s="7">
        <v>0</v>
      </c>
      <c r="F24" s="7">
        <v>0</v>
      </c>
      <c r="G24" s="7">
        <v>0</v>
      </c>
      <c r="H24" s="7">
        <v>0</v>
      </c>
      <c r="I24" s="7">
        <v>0</v>
      </c>
      <c r="J24" s="7">
        <v>0</v>
      </c>
      <c r="K24" s="7">
        <v>0</v>
      </c>
      <c r="L24" s="7">
        <v>0</v>
      </c>
      <c r="M24" s="7">
        <v>0</v>
      </c>
      <c r="N24" s="7">
        <v>0</v>
      </c>
    </row>
    <row r="25" spans="1:14" ht="14.25">
      <c r="A25" s="456">
        <v>15</v>
      </c>
      <c r="B25" s="457" t="s">
        <v>641</v>
      </c>
      <c r="C25" s="7">
        <v>0</v>
      </c>
      <c r="D25" s="7">
        <v>0</v>
      </c>
      <c r="E25" s="7">
        <v>0</v>
      </c>
      <c r="F25" s="7">
        <v>0</v>
      </c>
      <c r="G25" s="7">
        <v>0</v>
      </c>
      <c r="H25" s="7">
        <v>0</v>
      </c>
      <c r="I25" s="7">
        <v>0</v>
      </c>
      <c r="J25" s="7">
        <v>0</v>
      </c>
      <c r="K25" s="7">
        <v>0</v>
      </c>
      <c r="L25" s="7">
        <v>0</v>
      </c>
      <c r="M25" s="7">
        <v>0</v>
      </c>
      <c r="N25" s="7">
        <v>0</v>
      </c>
    </row>
    <row r="26" spans="1:14" ht="14.25">
      <c r="A26" s="456">
        <v>16</v>
      </c>
      <c r="B26" s="457" t="s">
        <v>642</v>
      </c>
      <c r="C26" s="7">
        <v>0</v>
      </c>
      <c r="D26" s="7">
        <v>0</v>
      </c>
      <c r="E26" s="7">
        <v>0</v>
      </c>
      <c r="F26" s="7">
        <v>0</v>
      </c>
      <c r="G26" s="7">
        <v>0</v>
      </c>
      <c r="H26" s="7">
        <v>0</v>
      </c>
      <c r="I26" s="7">
        <v>0</v>
      </c>
      <c r="J26" s="7">
        <v>0</v>
      </c>
      <c r="K26" s="7">
        <v>0</v>
      </c>
      <c r="L26" s="7">
        <v>0</v>
      </c>
      <c r="M26" s="7">
        <v>0</v>
      </c>
      <c r="N26" s="7">
        <v>0</v>
      </c>
    </row>
    <row r="27" spans="1:14" ht="14.25">
      <c r="A27" s="456">
        <v>17</v>
      </c>
      <c r="B27" s="457" t="s">
        <v>643</v>
      </c>
      <c r="C27" s="7">
        <v>0</v>
      </c>
      <c r="D27" s="7">
        <v>0</v>
      </c>
      <c r="E27" s="7">
        <v>0</v>
      </c>
      <c r="F27" s="7">
        <v>0</v>
      </c>
      <c r="G27" s="7">
        <v>0</v>
      </c>
      <c r="H27" s="7">
        <v>0</v>
      </c>
      <c r="I27" s="7">
        <v>0</v>
      </c>
      <c r="J27" s="7">
        <v>0</v>
      </c>
      <c r="K27" s="7">
        <v>0</v>
      </c>
      <c r="L27" s="7">
        <v>0</v>
      </c>
      <c r="M27" s="7">
        <v>0</v>
      </c>
      <c r="N27" s="7">
        <v>0</v>
      </c>
    </row>
    <row r="28" spans="1:14" ht="14.25">
      <c r="A28" s="456">
        <v>18</v>
      </c>
      <c r="B28" s="457" t="s">
        <v>644</v>
      </c>
      <c r="C28" s="7">
        <v>0</v>
      </c>
      <c r="D28" s="7">
        <v>0</v>
      </c>
      <c r="E28" s="7">
        <v>0</v>
      </c>
      <c r="F28" s="7">
        <v>0</v>
      </c>
      <c r="G28" s="7">
        <v>0</v>
      </c>
      <c r="H28" s="7">
        <v>0</v>
      </c>
      <c r="I28" s="7">
        <v>0</v>
      </c>
      <c r="J28" s="7">
        <v>0</v>
      </c>
      <c r="K28" s="7">
        <v>0</v>
      </c>
      <c r="L28" s="7">
        <v>0</v>
      </c>
      <c r="M28" s="7">
        <v>0</v>
      </c>
      <c r="N28" s="7">
        <v>0</v>
      </c>
    </row>
    <row r="29" spans="1:14" ht="14.25">
      <c r="A29" s="456">
        <v>19</v>
      </c>
      <c r="B29" s="457" t="s">
        <v>645</v>
      </c>
      <c r="C29" s="7">
        <v>0</v>
      </c>
      <c r="D29" s="7">
        <v>0</v>
      </c>
      <c r="E29" s="7">
        <v>0</v>
      </c>
      <c r="F29" s="7">
        <v>0</v>
      </c>
      <c r="G29" s="7">
        <v>0</v>
      </c>
      <c r="H29" s="7">
        <v>0</v>
      </c>
      <c r="I29" s="7">
        <v>0</v>
      </c>
      <c r="J29" s="7">
        <v>0</v>
      </c>
      <c r="K29" s="7">
        <v>0</v>
      </c>
      <c r="L29" s="7">
        <v>0</v>
      </c>
      <c r="M29" s="7">
        <v>0</v>
      </c>
      <c r="N29" s="7">
        <v>0</v>
      </c>
    </row>
    <row r="30" spans="1:14" ht="14.25">
      <c r="A30" s="456">
        <v>20</v>
      </c>
      <c r="B30" s="457" t="s">
        <v>646</v>
      </c>
      <c r="C30" s="7">
        <v>0</v>
      </c>
      <c r="D30" s="7">
        <v>0</v>
      </c>
      <c r="E30" s="7">
        <v>0</v>
      </c>
      <c r="F30" s="7">
        <v>0</v>
      </c>
      <c r="G30" s="7">
        <v>0</v>
      </c>
      <c r="H30" s="7">
        <v>0</v>
      </c>
      <c r="I30" s="7">
        <v>0</v>
      </c>
      <c r="J30" s="7">
        <v>0</v>
      </c>
      <c r="K30" s="7">
        <v>0</v>
      </c>
      <c r="L30" s="7">
        <v>0</v>
      </c>
      <c r="M30" s="7">
        <v>0</v>
      </c>
      <c r="N30" s="7">
        <v>0</v>
      </c>
    </row>
    <row r="31" spans="1:14" ht="14.25">
      <c r="A31" s="456">
        <v>21</v>
      </c>
      <c r="B31" s="457" t="s">
        <v>647</v>
      </c>
      <c r="C31" s="7">
        <v>0</v>
      </c>
      <c r="D31" s="7">
        <v>0</v>
      </c>
      <c r="E31" s="7">
        <v>0</v>
      </c>
      <c r="F31" s="7">
        <v>0</v>
      </c>
      <c r="G31" s="7">
        <v>0</v>
      </c>
      <c r="H31" s="7">
        <v>0</v>
      </c>
      <c r="I31" s="7">
        <v>0</v>
      </c>
      <c r="J31" s="7">
        <v>0</v>
      </c>
      <c r="K31" s="7">
        <v>0</v>
      </c>
      <c r="L31" s="7">
        <v>0</v>
      </c>
      <c r="M31" s="7">
        <v>0</v>
      </c>
      <c r="N31" s="7">
        <v>0</v>
      </c>
    </row>
    <row r="32" spans="1:14" ht="14.25">
      <c r="A32" s="456">
        <v>22</v>
      </c>
      <c r="B32" s="457" t="s">
        <v>648</v>
      </c>
      <c r="C32" s="7">
        <v>0</v>
      </c>
      <c r="D32" s="7">
        <v>0</v>
      </c>
      <c r="E32" s="7">
        <v>0</v>
      </c>
      <c r="F32" s="7">
        <v>0</v>
      </c>
      <c r="G32" s="7">
        <v>0</v>
      </c>
      <c r="H32" s="7">
        <v>0</v>
      </c>
      <c r="I32" s="7">
        <v>0</v>
      </c>
      <c r="J32" s="7">
        <v>0</v>
      </c>
      <c r="K32" s="7">
        <v>0</v>
      </c>
      <c r="L32" s="7">
        <v>0</v>
      </c>
      <c r="M32" s="7">
        <v>0</v>
      </c>
      <c r="N32" s="7">
        <v>0</v>
      </c>
    </row>
    <row r="33" spans="1:14" ht="14.25">
      <c r="A33" s="456">
        <v>23</v>
      </c>
      <c r="B33" s="457" t="s">
        <v>649</v>
      </c>
      <c r="C33" s="7">
        <v>0</v>
      </c>
      <c r="D33" s="7">
        <v>0</v>
      </c>
      <c r="E33" s="7">
        <v>0</v>
      </c>
      <c r="F33" s="7">
        <v>0</v>
      </c>
      <c r="G33" s="7">
        <v>0</v>
      </c>
      <c r="H33" s="7">
        <v>0</v>
      </c>
      <c r="I33" s="7">
        <v>0</v>
      </c>
      <c r="J33" s="7">
        <v>0</v>
      </c>
      <c r="K33" s="7">
        <v>0</v>
      </c>
      <c r="L33" s="7">
        <v>0</v>
      </c>
      <c r="M33" s="7">
        <v>0</v>
      </c>
      <c r="N33" s="7">
        <v>0</v>
      </c>
    </row>
    <row r="34" spans="1:14" ht="14.25">
      <c r="A34" s="456">
        <v>24</v>
      </c>
      <c r="B34" s="457" t="s">
        <v>650</v>
      </c>
      <c r="C34" s="7">
        <v>0</v>
      </c>
      <c r="D34" s="7">
        <v>0</v>
      </c>
      <c r="E34" s="7">
        <v>0</v>
      </c>
      <c r="F34" s="7">
        <v>0</v>
      </c>
      <c r="G34" s="7">
        <v>0</v>
      </c>
      <c r="H34" s="7">
        <v>0</v>
      </c>
      <c r="I34" s="7">
        <v>0</v>
      </c>
      <c r="J34" s="7">
        <v>0</v>
      </c>
      <c r="K34" s="7">
        <v>0</v>
      </c>
      <c r="L34" s="7">
        <v>0</v>
      </c>
      <c r="M34" s="7">
        <v>0</v>
      </c>
      <c r="N34" s="7">
        <v>0</v>
      </c>
    </row>
    <row r="35" spans="1:14" ht="14.25">
      <c r="A35" s="456">
        <v>25</v>
      </c>
      <c r="B35" s="457" t="s">
        <v>651</v>
      </c>
      <c r="C35" s="7">
        <v>0</v>
      </c>
      <c r="D35" s="7">
        <v>0</v>
      </c>
      <c r="E35" s="7">
        <v>0</v>
      </c>
      <c r="F35" s="7">
        <v>0</v>
      </c>
      <c r="G35" s="7">
        <v>0</v>
      </c>
      <c r="H35" s="7">
        <v>0</v>
      </c>
      <c r="I35" s="7">
        <v>0</v>
      </c>
      <c r="J35" s="7">
        <v>0</v>
      </c>
      <c r="K35" s="7">
        <v>0</v>
      </c>
      <c r="L35" s="7">
        <v>0</v>
      </c>
      <c r="M35" s="7">
        <v>0</v>
      </c>
      <c r="N35" s="7">
        <v>0</v>
      </c>
    </row>
    <row r="36" spans="1:14" ht="14.25">
      <c r="A36" s="456">
        <v>26</v>
      </c>
      <c r="B36" s="457" t="s">
        <v>652</v>
      </c>
      <c r="C36" s="7">
        <v>0</v>
      </c>
      <c r="D36" s="7">
        <v>0</v>
      </c>
      <c r="E36" s="7">
        <v>0</v>
      </c>
      <c r="F36" s="7">
        <v>0</v>
      </c>
      <c r="G36" s="7">
        <v>0</v>
      </c>
      <c r="H36" s="7">
        <v>0</v>
      </c>
      <c r="I36" s="7">
        <v>0</v>
      </c>
      <c r="J36" s="7">
        <v>0</v>
      </c>
      <c r="K36" s="7">
        <v>0</v>
      </c>
      <c r="L36" s="7">
        <v>0</v>
      </c>
      <c r="M36" s="7">
        <v>0</v>
      </c>
      <c r="N36" s="7">
        <v>0</v>
      </c>
    </row>
    <row r="37" spans="1:14" ht="14.25">
      <c r="A37" s="456">
        <v>27</v>
      </c>
      <c r="B37" s="457" t="s">
        <v>653</v>
      </c>
      <c r="C37" s="7">
        <v>0</v>
      </c>
      <c r="D37" s="7">
        <v>0</v>
      </c>
      <c r="E37" s="7">
        <v>0</v>
      </c>
      <c r="F37" s="7">
        <v>0</v>
      </c>
      <c r="G37" s="7">
        <v>0</v>
      </c>
      <c r="H37" s="7">
        <v>0</v>
      </c>
      <c r="I37" s="7">
        <v>0</v>
      </c>
      <c r="J37" s="7">
        <v>0</v>
      </c>
      <c r="K37" s="7">
        <v>0</v>
      </c>
      <c r="L37" s="7">
        <v>0</v>
      </c>
      <c r="M37" s="7">
        <v>0</v>
      </c>
      <c r="N37" s="7">
        <v>0</v>
      </c>
    </row>
    <row r="38" spans="1:14" ht="14.25">
      <c r="A38" s="456">
        <v>28</v>
      </c>
      <c r="B38" s="457" t="s">
        <v>654</v>
      </c>
      <c r="C38" s="7">
        <v>0</v>
      </c>
      <c r="D38" s="7">
        <v>0</v>
      </c>
      <c r="E38" s="7">
        <v>0</v>
      </c>
      <c r="F38" s="7">
        <v>0</v>
      </c>
      <c r="G38" s="7">
        <v>0</v>
      </c>
      <c r="H38" s="7">
        <v>0</v>
      </c>
      <c r="I38" s="7">
        <v>0</v>
      </c>
      <c r="J38" s="7">
        <v>0</v>
      </c>
      <c r="K38" s="7">
        <v>0</v>
      </c>
      <c r="L38" s="7">
        <v>0</v>
      </c>
      <c r="M38" s="7">
        <v>0</v>
      </c>
      <c r="N38" s="7">
        <v>0</v>
      </c>
    </row>
    <row r="39" spans="1:14" ht="14.25">
      <c r="A39" s="456">
        <v>29</v>
      </c>
      <c r="B39" s="457" t="s">
        <v>655</v>
      </c>
      <c r="C39" s="7">
        <v>0</v>
      </c>
      <c r="D39" s="7">
        <v>0</v>
      </c>
      <c r="E39" s="7">
        <v>0</v>
      </c>
      <c r="F39" s="7">
        <v>0</v>
      </c>
      <c r="G39" s="7">
        <v>0</v>
      </c>
      <c r="H39" s="7">
        <v>0</v>
      </c>
      <c r="I39" s="7">
        <v>0</v>
      </c>
      <c r="J39" s="7">
        <v>0</v>
      </c>
      <c r="K39" s="7">
        <v>0</v>
      </c>
      <c r="L39" s="7">
        <v>0</v>
      </c>
      <c r="M39" s="7">
        <v>0</v>
      </c>
      <c r="N39" s="7">
        <v>0</v>
      </c>
    </row>
    <row r="40" spans="1:14" ht="14.25">
      <c r="A40" s="456">
        <v>30</v>
      </c>
      <c r="B40" s="457" t="s">
        <v>656</v>
      </c>
      <c r="C40" s="7">
        <v>0</v>
      </c>
      <c r="D40" s="7">
        <v>0</v>
      </c>
      <c r="E40" s="7">
        <v>0</v>
      </c>
      <c r="F40" s="7">
        <v>0</v>
      </c>
      <c r="G40" s="7">
        <v>0</v>
      </c>
      <c r="H40" s="7">
        <v>0</v>
      </c>
      <c r="I40" s="7">
        <v>0</v>
      </c>
      <c r="J40" s="7">
        <v>0</v>
      </c>
      <c r="K40" s="7">
        <v>0</v>
      </c>
      <c r="L40" s="7">
        <v>0</v>
      </c>
      <c r="M40" s="7">
        <v>0</v>
      </c>
      <c r="N40" s="7">
        <v>0</v>
      </c>
    </row>
    <row r="41" spans="1:14" ht="14.25">
      <c r="A41" s="456">
        <v>31</v>
      </c>
      <c r="B41" s="457" t="s">
        <v>657</v>
      </c>
      <c r="C41" s="7">
        <v>0</v>
      </c>
      <c r="D41" s="7">
        <v>0</v>
      </c>
      <c r="E41" s="7">
        <v>0</v>
      </c>
      <c r="F41" s="7">
        <v>0</v>
      </c>
      <c r="G41" s="7">
        <v>0</v>
      </c>
      <c r="H41" s="7">
        <v>0</v>
      </c>
      <c r="I41" s="7">
        <v>0</v>
      </c>
      <c r="J41" s="7">
        <v>0</v>
      </c>
      <c r="K41" s="7">
        <v>0</v>
      </c>
      <c r="L41" s="7">
        <v>0</v>
      </c>
      <c r="M41" s="7">
        <v>0</v>
      </c>
      <c r="N41" s="7">
        <v>0</v>
      </c>
    </row>
    <row r="42" spans="1:14" ht="14.25">
      <c r="A42" s="456">
        <v>32</v>
      </c>
      <c r="B42" s="457" t="s">
        <v>658</v>
      </c>
      <c r="C42" s="7">
        <v>0</v>
      </c>
      <c r="D42" s="7">
        <v>0</v>
      </c>
      <c r="E42" s="7">
        <v>0</v>
      </c>
      <c r="F42" s="7">
        <v>0</v>
      </c>
      <c r="G42" s="7">
        <v>0</v>
      </c>
      <c r="H42" s="7">
        <v>0</v>
      </c>
      <c r="I42" s="7">
        <v>0</v>
      </c>
      <c r="J42" s="7">
        <v>0</v>
      </c>
      <c r="K42" s="7">
        <v>0</v>
      </c>
      <c r="L42" s="7">
        <v>0</v>
      </c>
      <c r="M42" s="7">
        <v>0</v>
      </c>
      <c r="N42" s="7">
        <v>0</v>
      </c>
    </row>
    <row r="43" spans="1:14" ht="14.25">
      <c r="A43" s="456">
        <v>33</v>
      </c>
      <c r="B43" s="457" t="s">
        <v>659</v>
      </c>
      <c r="C43" s="7">
        <v>0</v>
      </c>
      <c r="D43" s="7">
        <v>0</v>
      </c>
      <c r="E43" s="7">
        <v>0</v>
      </c>
      <c r="F43" s="7">
        <v>0</v>
      </c>
      <c r="G43" s="7">
        <v>0</v>
      </c>
      <c r="H43" s="7">
        <v>0</v>
      </c>
      <c r="I43" s="7">
        <v>0</v>
      </c>
      <c r="J43" s="7">
        <v>0</v>
      </c>
      <c r="K43" s="7">
        <v>0</v>
      </c>
      <c r="L43" s="7">
        <v>0</v>
      </c>
      <c r="M43" s="7">
        <v>0</v>
      </c>
      <c r="N43" s="7">
        <v>0</v>
      </c>
    </row>
    <row r="44" spans="1:14" ht="14.25">
      <c r="A44" s="456">
        <v>34</v>
      </c>
      <c r="B44" s="457" t="s">
        <v>660</v>
      </c>
      <c r="C44" s="7">
        <v>0</v>
      </c>
      <c r="D44" s="7">
        <v>0</v>
      </c>
      <c r="E44" s="7">
        <v>0</v>
      </c>
      <c r="F44" s="7">
        <v>0</v>
      </c>
      <c r="G44" s="7">
        <v>0</v>
      </c>
      <c r="H44" s="7">
        <v>0</v>
      </c>
      <c r="I44" s="7">
        <v>0</v>
      </c>
      <c r="J44" s="7">
        <v>0</v>
      </c>
      <c r="K44" s="7">
        <v>0</v>
      </c>
      <c r="L44" s="7">
        <v>0</v>
      </c>
      <c r="M44" s="7">
        <v>0</v>
      </c>
      <c r="N44" s="7">
        <v>0</v>
      </c>
    </row>
    <row r="45" spans="1:14" ht="14.25">
      <c r="A45" s="456">
        <v>35</v>
      </c>
      <c r="B45" s="457" t="s">
        <v>661</v>
      </c>
      <c r="C45" s="7">
        <v>0</v>
      </c>
      <c r="D45" s="7">
        <v>0</v>
      </c>
      <c r="E45" s="7">
        <v>0</v>
      </c>
      <c r="F45" s="7">
        <v>0</v>
      </c>
      <c r="G45" s="7">
        <v>0</v>
      </c>
      <c r="H45" s="7">
        <v>0</v>
      </c>
      <c r="I45" s="7">
        <v>0</v>
      </c>
      <c r="J45" s="7">
        <v>0</v>
      </c>
      <c r="K45" s="7">
        <v>0</v>
      </c>
      <c r="L45" s="7">
        <v>0</v>
      </c>
      <c r="M45" s="7">
        <v>0</v>
      </c>
      <c r="N45" s="7">
        <v>0</v>
      </c>
    </row>
    <row r="46" spans="1:14" ht="14.25">
      <c r="A46" s="456">
        <v>36</v>
      </c>
      <c r="B46" s="457" t="s">
        <v>662</v>
      </c>
      <c r="C46" s="7">
        <v>0</v>
      </c>
      <c r="D46" s="7">
        <v>0</v>
      </c>
      <c r="E46" s="7">
        <v>0</v>
      </c>
      <c r="F46" s="7">
        <v>0</v>
      </c>
      <c r="G46" s="7">
        <v>0</v>
      </c>
      <c r="H46" s="7">
        <v>0</v>
      </c>
      <c r="I46" s="7">
        <v>0</v>
      </c>
      <c r="J46" s="7">
        <v>0</v>
      </c>
      <c r="K46" s="7">
        <v>0</v>
      </c>
      <c r="L46" s="7">
        <v>0</v>
      </c>
      <c r="M46" s="7">
        <v>0</v>
      </c>
      <c r="N46" s="7">
        <v>0</v>
      </c>
    </row>
    <row r="47" spans="1:14" ht="14.25">
      <c r="A47" s="456">
        <v>37</v>
      </c>
      <c r="B47" s="457" t="s">
        <v>663</v>
      </c>
      <c r="C47" s="7">
        <v>0</v>
      </c>
      <c r="D47" s="7">
        <v>0</v>
      </c>
      <c r="E47" s="7">
        <v>0</v>
      </c>
      <c r="F47" s="7">
        <v>0</v>
      </c>
      <c r="G47" s="7">
        <v>0</v>
      </c>
      <c r="H47" s="7">
        <v>0</v>
      </c>
      <c r="I47" s="7">
        <v>0</v>
      </c>
      <c r="J47" s="7">
        <v>0</v>
      </c>
      <c r="K47" s="7">
        <v>0</v>
      </c>
      <c r="L47" s="7">
        <v>0</v>
      </c>
      <c r="M47" s="7">
        <v>0</v>
      </c>
      <c r="N47" s="7">
        <v>0</v>
      </c>
    </row>
    <row r="48" spans="1:14" ht="14.25">
      <c r="A48" s="456">
        <v>38</v>
      </c>
      <c r="B48" s="457" t="s">
        <v>664</v>
      </c>
      <c r="C48" s="7">
        <v>0</v>
      </c>
      <c r="D48" s="7">
        <v>0</v>
      </c>
      <c r="E48" s="7">
        <v>0</v>
      </c>
      <c r="F48" s="7">
        <v>0</v>
      </c>
      <c r="G48" s="7">
        <v>0</v>
      </c>
      <c r="H48" s="7">
        <v>0</v>
      </c>
      <c r="I48" s="7">
        <v>0</v>
      </c>
      <c r="J48" s="7">
        <v>0</v>
      </c>
      <c r="K48" s="7">
        <v>0</v>
      </c>
      <c r="L48" s="7">
        <v>0</v>
      </c>
      <c r="M48" s="7">
        <v>0</v>
      </c>
      <c r="N48" s="7">
        <v>0</v>
      </c>
    </row>
    <row r="49" spans="1:14" ht="14.25">
      <c r="A49" s="456">
        <v>39</v>
      </c>
      <c r="B49" s="457" t="s">
        <v>665</v>
      </c>
      <c r="C49" s="7">
        <v>0</v>
      </c>
      <c r="D49" s="7">
        <v>0</v>
      </c>
      <c r="E49" s="7">
        <v>0</v>
      </c>
      <c r="F49" s="7">
        <v>0</v>
      </c>
      <c r="G49" s="7">
        <v>0</v>
      </c>
      <c r="H49" s="7">
        <v>0</v>
      </c>
      <c r="I49" s="7">
        <v>0</v>
      </c>
      <c r="J49" s="7">
        <v>0</v>
      </c>
      <c r="K49" s="7">
        <v>0</v>
      </c>
      <c r="L49" s="7">
        <v>0</v>
      </c>
      <c r="M49" s="7">
        <v>0</v>
      </c>
      <c r="N49" s="7">
        <v>0</v>
      </c>
    </row>
    <row r="50" spans="1:14" ht="14.25">
      <c r="A50" s="456">
        <v>40</v>
      </c>
      <c r="B50" s="457" t="s">
        <v>666</v>
      </c>
      <c r="C50" s="7">
        <v>0</v>
      </c>
      <c r="D50" s="7">
        <v>0</v>
      </c>
      <c r="E50" s="7">
        <v>0</v>
      </c>
      <c r="F50" s="7">
        <v>0</v>
      </c>
      <c r="G50" s="7">
        <v>0</v>
      </c>
      <c r="H50" s="7">
        <v>0</v>
      </c>
      <c r="I50" s="7">
        <v>0</v>
      </c>
      <c r="J50" s="7">
        <v>0</v>
      </c>
      <c r="K50" s="7">
        <v>0</v>
      </c>
      <c r="L50" s="7">
        <v>0</v>
      </c>
      <c r="M50" s="7">
        <v>0</v>
      </c>
      <c r="N50" s="7">
        <v>0</v>
      </c>
    </row>
    <row r="51" spans="1:14" ht="14.25">
      <c r="A51" s="456">
        <v>41</v>
      </c>
      <c r="B51" s="457" t="s">
        <v>667</v>
      </c>
      <c r="C51" s="7">
        <v>0</v>
      </c>
      <c r="D51" s="7">
        <v>0</v>
      </c>
      <c r="E51" s="7">
        <v>0</v>
      </c>
      <c r="F51" s="7">
        <v>0</v>
      </c>
      <c r="G51" s="7">
        <v>0</v>
      </c>
      <c r="H51" s="7">
        <v>0</v>
      </c>
      <c r="I51" s="7">
        <v>0</v>
      </c>
      <c r="J51" s="7">
        <v>0</v>
      </c>
      <c r="K51" s="7">
        <v>0</v>
      </c>
      <c r="L51" s="7">
        <v>0</v>
      </c>
      <c r="M51" s="7">
        <v>0</v>
      </c>
      <c r="N51" s="7">
        <v>0</v>
      </c>
    </row>
    <row r="52" spans="1:14" ht="14.25">
      <c r="A52" s="456">
        <v>42</v>
      </c>
      <c r="B52" s="457" t="s">
        <v>668</v>
      </c>
      <c r="C52" s="7">
        <v>0</v>
      </c>
      <c r="D52" s="7">
        <v>0</v>
      </c>
      <c r="E52" s="7">
        <v>0</v>
      </c>
      <c r="F52" s="7">
        <v>0</v>
      </c>
      <c r="G52" s="7">
        <v>0</v>
      </c>
      <c r="H52" s="7">
        <v>0</v>
      </c>
      <c r="I52" s="7">
        <v>0</v>
      </c>
      <c r="J52" s="7">
        <v>0</v>
      </c>
      <c r="K52" s="7">
        <v>0</v>
      </c>
      <c r="L52" s="7">
        <v>0</v>
      </c>
      <c r="M52" s="7">
        <v>0</v>
      </c>
      <c r="N52" s="7">
        <v>0</v>
      </c>
    </row>
    <row r="53" spans="1:14" ht="14.25">
      <c r="A53" s="456">
        <v>43</v>
      </c>
      <c r="B53" s="457" t="s">
        <v>669</v>
      </c>
      <c r="C53" s="7">
        <v>0</v>
      </c>
      <c r="D53" s="7">
        <v>0</v>
      </c>
      <c r="E53" s="7">
        <v>0</v>
      </c>
      <c r="F53" s="7">
        <v>0</v>
      </c>
      <c r="G53" s="7">
        <v>0</v>
      </c>
      <c r="H53" s="7">
        <v>0</v>
      </c>
      <c r="I53" s="7">
        <v>0</v>
      </c>
      <c r="J53" s="7">
        <v>0</v>
      </c>
      <c r="K53" s="7">
        <v>0</v>
      </c>
      <c r="L53" s="7">
        <v>0</v>
      </c>
      <c r="M53" s="7">
        <v>0</v>
      </c>
      <c r="N53" s="7">
        <v>0</v>
      </c>
    </row>
    <row r="54" spans="1:14" ht="14.25">
      <c r="A54" s="456">
        <v>44</v>
      </c>
      <c r="B54" s="457" t="s">
        <v>670</v>
      </c>
      <c r="C54" s="7">
        <v>0</v>
      </c>
      <c r="D54" s="7">
        <v>0</v>
      </c>
      <c r="E54" s="7">
        <v>0</v>
      </c>
      <c r="F54" s="7">
        <v>0</v>
      </c>
      <c r="G54" s="7">
        <v>0</v>
      </c>
      <c r="H54" s="7">
        <v>0</v>
      </c>
      <c r="I54" s="7">
        <v>0</v>
      </c>
      <c r="J54" s="7">
        <v>0</v>
      </c>
      <c r="K54" s="7">
        <v>0</v>
      </c>
      <c r="L54" s="7">
        <v>0</v>
      </c>
      <c r="M54" s="7">
        <v>0</v>
      </c>
      <c r="N54" s="7">
        <v>0</v>
      </c>
    </row>
    <row r="55" spans="1:14" ht="14.25">
      <c r="A55" s="456">
        <v>45</v>
      </c>
      <c r="B55" s="457" t="s">
        <v>671</v>
      </c>
      <c r="C55" s="7">
        <v>0</v>
      </c>
      <c r="D55" s="7">
        <v>0</v>
      </c>
      <c r="E55" s="7">
        <v>0</v>
      </c>
      <c r="F55" s="7">
        <v>0</v>
      </c>
      <c r="G55" s="7">
        <v>0</v>
      </c>
      <c r="H55" s="7">
        <v>0</v>
      </c>
      <c r="I55" s="7">
        <v>0</v>
      </c>
      <c r="J55" s="7">
        <v>0</v>
      </c>
      <c r="K55" s="7">
        <v>0</v>
      </c>
      <c r="L55" s="7">
        <v>0</v>
      </c>
      <c r="M55" s="7">
        <v>0</v>
      </c>
      <c r="N55" s="7">
        <v>0</v>
      </c>
    </row>
    <row r="56" spans="1:14" ht="14.25">
      <c r="A56" s="456">
        <v>46</v>
      </c>
      <c r="B56" s="457" t="s">
        <v>672</v>
      </c>
      <c r="C56" s="7">
        <v>0</v>
      </c>
      <c r="D56" s="7">
        <v>0</v>
      </c>
      <c r="E56" s="7">
        <v>0</v>
      </c>
      <c r="F56" s="7">
        <v>0</v>
      </c>
      <c r="G56" s="7">
        <v>0</v>
      </c>
      <c r="H56" s="7">
        <v>0</v>
      </c>
      <c r="I56" s="7">
        <v>0</v>
      </c>
      <c r="J56" s="7">
        <v>0</v>
      </c>
      <c r="K56" s="7">
        <v>0</v>
      </c>
      <c r="L56" s="7">
        <v>0</v>
      </c>
      <c r="M56" s="7">
        <v>0</v>
      </c>
      <c r="N56" s="7">
        <v>0</v>
      </c>
    </row>
    <row r="57" spans="1:14" ht="14.25">
      <c r="A57" s="456">
        <v>47</v>
      </c>
      <c r="B57" s="457" t="s">
        <v>673</v>
      </c>
      <c r="C57" s="7">
        <v>0</v>
      </c>
      <c r="D57" s="7">
        <v>0</v>
      </c>
      <c r="E57" s="7">
        <v>0</v>
      </c>
      <c r="F57" s="7">
        <v>0</v>
      </c>
      <c r="G57" s="7">
        <v>0</v>
      </c>
      <c r="H57" s="7">
        <v>0</v>
      </c>
      <c r="I57" s="7">
        <v>0</v>
      </c>
      <c r="J57" s="7">
        <v>0</v>
      </c>
      <c r="K57" s="7">
        <v>0</v>
      </c>
      <c r="L57" s="7">
        <v>0</v>
      </c>
      <c r="M57" s="7">
        <v>0</v>
      </c>
      <c r="N57" s="7">
        <v>0</v>
      </c>
    </row>
    <row r="58" spans="1:14" ht="14.25">
      <c r="A58" s="456">
        <v>48</v>
      </c>
      <c r="B58" s="457" t="s">
        <v>674</v>
      </c>
      <c r="C58" s="7">
        <v>0</v>
      </c>
      <c r="D58" s="7">
        <v>0</v>
      </c>
      <c r="E58" s="7">
        <v>0</v>
      </c>
      <c r="F58" s="7">
        <v>0</v>
      </c>
      <c r="G58" s="7">
        <v>0</v>
      </c>
      <c r="H58" s="7">
        <v>0</v>
      </c>
      <c r="I58" s="7">
        <v>0</v>
      </c>
      <c r="J58" s="7">
        <v>0</v>
      </c>
      <c r="K58" s="7">
        <v>0</v>
      </c>
      <c r="L58" s="7">
        <v>0</v>
      </c>
      <c r="M58" s="7">
        <v>0</v>
      </c>
      <c r="N58" s="7">
        <v>0</v>
      </c>
    </row>
    <row r="59" spans="1:14" ht="14.25">
      <c r="A59" s="456">
        <v>49</v>
      </c>
      <c r="B59" s="457" t="s">
        <v>675</v>
      </c>
      <c r="C59" s="7">
        <v>0</v>
      </c>
      <c r="D59" s="7">
        <v>0</v>
      </c>
      <c r="E59" s="7">
        <v>0</v>
      </c>
      <c r="F59" s="7">
        <v>0</v>
      </c>
      <c r="G59" s="7">
        <v>0</v>
      </c>
      <c r="H59" s="7">
        <v>0</v>
      </c>
      <c r="I59" s="7">
        <v>0</v>
      </c>
      <c r="J59" s="7">
        <v>0</v>
      </c>
      <c r="K59" s="7">
        <v>0</v>
      </c>
      <c r="L59" s="7">
        <v>0</v>
      </c>
      <c r="M59" s="7">
        <v>0</v>
      </c>
      <c r="N59" s="7">
        <v>0</v>
      </c>
    </row>
    <row r="60" spans="1:14" ht="14.25">
      <c r="A60" s="456">
        <v>50</v>
      </c>
      <c r="B60" s="457" t="s">
        <v>676</v>
      </c>
      <c r="C60" s="7">
        <v>0</v>
      </c>
      <c r="D60" s="7">
        <v>0</v>
      </c>
      <c r="E60" s="7">
        <v>0</v>
      </c>
      <c r="F60" s="7">
        <v>0</v>
      </c>
      <c r="G60" s="7">
        <v>0</v>
      </c>
      <c r="H60" s="7">
        <v>0</v>
      </c>
      <c r="I60" s="7">
        <v>0</v>
      </c>
      <c r="J60" s="7">
        <v>0</v>
      </c>
      <c r="K60" s="7">
        <v>0</v>
      </c>
      <c r="L60" s="7">
        <v>0</v>
      </c>
      <c r="M60" s="7">
        <v>0</v>
      </c>
      <c r="N60" s="7">
        <v>0</v>
      </c>
    </row>
    <row r="61" spans="1:14" ht="14.25">
      <c r="A61" s="456">
        <v>51</v>
      </c>
      <c r="B61" s="457" t="s">
        <v>677</v>
      </c>
      <c r="C61" s="7">
        <v>0</v>
      </c>
      <c r="D61" s="7">
        <v>0</v>
      </c>
      <c r="E61" s="7">
        <v>0</v>
      </c>
      <c r="F61" s="7">
        <v>0</v>
      </c>
      <c r="G61" s="7">
        <v>0</v>
      </c>
      <c r="H61" s="7">
        <v>0</v>
      </c>
      <c r="I61" s="7">
        <v>0</v>
      </c>
      <c r="J61" s="7">
        <v>0</v>
      </c>
      <c r="K61" s="7">
        <v>0</v>
      </c>
      <c r="L61" s="7">
        <v>0</v>
      </c>
      <c r="M61" s="7">
        <v>0</v>
      </c>
      <c r="N61" s="7">
        <v>0</v>
      </c>
    </row>
    <row r="62" spans="1:14" ht="14.25">
      <c r="A62" s="456">
        <v>52</v>
      </c>
      <c r="B62" s="457" t="s">
        <v>678</v>
      </c>
      <c r="C62" s="7">
        <v>0</v>
      </c>
      <c r="D62" s="7">
        <v>0</v>
      </c>
      <c r="E62" s="7">
        <v>0</v>
      </c>
      <c r="F62" s="7">
        <v>0</v>
      </c>
      <c r="G62" s="7">
        <v>0</v>
      </c>
      <c r="H62" s="7">
        <v>0</v>
      </c>
      <c r="I62" s="7">
        <v>0</v>
      </c>
      <c r="J62" s="7">
        <v>0</v>
      </c>
      <c r="K62" s="7">
        <v>0</v>
      </c>
      <c r="L62" s="7">
        <v>0</v>
      </c>
      <c r="M62" s="7">
        <v>0</v>
      </c>
      <c r="N62" s="7">
        <v>0</v>
      </c>
    </row>
    <row r="63" spans="1:14" ht="14.25">
      <c r="A63" s="456">
        <v>53</v>
      </c>
      <c r="B63" s="457" t="s">
        <v>679</v>
      </c>
      <c r="C63" s="7">
        <v>0</v>
      </c>
      <c r="D63" s="7">
        <v>0</v>
      </c>
      <c r="E63" s="7">
        <v>0</v>
      </c>
      <c r="F63" s="7">
        <v>0</v>
      </c>
      <c r="G63" s="7">
        <v>0</v>
      </c>
      <c r="H63" s="7">
        <v>0</v>
      </c>
      <c r="I63" s="7">
        <v>0</v>
      </c>
      <c r="J63" s="7">
        <v>0</v>
      </c>
      <c r="K63" s="7">
        <v>0</v>
      </c>
      <c r="L63" s="7">
        <v>0</v>
      </c>
      <c r="M63" s="7">
        <v>0</v>
      </c>
      <c r="N63" s="7">
        <v>0</v>
      </c>
    </row>
    <row r="64" spans="1:14" ht="14.25">
      <c r="A64" s="456">
        <v>54</v>
      </c>
      <c r="B64" s="457" t="s">
        <v>680</v>
      </c>
      <c r="C64" s="7">
        <v>0</v>
      </c>
      <c r="D64" s="7">
        <v>0</v>
      </c>
      <c r="E64" s="7">
        <v>0</v>
      </c>
      <c r="F64" s="7">
        <v>0</v>
      </c>
      <c r="G64" s="7">
        <v>0</v>
      </c>
      <c r="H64" s="7">
        <v>0</v>
      </c>
      <c r="I64" s="7">
        <v>0</v>
      </c>
      <c r="J64" s="7">
        <v>0</v>
      </c>
      <c r="K64" s="7">
        <v>0</v>
      </c>
      <c r="L64" s="7">
        <v>0</v>
      </c>
      <c r="M64" s="7">
        <v>0</v>
      </c>
      <c r="N64" s="7">
        <v>0</v>
      </c>
    </row>
    <row r="65" spans="1:14" ht="14.25">
      <c r="A65" s="456">
        <v>55</v>
      </c>
      <c r="B65" s="457" t="s">
        <v>681</v>
      </c>
      <c r="C65" s="7">
        <v>0</v>
      </c>
      <c r="D65" s="7">
        <v>0</v>
      </c>
      <c r="E65" s="7">
        <v>0</v>
      </c>
      <c r="F65" s="7">
        <v>0</v>
      </c>
      <c r="G65" s="7">
        <v>0</v>
      </c>
      <c r="H65" s="7">
        <v>0</v>
      </c>
      <c r="I65" s="7">
        <v>0</v>
      </c>
      <c r="J65" s="7">
        <v>0</v>
      </c>
      <c r="K65" s="7">
        <v>0</v>
      </c>
      <c r="L65" s="7">
        <v>0</v>
      </c>
      <c r="M65" s="7">
        <v>0</v>
      </c>
      <c r="N65" s="7">
        <v>0</v>
      </c>
    </row>
    <row r="66" spans="1:14" ht="14.25">
      <c r="A66" s="456">
        <v>56</v>
      </c>
      <c r="B66" s="457" t="s">
        <v>682</v>
      </c>
      <c r="C66" s="7">
        <v>0</v>
      </c>
      <c r="D66" s="7">
        <v>0</v>
      </c>
      <c r="E66" s="7">
        <v>0</v>
      </c>
      <c r="F66" s="7">
        <v>0</v>
      </c>
      <c r="G66" s="7">
        <v>0</v>
      </c>
      <c r="H66" s="7">
        <v>0</v>
      </c>
      <c r="I66" s="7">
        <v>0</v>
      </c>
      <c r="J66" s="7">
        <v>0</v>
      </c>
      <c r="K66" s="7">
        <v>0</v>
      </c>
      <c r="L66" s="7">
        <v>0</v>
      </c>
      <c r="M66" s="7">
        <v>0</v>
      </c>
      <c r="N66" s="7">
        <v>0</v>
      </c>
    </row>
    <row r="67" spans="1:14" ht="14.25">
      <c r="A67" s="456">
        <v>57</v>
      </c>
      <c r="B67" s="457" t="s">
        <v>683</v>
      </c>
      <c r="C67" s="7">
        <v>0</v>
      </c>
      <c r="D67" s="7">
        <v>0</v>
      </c>
      <c r="E67" s="7">
        <v>0</v>
      </c>
      <c r="F67" s="7">
        <v>0</v>
      </c>
      <c r="G67" s="7">
        <v>0</v>
      </c>
      <c r="H67" s="7">
        <v>0</v>
      </c>
      <c r="I67" s="7">
        <v>0</v>
      </c>
      <c r="J67" s="7">
        <v>0</v>
      </c>
      <c r="K67" s="7">
        <v>0</v>
      </c>
      <c r="L67" s="7">
        <v>0</v>
      </c>
      <c r="M67" s="7">
        <v>0</v>
      </c>
      <c r="N67" s="7">
        <v>0</v>
      </c>
    </row>
    <row r="68" spans="1:14" ht="14.25">
      <c r="A68" s="456">
        <v>58</v>
      </c>
      <c r="B68" s="457" t="s">
        <v>684</v>
      </c>
      <c r="C68" s="7">
        <v>0</v>
      </c>
      <c r="D68" s="7">
        <v>0</v>
      </c>
      <c r="E68" s="7">
        <v>0</v>
      </c>
      <c r="F68" s="7">
        <v>0</v>
      </c>
      <c r="G68" s="7">
        <v>0</v>
      </c>
      <c r="H68" s="7">
        <v>0</v>
      </c>
      <c r="I68" s="7">
        <v>0</v>
      </c>
      <c r="J68" s="7">
        <v>0</v>
      </c>
      <c r="K68" s="7">
        <v>0</v>
      </c>
      <c r="L68" s="7">
        <v>0</v>
      </c>
      <c r="M68" s="7">
        <v>0</v>
      </c>
      <c r="N68" s="7">
        <v>0</v>
      </c>
    </row>
    <row r="69" spans="1:14" ht="14.25">
      <c r="A69" s="456">
        <v>59</v>
      </c>
      <c r="B69" s="457" t="s">
        <v>685</v>
      </c>
      <c r="C69" s="7">
        <v>0</v>
      </c>
      <c r="D69" s="7">
        <v>0</v>
      </c>
      <c r="E69" s="7">
        <v>0</v>
      </c>
      <c r="F69" s="7">
        <v>0</v>
      </c>
      <c r="G69" s="7">
        <v>0</v>
      </c>
      <c r="H69" s="7">
        <v>0</v>
      </c>
      <c r="I69" s="7">
        <v>0</v>
      </c>
      <c r="J69" s="7">
        <v>0</v>
      </c>
      <c r="K69" s="7">
        <v>0</v>
      </c>
      <c r="L69" s="7">
        <v>0</v>
      </c>
      <c r="M69" s="7">
        <v>0</v>
      </c>
      <c r="N69" s="7">
        <v>0</v>
      </c>
    </row>
    <row r="70" spans="1:14" ht="14.25">
      <c r="A70" s="456">
        <v>60</v>
      </c>
      <c r="B70" s="457" t="s">
        <v>686</v>
      </c>
      <c r="C70" s="7">
        <v>0</v>
      </c>
      <c r="D70" s="7">
        <v>0</v>
      </c>
      <c r="E70" s="7">
        <v>0</v>
      </c>
      <c r="F70" s="7">
        <v>0</v>
      </c>
      <c r="G70" s="7">
        <v>0</v>
      </c>
      <c r="H70" s="7">
        <v>0</v>
      </c>
      <c r="I70" s="7">
        <v>0</v>
      </c>
      <c r="J70" s="7">
        <v>0</v>
      </c>
      <c r="K70" s="7">
        <v>0</v>
      </c>
      <c r="L70" s="7">
        <v>0</v>
      </c>
      <c r="M70" s="7">
        <v>0</v>
      </c>
      <c r="N70" s="7">
        <v>0</v>
      </c>
    </row>
    <row r="71" spans="1:14" ht="14.25">
      <c r="A71" s="456">
        <v>61</v>
      </c>
      <c r="B71" s="457" t="s">
        <v>687</v>
      </c>
      <c r="C71" s="7">
        <v>0</v>
      </c>
      <c r="D71" s="7">
        <v>0</v>
      </c>
      <c r="E71" s="7">
        <v>0</v>
      </c>
      <c r="F71" s="7">
        <v>0</v>
      </c>
      <c r="G71" s="7">
        <v>0</v>
      </c>
      <c r="H71" s="7">
        <v>0</v>
      </c>
      <c r="I71" s="7">
        <v>0</v>
      </c>
      <c r="J71" s="7">
        <v>0</v>
      </c>
      <c r="K71" s="7">
        <v>0</v>
      </c>
      <c r="L71" s="7">
        <v>0</v>
      </c>
      <c r="M71" s="7">
        <v>0</v>
      </c>
      <c r="N71" s="7">
        <v>0</v>
      </c>
    </row>
    <row r="72" spans="1:14" ht="14.25">
      <c r="A72" s="456">
        <v>62</v>
      </c>
      <c r="B72" s="457" t="s">
        <v>688</v>
      </c>
      <c r="C72" s="7">
        <v>0</v>
      </c>
      <c r="D72" s="7">
        <v>0</v>
      </c>
      <c r="E72" s="7">
        <v>0</v>
      </c>
      <c r="F72" s="7">
        <v>0</v>
      </c>
      <c r="G72" s="7">
        <v>0</v>
      </c>
      <c r="H72" s="7">
        <v>0</v>
      </c>
      <c r="I72" s="7">
        <v>0</v>
      </c>
      <c r="J72" s="7">
        <v>0</v>
      </c>
      <c r="K72" s="7">
        <v>0</v>
      </c>
      <c r="L72" s="7">
        <v>0</v>
      </c>
      <c r="M72" s="7">
        <v>0</v>
      </c>
      <c r="N72" s="7">
        <v>0</v>
      </c>
    </row>
    <row r="73" spans="1:14" ht="14.25">
      <c r="A73" s="456">
        <v>63</v>
      </c>
      <c r="B73" s="457" t="s">
        <v>689</v>
      </c>
      <c r="C73" s="7">
        <v>0</v>
      </c>
      <c r="D73" s="7">
        <v>0</v>
      </c>
      <c r="E73" s="7">
        <v>0</v>
      </c>
      <c r="F73" s="7">
        <v>0</v>
      </c>
      <c r="G73" s="7">
        <v>0</v>
      </c>
      <c r="H73" s="7">
        <v>0</v>
      </c>
      <c r="I73" s="7">
        <v>0</v>
      </c>
      <c r="J73" s="7">
        <v>0</v>
      </c>
      <c r="K73" s="7">
        <v>0</v>
      </c>
      <c r="L73" s="7">
        <v>0</v>
      </c>
      <c r="M73" s="7">
        <v>0</v>
      </c>
      <c r="N73" s="7">
        <v>0</v>
      </c>
    </row>
    <row r="74" spans="1:14" ht="14.25">
      <c r="A74" s="456">
        <v>64</v>
      </c>
      <c r="B74" s="457" t="s">
        <v>690</v>
      </c>
      <c r="C74" s="7">
        <v>0</v>
      </c>
      <c r="D74" s="7">
        <v>0</v>
      </c>
      <c r="E74" s="7">
        <v>0</v>
      </c>
      <c r="F74" s="7">
        <v>0</v>
      </c>
      <c r="G74" s="7">
        <v>0</v>
      </c>
      <c r="H74" s="7">
        <v>0</v>
      </c>
      <c r="I74" s="7">
        <v>0</v>
      </c>
      <c r="J74" s="7">
        <v>0</v>
      </c>
      <c r="K74" s="7">
        <v>0</v>
      </c>
      <c r="L74" s="7">
        <v>0</v>
      </c>
      <c r="M74" s="7">
        <v>0</v>
      </c>
      <c r="N74" s="7">
        <v>0</v>
      </c>
    </row>
    <row r="75" spans="1:14" ht="14.25">
      <c r="A75" s="456">
        <v>65</v>
      </c>
      <c r="B75" s="457" t="s">
        <v>691</v>
      </c>
      <c r="C75" s="7">
        <v>0</v>
      </c>
      <c r="D75" s="7">
        <v>0</v>
      </c>
      <c r="E75" s="7">
        <v>0</v>
      </c>
      <c r="F75" s="7">
        <v>0</v>
      </c>
      <c r="G75" s="7">
        <v>0</v>
      </c>
      <c r="H75" s="7">
        <v>0</v>
      </c>
      <c r="I75" s="7">
        <v>0</v>
      </c>
      <c r="J75" s="7">
        <v>0</v>
      </c>
      <c r="K75" s="7">
        <v>0</v>
      </c>
      <c r="L75" s="7">
        <v>0</v>
      </c>
      <c r="M75" s="7">
        <v>0</v>
      </c>
      <c r="N75" s="7">
        <v>0</v>
      </c>
    </row>
    <row r="76" spans="1:14" ht="14.25">
      <c r="A76" s="456">
        <v>66</v>
      </c>
      <c r="B76" s="457" t="s">
        <v>692</v>
      </c>
      <c r="C76" s="7">
        <v>0</v>
      </c>
      <c r="D76" s="7">
        <v>0</v>
      </c>
      <c r="E76" s="7">
        <v>0</v>
      </c>
      <c r="F76" s="7">
        <v>0</v>
      </c>
      <c r="G76" s="7">
        <v>0</v>
      </c>
      <c r="H76" s="7">
        <v>0</v>
      </c>
      <c r="I76" s="7">
        <v>0</v>
      </c>
      <c r="J76" s="7">
        <v>0</v>
      </c>
      <c r="K76" s="7">
        <v>0</v>
      </c>
      <c r="L76" s="7">
        <v>0</v>
      </c>
      <c r="M76" s="7">
        <v>0</v>
      </c>
      <c r="N76" s="7">
        <v>0</v>
      </c>
    </row>
    <row r="77" spans="1:14" ht="14.25">
      <c r="A77" s="456">
        <v>67</v>
      </c>
      <c r="B77" s="457" t="s">
        <v>693</v>
      </c>
      <c r="C77" s="7">
        <v>0</v>
      </c>
      <c r="D77" s="7">
        <v>0</v>
      </c>
      <c r="E77" s="7">
        <v>0</v>
      </c>
      <c r="F77" s="7">
        <v>0</v>
      </c>
      <c r="G77" s="7">
        <v>0</v>
      </c>
      <c r="H77" s="7">
        <v>0</v>
      </c>
      <c r="I77" s="7">
        <v>0</v>
      </c>
      <c r="J77" s="7">
        <v>0</v>
      </c>
      <c r="K77" s="7">
        <v>0</v>
      </c>
      <c r="L77" s="7">
        <v>0</v>
      </c>
      <c r="M77" s="7">
        <v>0</v>
      </c>
      <c r="N77" s="7">
        <v>0</v>
      </c>
    </row>
    <row r="78" spans="1:14" ht="14.25">
      <c r="A78" s="456">
        <v>68</v>
      </c>
      <c r="B78" s="457" t="s">
        <v>694</v>
      </c>
      <c r="C78" s="7">
        <v>0</v>
      </c>
      <c r="D78" s="7">
        <v>0</v>
      </c>
      <c r="E78" s="7">
        <v>0</v>
      </c>
      <c r="F78" s="7">
        <v>0</v>
      </c>
      <c r="G78" s="7">
        <v>0</v>
      </c>
      <c r="H78" s="7">
        <v>0</v>
      </c>
      <c r="I78" s="7">
        <v>0</v>
      </c>
      <c r="J78" s="7">
        <v>0</v>
      </c>
      <c r="K78" s="7">
        <v>0</v>
      </c>
      <c r="L78" s="7">
        <v>0</v>
      </c>
      <c r="M78" s="7">
        <v>0</v>
      </c>
      <c r="N78" s="7">
        <v>0</v>
      </c>
    </row>
    <row r="79" spans="1:14" ht="14.25">
      <c r="A79" s="456">
        <v>69</v>
      </c>
      <c r="B79" s="457" t="s">
        <v>695</v>
      </c>
      <c r="C79" s="7">
        <v>0</v>
      </c>
      <c r="D79" s="7">
        <v>0</v>
      </c>
      <c r="E79" s="7">
        <v>0</v>
      </c>
      <c r="F79" s="7">
        <v>0</v>
      </c>
      <c r="G79" s="7">
        <v>0</v>
      </c>
      <c r="H79" s="7">
        <v>0</v>
      </c>
      <c r="I79" s="7">
        <v>0</v>
      </c>
      <c r="J79" s="7">
        <v>0</v>
      </c>
      <c r="K79" s="7">
        <v>0</v>
      </c>
      <c r="L79" s="7">
        <v>0</v>
      </c>
      <c r="M79" s="7">
        <v>0</v>
      </c>
      <c r="N79" s="7">
        <v>0</v>
      </c>
    </row>
    <row r="80" spans="1:14" ht="14.25">
      <c r="A80" s="456">
        <v>70</v>
      </c>
      <c r="B80" s="457" t="s">
        <v>696</v>
      </c>
      <c r="C80" s="7">
        <v>0</v>
      </c>
      <c r="D80" s="7">
        <v>0</v>
      </c>
      <c r="E80" s="7">
        <v>0</v>
      </c>
      <c r="F80" s="7">
        <v>0</v>
      </c>
      <c r="G80" s="7">
        <v>0</v>
      </c>
      <c r="H80" s="7">
        <v>0</v>
      </c>
      <c r="I80" s="7">
        <v>0</v>
      </c>
      <c r="J80" s="7">
        <v>0</v>
      </c>
      <c r="K80" s="7">
        <v>0</v>
      </c>
      <c r="L80" s="7">
        <v>0</v>
      </c>
      <c r="M80" s="7">
        <v>0</v>
      </c>
      <c r="N80" s="7">
        <v>0</v>
      </c>
    </row>
    <row r="81" spans="1:14" ht="14.25">
      <c r="A81" s="456">
        <v>71</v>
      </c>
      <c r="B81" s="457" t="s">
        <v>697</v>
      </c>
      <c r="C81" s="7">
        <v>0</v>
      </c>
      <c r="D81" s="7">
        <v>0</v>
      </c>
      <c r="E81" s="7">
        <v>0</v>
      </c>
      <c r="F81" s="7">
        <v>0</v>
      </c>
      <c r="G81" s="7">
        <v>0</v>
      </c>
      <c r="H81" s="7">
        <v>0</v>
      </c>
      <c r="I81" s="7">
        <v>0</v>
      </c>
      <c r="J81" s="7">
        <v>0</v>
      </c>
      <c r="K81" s="7">
        <v>0</v>
      </c>
      <c r="L81" s="7">
        <v>0</v>
      </c>
      <c r="M81" s="7">
        <v>0</v>
      </c>
      <c r="N81" s="7">
        <v>0</v>
      </c>
    </row>
    <row r="82" spans="1:14" ht="14.25">
      <c r="A82" s="456">
        <v>72</v>
      </c>
      <c r="B82" s="457" t="s">
        <v>698</v>
      </c>
      <c r="C82" s="7">
        <v>0</v>
      </c>
      <c r="D82" s="7">
        <v>0</v>
      </c>
      <c r="E82" s="7">
        <v>0</v>
      </c>
      <c r="F82" s="7">
        <v>0</v>
      </c>
      <c r="G82" s="7">
        <v>0</v>
      </c>
      <c r="H82" s="7">
        <v>0</v>
      </c>
      <c r="I82" s="7">
        <v>0</v>
      </c>
      <c r="J82" s="7">
        <v>0</v>
      </c>
      <c r="K82" s="7">
        <v>0</v>
      </c>
      <c r="L82" s="7">
        <v>0</v>
      </c>
      <c r="M82" s="7">
        <v>0</v>
      </c>
      <c r="N82" s="7">
        <v>0</v>
      </c>
    </row>
    <row r="83" spans="1:14" ht="14.25">
      <c r="A83" s="456">
        <v>73</v>
      </c>
      <c r="B83" s="457" t="s">
        <v>699</v>
      </c>
      <c r="C83" s="7">
        <v>0</v>
      </c>
      <c r="D83" s="7">
        <v>0</v>
      </c>
      <c r="E83" s="7">
        <v>0</v>
      </c>
      <c r="F83" s="7">
        <v>0</v>
      </c>
      <c r="G83" s="7">
        <v>0</v>
      </c>
      <c r="H83" s="7">
        <v>0</v>
      </c>
      <c r="I83" s="7">
        <v>0</v>
      </c>
      <c r="J83" s="7">
        <v>0</v>
      </c>
      <c r="K83" s="7">
        <v>0</v>
      </c>
      <c r="L83" s="7">
        <v>0</v>
      </c>
      <c r="M83" s="7">
        <v>0</v>
      </c>
      <c r="N83" s="7">
        <v>0</v>
      </c>
    </row>
    <row r="84" spans="1:14" ht="14.25">
      <c r="A84" s="456">
        <v>74</v>
      </c>
      <c r="B84" s="457" t="s">
        <v>700</v>
      </c>
      <c r="C84" s="7">
        <v>0</v>
      </c>
      <c r="D84" s="7">
        <v>0</v>
      </c>
      <c r="E84" s="7">
        <v>0</v>
      </c>
      <c r="F84" s="7">
        <v>0</v>
      </c>
      <c r="G84" s="7">
        <v>0</v>
      </c>
      <c r="H84" s="7">
        <v>0</v>
      </c>
      <c r="I84" s="7">
        <v>0</v>
      </c>
      <c r="J84" s="7">
        <v>0</v>
      </c>
      <c r="K84" s="7">
        <v>0</v>
      </c>
      <c r="L84" s="7">
        <v>0</v>
      </c>
      <c r="M84" s="7">
        <v>0</v>
      </c>
      <c r="N84" s="7">
        <v>0</v>
      </c>
    </row>
    <row r="85" spans="1:14" ht="14.25">
      <c r="A85" s="456">
        <v>75</v>
      </c>
      <c r="B85" s="457" t="s">
        <v>701</v>
      </c>
      <c r="C85" s="7">
        <v>0</v>
      </c>
      <c r="D85" s="7">
        <v>0</v>
      </c>
      <c r="E85" s="7">
        <v>0</v>
      </c>
      <c r="F85" s="7">
        <v>0</v>
      </c>
      <c r="G85" s="7">
        <v>0</v>
      </c>
      <c r="H85" s="7">
        <v>0</v>
      </c>
      <c r="I85" s="7">
        <v>0</v>
      </c>
      <c r="J85" s="7">
        <v>0</v>
      </c>
      <c r="K85" s="7">
        <v>0</v>
      </c>
      <c r="L85" s="7">
        <v>0</v>
      </c>
      <c r="M85" s="7">
        <v>0</v>
      </c>
      <c r="N85" s="7">
        <v>0</v>
      </c>
    </row>
    <row r="86" spans="1:14" ht="12.75">
      <c r="A86" s="448"/>
      <c r="B86" s="448" t="s">
        <v>18</v>
      </c>
      <c r="C86" s="79">
        <v>0</v>
      </c>
      <c r="D86" s="79">
        <v>0</v>
      </c>
      <c r="E86" s="79">
        <v>0</v>
      </c>
      <c r="F86" s="79">
        <v>0</v>
      </c>
      <c r="G86" s="79">
        <v>0</v>
      </c>
      <c r="H86" s="79">
        <v>0</v>
      </c>
      <c r="I86" s="79">
        <v>0</v>
      </c>
      <c r="J86" s="79">
        <v>0</v>
      </c>
      <c r="K86" s="79">
        <v>0</v>
      </c>
      <c r="L86" s="79">
        <v>0</v>
      </c>
      <c r="M86" s="79">
        <v>0</v>
      </c>
      <c r="N86" s="79">
        <v>0</v>
      </c>
    </row>
    <row r="88" spans="1:10" ht="18">
      <c r="A88" s="1175" t="s">
        <v>977</v>
      </c>
      <c r="B88" s="1175"/>
      <c r="C88" s="1175"/>
      <c r="D88" s="1175"/>
      <c r="E88" s="1175"/>
      <c r="F88" s="1175"/>
      <c r="G88" s="1175"/>
      <c r="H88" s="1175"/>
      <c r="I88" s="1175"/>
      <c r="J88" s="1175"/>
    </row>
    <row r="89" spans="1:12" ht="12.75">
      <c r="A89" s="74"/>
      <c r="B89" s="74"/>
      <c r="C89" s="74"/>
      <c r="D89" s="74"/>
      <c r="E89" s="74"/>
      <c r="F89" s="74"/>
      <c r="G89" s="74"/>
      <c r="H89" s="74"/>
      <c r="I89" s="74"/>
      <c r="J89" s="74"/>
      <c r="K89" s="74"/>
      <c r="L89" s="74"/>
    </row>
    <row r="90" spans="1:13" ht="15.75">
      <c r="A90" s="87" t="s">
        <v>1032</v>
      </c>
      <c r="B90" s="87"/>
      <c r="C90" s="87"/>
      <c r="D90" s="87"/>
      <c r="E90" s="87"/>
      <c r="F90" s="87"/>
      <c r="G90" s="87"/>
      <c r="H90" s="87"/>
      <c r="I90" s="87"/>
      <c r="J90" s="122"/>
      <c r="K90" s="911" t="s">
        <v>995</v>
      </c>
      <c r="L90" s="911"/>
      <c r="M90" s="911"/>
    </row>
    <row r="91" spans="1:13" ht="15.75">
      <c r="A91" s="122"/>
      <c r="B91" s="122"/>
      <c r="C91" s="122"/>
      <c r="D91" s="122"/>
      <c r="E91" s="122"/>
      <c r="F91" s="122"/>
      <c r="G91" s="122"/>
      <c r="H91" s="122"/>
      <c r="I91" s="122"/>
      <c r="J91" s="122"/>
      <c r="K91" s="911" t="s">
        <v>998</v>
      </c>
      <c r="L91" s="911"/>
      <c r="M91" s="911"/>
    </row>
    <row r="92" spans="1:13" ht="15.75">
      <c r="A92" s="122"/>
      <c r="B92" s="122"/>
      <c r="C92" s="122"/>
      <c r="D92" s="122"/>
      <c r="E92" s="122"/>
      <c r="F92" s="122"/>
      <c r="G92" s="122"/>
      <c r="H92" s="122"/>
      <c r="I92" s="122"/>
      <c r="J92" s="122"/>
      <c r="K92" s="911" t="s">
        <v>997</v>
      </c>
      <c r="L92" s="911"/>
      <c r="M92" s="911"/>
    </row>
    <row r="93" spans="1:12" ht="12.75">
      <c r="A93" s="74"/>
      <c r="B93" s="74"/>
      <c r="C93" s="74"/>
      <c r="D93" s="74"/>
      <c r="E93" s="74"/>
      <c r="F93" s="74"/>
      <c r="K93" s="29"/>
      <c r="L93" s="29"/>
    </row>
  </sheetData>
  <sheetProtection/>
  <mergeCells count="19">
    <mergeCell ref="K90:M90"/>
    <mergeCell ref="K91:M91"/>
    <mergeCell ref="K92:M92"/>
    <mergeCell ref="A4:N4"/>
    <mergeCell ref="A3:N3"/>
    <mergeCell ref="A2:N2"/>
    <mergeCell ref="I8:J8"/>
    <mergeCell ref="K8:L8"/>
    <mergeCell ref="M8:N8"/>
    <mergeCell ref="A88:J88"/>
    <mergeCell ref="M1:N1"/>
    <mergeCell ref="A6:B6"/>
    <mergeCell ref="H6:I6"/>
    <mergeCell ref="A8:A9"/>
    <mergeCell ref="B8:B9"/>
    <mergeCell ref="C8:C9"/>
    <mergeCell ref="D8:D9"/>
    <mergeCell ref="E8:F8"/>
    <mergeCell ref="G8:H8"/>
  </mergeCells>
  <conditionalFormatting sqref="K90:L92">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300" verticalDpi="300" orientation="landscape" paperSize="9" r:id="rId1"/>
</worksheet>
</file>

<file path=xl/worksheets/sheet43.xml><?xml version="1.0" encoding="utf-8"?>
<worksheet xmlns="http://schemas.openxmlformats.org/spreadsheetml/2006/main" xmlns:r="http://schemas.openxmlformats.org/officeDocument/2006/relationships">
  <sheetPr>
    <tabColor rgb="FF00B050"/>
  </sheetPr>
  <dimension ref="A1:O95"/>
  <sheetViews>
    <sheetView tabSelected="1" view="pageBreakPreview" zoomScale="85" zoomScaleNormal="85" zoomScaleSheetLayoutView="85" zoomScalePageLayoutView="0" workbookViewId="0" topLeftCell="A1">
      <pane ySplit="10" topLeftCell="A83" activePane="bottomLeft" state="frozen"/>
      <selection pane="topLeft" activeCell="H33" sqref="A33:V43"/>
      <selection pane="bottomLeft" activeCell="M1" sqref="M1:V16384"/>
    </sheetView>
  </sheetViews>
  <sheetFormatPr defaultColWidth="9.140625" defaultRowHeight="12.75"/>
  <cols>
    <col min="1" max="1" width="6.140625" style="0" customWidth="1"/>
    <col min="2" max="2" width="18.57421875" style="0" customWidth="1"/>
    <col min="3" max="3" width="11.7109375" style="0" customWidth="1"/>
    <col min="4" max="4" width="10.140625" style="0" customWidth="1"/>
    <col min="5" max="5" width="11.57421875" style="0" bestFit="1" customWidth="1"/>
    <col min="6" max="6" width="9.28125" style="0" bestFit="1" customWidth="1"/>
    <col min="7" max="7" width="9.7109375" style="0" customWidth="1"/>
    <col min="8" max="8" width="9.28125" style="0" bestFit="1" customWidth="1"/>
    <col min="9" max="9" width="8.8515625" style="0" bestFit="1" customWidth="1"/>
    <col min="10" max="10" width="9.28125" style="0" bestFit="1" customWidth="1"/>
    <col min="11" max="11" width="15.421875" style="0" customWidth="1"/>
    <col min="12" max="12" width="9.28125" style="0" bestFit="1" customWidth="1"/>
  </cols>
  <sheetData>
    <row r="1" spans="1:12" ht="15">
      <c r="A1" s="74"/>
      <c r="B1" s="74"/>
      <c r="C1" s="74"/>
      <c r="D1" s="74"/>
      <c r="E1" s="74"/>
      <c r="F1" s="74"/>
      <c r="G1" s="74"/>
      <c r="H1" s="74"/>
      <c r="I1" s="74"/>
      <c r="J1" s="74"/>
      <c r="K1" s="1076" t="s">
        <v>197</v>
      </c>
      <c r="L1" s="1076"/>
    </row>
    <row r="2" spans="1:12" ht="15.75">
      <c r="A2" s="878" t="s">
        <v>0</v>
      </c>
      <c r="B2" s="878"/>
      <c r="C2" s="878"/>
      <c r="D2" s="878"/>
      <c r="E2" s="878"/>
      <c r="F2" s="878"/>
      <c r="G2" s="878"/>
      <c r="H2" s="878"/>
      <c r="I2" s="878"/>
      <c r="J2" s="878"/>
      <c r="K2" s="878"/>
      <c r="L2" s="878"/>
    </row>
    <row r="3" spans="1:12" ht="20.25">
      <c r="A3" s="949" t="s">
        <v>388</v>
      </c>
      <c r="B3" s="949"/>
      <c r="C3" s="949"/>
      <c r="D3" s="949"/>
      <c r="E3" s="949"/>
      <c r="F3" s="949"/>
      <c r="G3" s="949"/>
      <c r="H3" s="949"/>
      <c r="I3" s="949"/>
      <c r="J3" s="949"/>
      <c r="K3" s="949"/>
      <c r="L3" s="949"/>
    </row>
    <row r="4" spans="1:12" ht="12.75">
      <c r="A4" s="74"/>
      <c r="B4" s="74"/>
      <c r="C4" s="74"/>
      <c r="D4" s="74"/>
      <c r="E4" s="74"/>
      <c r="F4" s="74"/>
      <c r="G4" s="74"/>
      <c r="H4" s="74"/>
      <c r="I4" s="74"/>
      <c r="J4" s="74"/>
      <c r="K4" s="74"/>
      <c r="L4" s="74"/>
    </row>
    <row r="5" spans="1:12" ht="15.75">
      <c r="A5" s="1029" t="s">
        <v>319</v>
      </c>
      <c r="B5" s="1029"/>
      <c r="C5" s="1029"/>
      <c r="D5" s="1029"/>
      <c r="E5" s="1029"/>
      <c r="F5" s="1029"/>
      <c r="G5" s="1029"/>
      <c r="H5" s="1029"/>
      <c r="I5" s="1029"/>
      <c r="J5" s="1029"/>
      <c r="K5" s="1029"/>
      <c r="L5" s="1029"/>
    </row>
    <row r="6" spans="1:12" ht="12.75">
      <c r="A6" s="74"/>
      <c r="B6" s="74"/>
      <c r="C6" s="74"/>
      <c r="D6" s="74"/>
      <c r="E6" s="74"/>
      <c r="F6" s="74"/>
      <c r="G6" s="74"/>
      <c r="H6" s="74"/>
      <c r="I6" s="74"/>
      <c r="J6" s="74"/>
      <c r="K6" s="74"/>
      <c r="L6" s="74"/>
    </row>
    <row r="7" spans="1:12" ht="12.75">
      <c r="A7" s="862" t="s">
        <v>994</v>
      </c>
      <c r="B7" s="862"/>
      <c r="C7" s="74"/>
      <c r="D7" s="74"/>
      <c r="E7" s="74"/>
      <c r="F7" s="74"/>
      <c r="G7" s="74"/>
      <c r="H7" s="74"/>
      <c r="I7" s="74"/>
      <c r="J7" s="74"/>
      <c r="K7" s="74"/>
      <c r="L7" s="74"/>
    </row>
    <row r="8" spans="1:15" ht="19.5" customHeight="1">
      <c r="A8" s="952" t="s">
        <v>1</v>
      </c>
      <c r="B8" s="952" t="s">
        <v>2</v>
      </c>
      <c r="C8" s="952" t="s">
        <v>157</v>
      </c>
      <c r="D8" s="952"/>
      <c r="E8" s="952" t="s">
        <v>268</v>
      </c>
      <c r="F8" s="952"/>
      <c r="G8" s="952" t="s">
        <v>151</v>
      </c>
      <c r="H8" s="952"/>
      <c r="I8" s="952" t="s">
        <v>263</v>
      </c>
      <c r="J8" s="952"/>
      <c r="K8" s="952" t="s">
        <v>270</v>
      </c>
      <c r="L8" s="952"/>
      <c r="N8" s="8"/>
      <c r="O8" s="13"/>
    </row>
    <row r="9" spans="1:12" ht="57" customHeight="1">
      <c r="A9" s="952"/>
      <c r="B9" s="952"/>
      <c r="C9" s="3" t="s">
        <v>267</v>
      </c>
      <c r="D9" s="124" t="s">
        <v>266</v>
      </c>
      <c r="E9" s="3" t="s">
        <v>269</v>
      </c>
      <c r="F9" s="124" t="s">
        <v>266</v>
      </c>
      <c r="G9" s="3" t="s">
        <v>272</v>
      </c>
      <c r="H9" s="124" t="s">
        <v>266</v>
      </c>
      <c r="I9" s="3" t="s">
        <v>273</v>
      </c>
      <c r="J9" s="124" t="s">
        <v>266</v>
      </c>
      <c r="K9" s="124" t="s">
        <v>271</v>
      </c>
      <c r="L9" s="4" t="s">
        <v>266</v>
      </c>
    </row>
    <row r="10" spans="1:12" s="15" customFormat="1" ht="12.75">
      <c r="A10" s="80">
        <v>1</v>
      </c>
      <c r="B10" s="80">
        <v>2</v>
      </c>
      <c r="C10" s="80">
        <v>3</v>
      </c>
      <c r="D10" s="80">
        <v>4</v>
      </c>
      <c r="E10" s="80">
        <v>5</v>
      </c>
      <c r="F10" s="80">
        <v>6</v>
      </c>
      <c r="G10" s="80">
        <v>7</v>
      </c>
      <c r="H10" s="80">
        <v>8</v>
      </c>
      <c r="I10" s="80">
        <v>9</v>
      </c>
      <c r="J10" s="80">
        <v>10</v>
      </c>
      <c r="K10" s="80">
        <v>11</v>
      </c>
      <c r="L10" s="80">
        <v>12</v>
      </c>
    </row>
    <row r="11" spans="1:12" ht="12.75">
      <c r="A11" s="135">
        <v>1</v>
      </c>
      <c r="B11" s="226" t="s">
        <v>627</v>
      </c>
      <c r="C11" s="269">
        <v>1</v>
      </c>
      <c r="D11" s="269">
        <v>6725</v>
      </c>
      <c r="E11" s="269">
        <v>0</v>
      </c>
      <c r="F11" s="269">
        <v>0</v>
      </c>
      <c r="G11" s="269">
        <v>1</v>
      </c>
      <c r="H11" s="269">
        <v>6725</v>
      </c>
      <c r="I11" s="269">
        <v>0</v>
      </c>
      <c r="J11" s="269">
        <v>0</v>
      </c>
      <c r="K11" s="269">
        <v>3143</v>
      </c>
      <c r="L11" s="269">
        <v>300127</v>
      </c>
    </row>
    <row r="12" spans="1:12" ht="12.75">
      <c r="A12" s="135">
        <v>2</v>
      </c>
      <c r="B12" s="226" t="s">
        <v>628</v>
      </c>
      <c r="C12" s="269">
        <v>0</v>
      </c>
      <c r="D12" s="269">
        <v>0</v>
      </c>
      <c r="E12" s="269">
        <v>0</v>
      </c>
      <c r="F12" s="269">
        <v>0</v>
      </c>
      <c r="G12" s="269">
        <v>0</v>
      </c>
      <c r="H12" s="269">
        <v>0</v>
      </c>
      <c r="I12" s="269">
        <v>0</v>
      </c>
      <c r="J12" s="269">
        <v>0</v>
      </c>
      <c r="K12" s="269">
        <v>2433</v>
      </c>
      <c r="L12" s="269">
        <v>240118</v>
      </c>
    </row>
    <row r="13" spans="1:12" ht="12.75">
      <c r="A13" s="135">
        <v>3</v>
      </c>
      <c r="B13" s="226" t="s">
        <v>629</v>
      </c>
      <c r="C13" s="269">
        <v>0</v>
      </c>
      <c r="D13" s="269">
        <v>0</v>
      </c>
      <c r="E13" s="269">
        <v>1</v>
      </c>
      <c r="F13" s="269">
        <v>3941</v>
      </c>
      <c r="G13" s="269">
        <v>25</v>
      </c>
      <c r="H13" s="269">
        <v>1537</v>
      </c>
      <c r="I13" s="269">
        <v>0</v>
      </c>
      <c r="J13" s="269">
        <v>0</v>
      </c>
      <c r="K13" s="269">
        <v>3741</v>
      </c>
      <c r="L13" s="269">
        <v>529436</v>
      </c>
    </row>
    <row r="14" spans="1:12" ht="12.75">
      <c r="A14" s="135">
        <v>4</v>
      </c>
      <c r="B14" s="226" t="s">
        <v>630</v>
      </c>
      <c r="C14" s="269">
        <v>0</v>
      </c>
      <c r="D14" s="269">
        <v>0</v>
      </c>
      <c r="E14" s="269">
        <v>0</v>
      </c>
      <c r="F14" s="269">
        <v>0</v>
      </c>
      <c r="G14" s="269">
        <v>0</v>
      </c>
      <c r="H14" s="269">
        <v>0</v>
      </c>
      <c r="I14" s="269">
        <v>0</v>
      </c>
      <c r="J14" s="269">
        <v>0</v>
      </c>
      <c r="K14" s="269">
        <v>1979</v>
      </c>
      <c r="L14" s="269">
        <v>236952</v>
      </c>
    </row>
    <row r="15" spans="1:12" ht="12.75">
      <c r="A15" s="135">
        <v>5</v>
      </c>
      <c r="B15" s="226" t="s">
        <v>631</v>
      </c>
      <c r="C15" s="269">
        <v>0</v>
      </c>
      <c r="D15" s="269">
        <v>0</v>
      </c>
      <c r="E15" s="269">
        <v>1</v>
      </c>
      <c r="F15" s="269">
        <v>2154</v>
      </c>
      <c r="G15" s="269">
        <v>0</v>
      </c>
      <c r="H15" s="269">
        <v>0</v>
      </c>
      <c r="I15" s="269">
        <v>0</v>
      </c>
      <c r="J15" s="269">
        <v>0</v>
      </c>
      <c r="K15" s="269">
        <v>1626</v>
      </c>
      <c r="L15" s="269">
        <v>136934</v>
      </c>
    </row>
    <row r="16" spans="1:12" ht="12.75">
      <c r="A16" s="135">
        <v>6</v>
      </c>
      <c r="B16" s="226" t="s">
        <v>632</v>
      </c>
      <c r="C16" s="269">
        <v>0</v>
      </c>
      <c r="D16" s="269">
        <v>0</v>
      </c>
      <c r="E16" s="269">
        <v>0</v>
      </c>
      <c r="F16" s="269">
        <v>0</v>
      </c>
      <c r="G16" s="269">
        <v>0</v>
      </c>
      <c r="H16" s="269">
        <v>0</v>
      </c>
      <c r="I16" s="269">
        <v>0</v>
      </c>
      <c r="J16" s="269">
        <v>0</v>
      </c>
      <c r="K16" s="269">
        <v>3475</v>
      </c>
      <c r="L16" s="269">
        <v>490289</v>
      </c>
    </row>
    <row r="17" spans="1:12" ht="12.75">
      <c r="A17" s="135">
        <v>7</v>
      </c>
      <c r="B17" s="226" t="s">
        <v>633</v>
      </c>
      <c r="C17" s="269">
        <v>0</v>
      </c>
      <c r="D17" s="269">
        <v>0</v>
      </c>
      <c r="E17" s="269">
        <v>0</v>
      </c>
      <c r="F17" s="269">
        <v>0</v>
      </c>
      <c r="G17" s="269">
        <v>6</v>
      </c>
      <c r="H17" s="269">
        <v>1860</v>
      </c>
      <c r="I17" s="269">
        <v>0</v>
      </c>
      <c r="J17" s="269">
        <v>0</v>
      </c>
      <c r="K17" s="269">
        <v>2495</v>
      </c>
      <c r="L17" s="269">
        <v>364724</v>
      </c>
    </row>
    <row r="18" spans="1:12" ht="12.75">
      <c r="A18" s="135">
        <v>8</v>
      </c>
      <c r="B18" s="226" t="s">
        <v>634</v>
      </c>
      <c r="C18" s="269">
        <v>6</v>
      </c>
      <c r="D18" s="269">
        <v>19885</v>
      </c>
      <c r="E18" s="269">
        <v>0</v>
      </c>
      <c r="F18" s="269">
        <v>0</v>
      </c>
      <c r="G18" s="269">
        <v>6</v>
      </c>
      <c r="H18" s="269">
        <v>19885</v>
      </c>
      <c r="I18" s="269">
        <v>0</v>
      </c>
      <c r="J18" s="269">
        <v>0</v>
      </c>
      <c r="K18" s="269">
        <v>672</v>
      </c>
      <c r="L18" s="269">
        <v>80386</v>
      </c>
    </row>
    <row r="19" spans="1:12" ht="12.75">
      <c r="A19" s="135">
        <v>9</v>
      </c>
      <c r="B19" s="226" t="s">
        <v>635</v>
      </c>
      <c r="C19" s="269">
        <v>0</v>
      </c>
      <c r="D19" s="269">
        <v>0</v>
      </c>
      <c r="E19" s="269">
        <v>0</v>
      </c>
      <c r="F19" s="269">
        <v>0</v>
      </c>
      <c r="G19" s="269">
        <v>0</v>
      </c>
      <c r="H19" s="269">
        <v>0</v>
      </c>
      <c r="I19" s="269">
        <v>0</v>
      </c>
      <c r="J19" s="269">
        <v>0</v>
      </c>
      <c r="K19" s="269">
        <v>3398</v>
      </c>
      <c r="L19" s="269">
        <v>489994</v>
      </c>
    </row>
    <row r="20" spans="1:12" ht="12.75">
      <c r="A20" s="135">
        <v>10</v>
      </c>
      <c r="B20" s="226" t="s">
        <v>636</v>
      </c>
      <c r="C20" s="269">
        <v>6</v>
      </c>
      <c r="D20" s="269">
        <v>10304</v>
      </c>
      <c r="E20" s="269">
        <v>0</v>
      </c>
      <c r="F20" s="269">
        <v>0</v>
      </c>
      <c r="G20" s="269">
        <v>3</v>
      </c>
      <c r="H20" s="269">
        <v>10304</v>
      </c>
      <c r="I20" s="269">
        <v>0</v>
      </c>
      <c r="J20" s="269">
        <v>0</v>
      </c>
      <c r="K20" s="269">
        <v>2839</v>
      </c>
      <c r="L20" s="269">
        <v>370982</v>
      </c>
    </row>
    <row r="21" spans="1:12" ht="12.75">
      <c r="A21" s="135">
        <v>11</v>
      </c>
      <c r="B21" s="226" t="s">
        <v>637</v>
      </c>
      <c r="C21" s="269">
        <v>0</v>
      </c>
      <c r="D21" s="269">
        <v>0</v>
      </c>
      <c r="E21" s="269">
        <v>1</v>
      </c>
      <c r="F21" s="269">
        <v>187</v>
      </c>
      <c r="G21" s="269">
        <v>9</v>
      </c>
      <c r="H21" s="269">
        <v>1100</v>
      </c>
      <c r="I21" s="269">
        <v>0</v>
      </c>
      <c r="J21" s="269">
        <v>0</v>
      </c>
      <c r="K21" s="269">
        <v>2102</v>
      </c>
      <c r="L21" s="269">
        <v>285771</v>
      </c>
    </row>
    <row r="22" spans="1:12" ht="12.75">
      <c r="A22" s="135">
        <v>12</v>
      </c>
      <c r="B22" s="226" t="s">
        <v>638</v>
      </c>
      <c r="C22" s="269">
        <v>0</v>
      </c>
      <c r="D22" s="269">
        <v>0</v>
      </c>
      <c r="E22" s="269">
        <v>0</v>
      </c>
      <c r="F22" s="269">
        <v>0</v>
      </c>
      <c r="G22" s="269">
        <v>0</v>
      </c>
      <c r="H22" s="269">
        <v>0</v>
      </c>
      <c r="I22" s="269">
        <v>0</v>
      </c>
      <c r="J22" s="269">
        <v>0</v>
      </c>
      <c r="K22" s="269">
        <v>2054</v>
      </c>
      <c r="L22" s="269">
        <v>261515</v>
      </c>
    </row>
    <row r="23" spans="1:12" ht="12.75">
      <c r="A23" s="135">
        <v>13</v>
      </c>
      <c r="B23" s="226" t="s">
        <v>639</v>
      </c>
      <c r="C23" s="269">
        <v>1</v>
      </c>
      <c r="D23" s="269">
        <v>1489</v>
      </c>
      <c r="E23" s="269">
        <v>0</v>
      </c>
      <c r="F23" s="269">
        <v>0</v>
      </c>
      <c r="G23" s="269">
        <v>1</v>
      </c>
      <c r="H23" s="269">
        <v>1489</v>
      </c>
      <c r="I23" s="269">
        <v>0</v>
      </c>
      <c r="J23" s="269">
        <v>0</v>
      </c>
      <c r="K23" s="269">
        <v>3032</v>
      </c>
      <c r="L23" s="269">
        <v>372675</v>
      </c>
    </row>
    <row r="24" spans="1:12" ht="12.75">
      <c r="A24" s="135">
        <v>14</v>
      </c>
      <c r="B24" s="226" t="s">
        <v>640</v>
      </c>
      <c r="C24" s="269">
        <v>5</v>
      </c>
      <c r="D24" s="269">
        <v>61000</v>
      </c>
      <c r="E24" s="269">
        <v>0</v>
      </c>
      <c r="F24" s="269">
        <v>0</v>
      </c>
      <c r="G24" s="269">
        <v>5</v>
      </c>
      <c r="H24" s="269">
        <v>61000</v>
      </c>
      <c r="I24" s="269">
        <v>0</v>
      </c>
      <c r="J24" s="269">
        <v>0</v>
      </c>
      <c r="K24" s="269">
        <v>2661</v>
      </c>
      <c r="L24" s="269">
        <v>333887</v>
      </c>
    </row>
    <row r="25" spans="1:12" ht="12.75">
      <c r="A25" s="135">
        <v>15</v>
      </c>
      <c r="B25" s="226" t="s">
        <v>641</v>
      </c>
      <c r="C25" s="269">
        <v>0</v>
      </c>
      <c r="D25" s="269">
        <v>0</v>
      </c>
      <c r="E25" s="269">
        <v>0</v>
      </c>
      <c r="F25" s="269">
        <v>0</v>
      </c>
      <c r="G25" s="269">
        <v>0</v>
      </c>
      <c r="H25" s="269">
        <v>0</v>
      </c>
      <c r="I25" s="269">
        <v>0</v>
      </c>
      <c r="J25" s="269">
        <v>0</v>
      </c>
      <c r="K25" s="269">
        <v>2541</v>
      </c>
      <c r="L25" s="269">
        <v>283606</v>
      </c>
    </row>
    <row r="26" spans="1:12" ht="12.75">
      <c r="A26" s="135">
        <v>16</v>
      </c>
      <c r="B26" s="226" t="s">
        <v>642</v>
      </c>
      <c r="C26" s="269">
        <v>0</v>
      </c>
      <c r="D26" s="269">
        <v>0</v>
      </c>
      <c r="E26" s="269">
        <v>0</v>
      </c>
      <c r="F26" s="269">
        <v>0</v>
      </c>
      <c r="G26" s="269">
        <v>0</v>
      </c>
      <c r="H26" s="269">
        <v>0</v>
      </c>
      <c r="I26" s="269">
        <v>0</v>
      </c>
      <c r="J26" s="269">
        <v>0</v>
      </c>
      <c r="K26" s="269">
        <v>1094</v>
      </c>
      <c r="L26" s="269">
        <v>187367</v>
      </c>
    </row>
    <row r="27" spans="1:12" ht="12.75">
      <c r="A27" s="135">
        <v>17</v>
      </c>
      <c r="B27" s="226" t="s">
        <v>643</v>
      </c>
      <c r="C27" s="269">
        <v>2</v>
      </c>
      <c r="D27" s="269">
        <v>21206</v>
      </c>
      <c r="E27" s="269">
        <v>0</v>
      </c>
      <c r="F27" s="269">
        <v>0</v>
      </c>
      <c r="G27" s="269">
        <v>2</v>
      </c>
      <c r="H27" s="269">
        <v>21206</v>
      </c>
      <c r="I27" s="269">
        <v>0</v>
      </c>
      <c r="J27" s="269">
        <v>0</v>
      </c>
      <c r="K27" s="269">
        <v>2598</v>
      </c>
      <c r="L27" s="269">
        <v>263208</v>
      </c>
    </row>
    <row r="28" spans="1:12" ht="12.75">
      <c r="A28" s="135">
        <v>18</v>
      </c>
      <c r="B28" s="226" t="s">
        <v>644</v>
      </c>
      <c r="C28" s="269">
        <v>6</v>
      </c>
      <c r="D28" s="269">
        <v>1816</v>
      </c>
      <c r="E28" s="269">
        <v>1</v>
      </c>
      <c r="F28" s="269">
        <v>266</v>
      </c>
      <c r="G28" s="269">
        <v>6</v>
      </c>
      <c r="H28" s="269">
        <v>1816</v>
      </c>
      <c r="I28" s="269">
        <v>0</v>
      </c>
      <c r="J28" s="269">
        <v>0</v>
      </c>
      <c r="K28" s="269">
        <v>2613</v>
      </c>
      <c r="L28" s="269">
        <v>267509</v>
      </c>
    </row>
    <row r="29" spans="1:12" ht="12.75">
      <c r="A29" s="135">
        <v>19</v>
      </c>
      <c r="B29" s="226" t="s">
        <v>645</v>
      </c>
      <c r="C29" s="269">
        <v>5</v>
      </c>
      <c r="D29" s="269">
        <v>2694</v>
      </c>
      <c r="E29" s="269">
        <v>1</v>
      </c>
      <c r="F29" s="269">
        <v>6465</v>
      </c>
      <c r="G29" s="269">
        <v>2</v>
      </c>
      <c r="H29" s="269">
        <v>2694</v>
      </c>
      <c r="I29" s="269">
        <v>0</v>
      </c>
      <c r="J29" s="269">
        <v>0</v>
      </c>
      <c r="K29" s="269">
        <v>1495</v>
      </c>
      <c r="L29" s="269">
        <v>235121</v>
      </c>
    </row>
    <row r="30" spans="1:12" ht="12.75">
      <c r="A30" s="135">
        <v>20</v>
      </c>
      <c r="B30" s="226" t="s">
        <v>646</v>
      </c>
      <c r="C30" s="269">
        <v>0</v>
      </c>
      <c r="D30" s="269">
        <v>0</v>
      </c>
      <c r="E30" s="269">
        <v>1</v>
      </c>
      <c r="F30" s="269">
        <v>4250</v>
      </c>
      <c r="G30" s="269">
        <v>0</v>
      </c>
      <c r="H30" s="269">
        <v>0</v>
      </c>
      <c r="I30" s="269">
        <v>0</v>
      </c>
      <c r="J30" s="269">
        <v>0</v>
      </c>
      <c r="K30" s="269">
        <v>1477</v>
      </c>
      <c r="L30" s="269">
        <v>157436</v>
      </c>
    </row>
    <row r="31" spans="1:12" ht="12.75">
      <c r="A31" s="135">
        <v>21</v>
      </c>
      <c r="B31" s="226" t="s">
        <v>647</v>
      </c>
      <c r="C31" s="269">
        <v>0</v>
      </c>
      <c r="D31" s="269">
        <v>0</v>
      </c>
      <c r="E31" s="269">
        <v>17</v>
      </c>
      <c r="F31" s="269">
        <v>2056</v>
      </c>
      <c r="G31" s="269">
        <v>0</v>
      </c>
      <c r="H31" s="269">
        <v>0</v>
      </c>
      <c r="I31" s="269">
        <v>0</v>
      </c>
      <c r="J31" s="269">
        <v>0</v>
      </c>
      <c r="K31" s="269">
        <v>1984</v>
      </c>
      <c r="L31" s="269">
        <v>250137</v>
      </c>
    </row>
    <row r="32" spans="1:12" ht="12.75">
      <c r="A32" s="135">
        <v>22</v>
      </c>
      <c r="B32" s="226" t="s">
        <v>648</v>
      </c>
      <c r="C32" s="269">
        <v>0</v>
      </c>
      <c r="D32" s="269">
        <v>0</v>
      </c>
      <c r="E32" s="269">
        <v>0</v>
      </c>
      <c r="F32" s="269">
        <v>0</v>
      </c>
      <c r="G32" s="269">
        <v>0</v>
      </c>
      <c r="H32" s="269">
        <v>0</v>
      </c>
      <c r="I32" s="269">
        <v>0</v>
      </c>
      <c r="J32" s="269">
        <v>0</v>
      </c>
      <c r="K32" s="269">
        <v>2861</v>
      </c>
      <c r="L32" s="269">
        <v>340815</v>
      </c>
    </row>
    <row r="33" spans="1:12" ht="12.75">
      <c r="A33" s="135">
        <v>23</v>
      </c>
      <c r="B33" s="226" t="s">
        <v>649</v>
      </c>
      <c r="C33" s="269">
        <v>12</v>
      </c>
      <c r="D33" s="269">
        <v>1950</v>
      </c>
      <c r="E33" s="269">
        <v>0</v>
      </c>
      <c r="F33" s="269">
        <v>0</v>
      </c>
      <c r="G33" s="269">
        <v>30</v>
      </c>
      <c r="H33" s="269">
        <v>3950</v>
      </c>
      <c r="I33" s="269">
        <v>0</v>
      </c>
      <c r="J33" s="269">
        <v>0</v>
      </c>
      <c r="K33" s="269">
        <v>1878</v>
      </c>
      <c r="L33" s="269">
        <v>200075</v>
      </c>
    </row>
    <row r="34" spans="1:12" ht="12.75">
      <c r="A34" s="135">
        <v>24</v>
      </c>
      <c r="B34" s="226" t="s">
        <v>650</v>
      </c>
      <c r="C34" s="269">
        <v>0</v>
      </c>
      <c r="D34" s="269">
        <v>0</v>
      </c>
      <c r="E34" s="269">
        <v>0</v>
      </c>
      <c r="F34" s="269">
        <v>0</v>
      </c>
      <c r="G34" s="269">
        <v>0</v>
      </c>
      <c r="H34" s="269">
        <v>0</v>
      </c>
      <c r="I34" s="269">
        <v>0</v>
      </c>
      <c r="J34" s="269">
        <v>0</v>
      </c>
      <c r="K34" s="269">
        <v>2132</v>
      </c>
      <c r="L34" s="269">
        <v>258763</v>
      </c>
    </row>
    <row r="35" spans="1:12" ht="12.75">
      <c r="A35" s="135">
        <v>25</v>
      </c>
      <c r="B35" s="226" t="s">
        <v>651</v>
      </c>
      <c r="C35" s="269">
        <v>0</v>
      </c>
      <c r="D35" s="269">
        <v>0</v>
      </c>
      <c r="E35" s="269">
        <v>0</v>
      </c>
      <c r="F35" s="269">
        <v>0</v>
      </c>
      <c r="G35" s="269">
        <v>0</v>
      </c>
      <c r="H35" s="269">
        <v>0</v>
      </c>
      <c r="I35" s="269">
        <v>0</v>
      </c>
      <c r="J35" s="269">
        <v>0</v>
      </c>
      <c r="K35" s="269">
        <v>1848</v>
      </c>
      <c r="L35" s="269">
        <v>210995</v>
      </c>
    </row>
    <row r="36" spans="1:12" ht="12.75">
      <c r="A36" s="135">
        <v>26</v>
      </c>
      <c r="B36" s="226" t="s">
        <v>652</v>
      </c>
      <c r="C36" s="269">
        <v>0</v>
      </c>
      <c r="D36" s="269">
        <v>0</v>
      </c>
      <c r="E36" s="269">
        <v>0</v>
      </c>
      <c r="F36" s="269">
        <v>0</v>
      </c>
      <c r="G36" s="269">
        <v>13</v>
      </c>
      <c r="H36" s="269">
        <v>1900</v>
      </c>
      <c r="I36" s="269">
        <v>0</v>
      </c>
      <c r="J36" s="269">
        <v>0</v>
      </c>
      <c r="K36" s="269">
        <v>2786</v>
      </c>
      <c r="L36" s="269">
        <v>263731</v>
      </c>
    </row>
    <row r="37" spans="1:12" ht="12.75">
      <c r="A37" s="135">
        <v>27</v>
      </c>
      <c r="B37" s="226" t="s">
        <v>653</v>
      </c>
      <c r="C37" s="269">
        <v>1</v>
      </c>
      <c r="D37" s="269">
        <v>17500</v>
      </c>
      <c r="E37" s="269">
        <v>0</v>
      </c>
      <c r="F37" s="269">
        <v>0</v>
      </c>
      <c r="G37" s="269">
        <v>1</v>
      </c>
      <c r="H37" s="269">
        <v>17500</v>
      </c>
      <c r="I37" s="269">
        <v>0</v>
      </c>
      <c r="J37" s="269">
        <v>0</v>
      </c>
      <c r="K37" s="269">
        <v>1924</v>
      </c>
      <c r="L37" s="269">
        <v>189507</v>
      </c>
    </row>
    <row r="38" spans="1:12" ht="12.75">
      <c r="A38" s="135">
        <v>28</v>
      </c>
      <c r="B38" s="226" t="s">
        <v>654</v>
      </c>
      <c r="C38" s="269">
        <v>9</v>
      </c>
      <c r="D38" s="269">
        <v>90538</v>
      </c>
      <c r="E38" s="269">
        <v>0</v>
      </c>
      <c r="F38" s="269">
        <v>0</v>
      </c>
      <c r="G38" s="269">
        <v>9</v>
      </c>
      <c r="H38" s="269">
        <v>90538</v>
      </c>
      <c r="I38" s="269">
        <v>0</v>
      </c>
      <c r="J38" s="269">
        <v>0</v>
      </c>
      <c r="K38" s="269">
        <v>0</v>
      </c>
      <c r="L38" s="269">
        <v>90538</v>
      </c>
    </row>
    <row r="39" spans="1:12" ht="12.75">
      <c r="A39" s="135">
        <v>29</v>
      </c>
      <c r="B39" s="226" t="s">
        <v>655</v>
      </c>
      <c r="C39" s="269">
        <v>0</v>
      </c>
      <c r="D39" s="269">
        <v>0</v>
      </c>
      <c r="E39" s="269">
        <v>0</v>
      </c>
      <c r="F39" s="269">
        <v>0</v>
      </c>
      <c r="G39" s="269">
        <v>0</v>
      </c>
      <c r="H39" s="269">
        <v>0</v>
      </c>
      <c r="I39" s="269">
        <v>0</v>
      </c>
      <c r="J39" s="269">
        <v>0</v>
      </c>
      <c r="K39" s="269">
        <v>3017</v>
      </c>
      <c r="L39" s="269">
        <v>370261</v>
      </c>
    </row>
    <row r="40" spans="1:12" ht="12.75">
      <c r="A40" s="135">
        <v>30</v>
      </c>
      <c r="B40" s="226" t="s">
        <v>656</v>
      </c>
      <c r="C40" s="269">
        <v>6</v>
      </c>
      <c r="D40" s="269">
        <v>104212</v>
      </c>
      <c r="E40" s="269">
        <v>0</v>
      </c>
      <c r="F40" s="269">
        <v>0</v>
      </c>
      <c r="G40" s="269">
        <v>5</v>
      </c>
      <c r="H40" s="269">
        <v>104212</v>
      </c>
      <c r="I40" s="269">
        <v>0</v>
      </c>
      <c r="J40" s="269">
        <v>0</v>
      </c>
      <c r="K40" s="269">
        <v>40</v>
      </c>
      <c r="L40" s="269">
        <v>5321</v>
      </c>
    </row>
    <row r="41" spans="1:12" ht="12.75">
      <c r="A41" s="135">
        <v>31</v>
      </c>
      <c r="B41" s="226" t="s">
        <v>657</v>
      </c>
      <c r="C41" s="269">
        <v>0</v>
      </c>
      <c r="D41" s="269">
        <v>0</v>
      </c>
      <c r="E41" s="269">
        <v>0</v>
      </c>
      <c r="F41" s="269">
        <v>0</v>
      </c>
      <c r="G41" s="269">
        <v>0</v>
      </c>
      <c r="H41" s="269">
        <v>0</v>
      </c>
      <c r="I41" s="269">
        <v>0</v>
      </c>
      <c r="J41" s="269">
        <v>0</v>
      </c>
      <c r="K41" s="269">
        <v>3223</v>
      </c>
      <c r="L41" s="269">
        <v>405233</v>
      </c>
    </row>
    <row r="42" spans="1:12" ht="12.75">
      <c r="A42" s="135">
        <v>32</v>
      </c>
      <c r="B42" s="226" t="s">
        <v>658</v>
      </c>
      <c r="C42" s="269">
        <v>1</v>
      </c>
      <c r="D42" s="269">
        <v>1890</v>
      </c>
      <c r="E42" s="269">
        <v>1</v>
      </c>
      <c r="F42" s="269">
        <v>15234</v>
      </c>
      <c r="G42" s="269">
        <v>1</v>
      </c>
      <c r="H42" s="269">
        <v>1890</v>
      </c>
      <c r="I42" s="269">
        <v>0</v>
      </c>
      <c r="J42" s="269">
        <v>0</v>
      </c>
      <c r="K42" s="269">
        <v>3096</v>
      </c>
      <c r="L42" s="269">
        <v>399518</v>
      </c>
    </row>
    <row r="43" spans="1:12" ht="12.75">
      <c r="A43" s="135">
        <v>33</v>
      </c>
      <c r="B43" s="226" t="s">
        <v>659</v>
      </c>
      <c r="C43" s="269">
        <v>0</v>
      </c>
      <c r="D43" s="269">
        <v>0</v>
      </c>
      <c r="E43" s="269">
        <v>0</v>
      </c>
      <c r="F43" s="269">
        <v>0</v>
      </c>
      <c r="G43" s="269">
        <v>0</v>
      </c>
      <c r="H43" s="269">
        <v>0</v>
      </c>
      <c r="I43" s="269">
        <v>0</v>
      </c>
      <c r="J43" s="269">
        <v>0</v>
      </c>
      <c r="K43" s="269">
        <v>1230</v>
      </c>
      <c r="L43" s="269">
        <v>122922</v>
      </c>
    </row>
    <row r="44" spans="1:12" ht="12.75">
      <c r="A44" s="135">
        <v>34</v>
      </c>
      <c r="B44" s="226" t="s">
        <v>660</v>
      </c>
      <c r="C44" s="269">
        <v>13</v>
      </c>
      <c r="D44" s="269">
        <v>10179</v>
      </c>
      <c r="E44" s="269">
        <v>0</v>
      </c>
      <c r="F44" s="269">
        <v>0</v>
      </c>
      <c r="G44" s="269">
        <v>26</v>
      </c>
      <c r="H44" s="269">
        <v>18564</v>
      </c>
      <c r="I44" s="269">
        <v>0</v>
      </c>
      <c r="J44" s="269">
        <v>0</v>
      </c>
      <c r="K44" s="269">
        <v>3952</v>
      </c>
      <c r="L44" s="269">
        <v>575502</v>
      </c>
    </row>
    <row r="45" spans="1:12" ht="12.75">
      <c r="A45" s="135">
        <v>35</v>
      </c>
      <c r="B45" s="226" t="s">
        <v>661</v>
      </c>
      <c r="C45" s="269">
        <v>9</v>
      </c>
      <c r="D45" s="269">
        <v>28053</v>
      </c>
      <c r="E45" s="269">
        <v>13</v>
      </c>
      <c r="F45" s="269">
        <v>1120</v>
      </c>
      <c r="G45" s="269">
        <v>3</v>
      </c>
      <c r="H45" s="269">
        <v>28053</v>
      </c>
      <c r="I45" s="269">
        <v>0</v>
      </c>
      <c r="J45" s="269">
        <v>0</v>
      </c>
      <c r="K45" s="269">
        <v>1330</v>
      </c>
      <c r="L45" s="269">
        <v>134976</v>
      </c>
    </row>
    <row r="46" spans="1:12" ht="12.75">
      <c r="A46" s="135">
        <v>36</v>
      </c>
      <c r="B46" s="226" t="s">
        <v>662</v>
      </c>
      <c r="C46" s="269">
        <v>0</v>
      </c>
      <c r="D46" s="269">
        <v>0</v>
      </c>
      <c r="E46" s="269">
        <v>0</v>
      </c>
      <c r="F46" s="269">
        <v>0</v>
      </c>
      <c r="G46" s="269">
        <v>0</v>
      </c>
      <c r="H46" s="269">
        <v>0</v>
      </c>
      <c r="I46" s="269">
        <v>0</v>
      </c>
      <c r="J46" s="269">
        <v>0</v>
      </c>
      <c r="K46" s="269">
        <v>1893</v>
      </c>
      <c r="L46" s="269">
        <v>140882</v>
      </c>
    </row>
    <row r="47" spans="1:12" ht="12.75">
      <c r="A47" s="135">
        <v>37</v>
      </c>
      <c r="B47" s="226" t="s">
        <v>663</v>
      </c>
      <c r="C47" s="269">
        <v>0</v>
      </c>
      <c r="D47" s="269">
        <v>0</v>
      </c>
      <c r="E47" s="269">
        <v>0</v>
      </c>
      <c r="F47" s="269">
        <v>0</v>
      </c>
      <c r="G47" s="269">
        <v>0</v>
      </c>
      <c r="H47" s="269">
        <v>0</v>
      </c>
      <c r="I47" s="269">
        <v>0</v>
      </c>
      <c r="J47" s="269">
        <v>0</v>
      </c>
      <c r="K47" s="269">
        <v>1619</v>
      </c>
      <c r="L47" s="269">
        <v>145900</v>
      </c>
    </row>
    <row r="48" spans="1:12" ht="12.75">
      <c r="A48" s="135">
        <v>38</v>
      </c>
      <c r="B48" s="226" t="s">
        <v>664</v>
      </c>
      <c r="C48" s="269">
        <v>0</v>
      </c>
      <c r="D48" s="269">
        <v>0</v>
      </c>
      <c r="E48" s="269">
        <v>0</v>
      </c>
      <c r="F48" s="269">
        <v>0</v>
      </c>
      <c r="G48" s="269">
        <v>0</v>
      </c>
      <c r="H48" s="269">
        <v>0</v>
      </c>
      <c r="I48" s="269">
        <v>0</v>
      </c>
      <c r="J48" s="269">
        <v>0</v>
      </c>
      <c r="K48" s="269">
        <v>1922</v>
      </c>
      <c r="L48" s="269">
        <v>166121</v>
      </c>
    </row>
    <row r="49" spans="1:12" ht="12.75">
      <c r="A49" s="135">
        <v>39</v>
      </c>
      <c r="B49" s="226" t="s">
        <v>665</v>
      </c>
      <c r="C49" s="269">
        <v>0</v>
      </c>
      <c r="D49" s="269">
        <v>0</v>
      </c>
      <c r="E49" s="269">
        <v>1</v>
      </c>
      <c r="F49" s="269">
        <v>2705</v>
      </c>
      <c r="G49" s="269">
        <v>0</v>
      </c>
      <c r="H49" s="269">
        <v>0</v>
      </c>
      <c r="I49" s="269">
        <v>0</v>
      </c>
      <c r="J49" s="269">
        <v>0</v>
      </c>
      <c r="K49" s="269">
        <v>3352</v>
      </c>
      <c r="L49" s="269">
        <v>521730</v>
      </c>
    </row>
    <row r="50" spans="1:12" ht="12.75">
      <c r="A50" s="135">
        <v>40</v>
      </c>
      <c r="B50" s="226" t="s">
        <v>666</v>
      </c>
      <c r="C50" s="269">
        <v>0</v>
      </c>
      <c r="D50" s="269">
        <v>0</v>
      </c>
      <c r="E50" s="269">
        <v>0</v>
      </c>
      <c r="F50" s="269">
        <v>0</v>
      </c>
      <c r="G50" s="269">
        <v>0</v>
      </c>
      <c r="H50" s="269">
        <v>0</v>
      </c>
      <c r="I50" s="269">
        <v>0</v>
      </c>
      <c r="J50" s="269">
        <v>0</v>
      </c>
      <c r="K50" s="269">
        <v>1780</v>
      </c>
      <c r="L50" s="269">
        <v>196754</v>
      </c>
    </row>
    <row r="51" spans="1:12" ht="12.75">
      <c r="A51" s="135">
        <v>41</v>
      </c>
      <c r="B51" s="226" t="s">
        <v>667</v>
      </c>
      <c r="C51" s="269">
        <v>0</v>
      </c>
      <c r="D51" s="269">
        <v>0</v>
      </c>
      <c r="E51" s="269">
        <v>0</v>
      </c>
      <c r="F51" s="269">
        <v>0</v>
      </c>
      <c r="G51" s="269">
        <v>0</v>
      </c>
      <c r="H51" s="269">
        <v>0</v>
      </c>
      <c r="I51" s="269">
        <v>0</v>
      </c>
      <c r="J51" s="269">
        <v>0</v>
      </c>
      <c r="K51" s="269">
        <v>1776</v>
      </c>
      <c r="L51" s="269">
        <v>180639</v>
      </c>
    </row>
    <row r="52" spans="1:12" ht="12.75">
      <c r="A52" s="135">
        <v>42</v>
      </c>
      <c r="B52" s="226" t="s">
        <v>668</v>
      </c>
      <c r="C52" s="269">
        <v>0</v>
      </c>
      <c r="D52" s="269">
        <v>0</v>
      </c>
      <c r="E52" s="269">
        <v>0</v>
      </c>
      <c r="F52" s="269">
        <v>0</v>
      </c>
      <c r="G52" s="269">
        <v>0</v>
      </c>
      <c r="H52" s="269">
        <v>0</v>
      </c>
      <c r="I52" s="269">
        <v>0</v>
      </c>
      <c r="J52" s="269">
        <v>0</v>
      </c>
      <c r="K52" s="269">
        <v>2384</v>
      </c>
      <c r="L52" s="269">
        <v>179509</v>
      </c>
    </row>
    <row r="53" spans="1:12" ht="12.75">
      <c r="A53" s="135">
        <v>43</v>
      </c>
      <c r="B53" s="226" t="s">
        <v>669</v>
      </c>
      <c r="C53" s="269">
        <v>4</v>
      </c>
      <c r="D53" s="269">
        <v>68319</v>
      </c>
      <c r="E53" s="269">
        <v>0</v>
      </c>
      <c r="F53" s="269">
        <v>0</v>
      </c>
      <c r="G53" s="269">
        <v>5</v>
      </c>
      <c r="H53" s="269">
        <v>77672</v>
      </c>
      <c r="I53" s="269">
        <v>0</v>
      </c>
      <c r="J53" s="269">
        <v>0</v>
      </c>
      <c r="K53" s="269">
        <v>1950</v>
      </c>
      <c r="L53" s="269">
        <v>153851</v>
      </c>
    </row>
    <row r="54" spans="1:12" ht="12.75">
      <c r="A54" s="135">
        <v>44</v>
      </c>
      <c r="B54" s="226" t="s">
        <v>670</v>
      </c>
      <c r="C54" s="269">
        <v>0</v>
      </c>
      <c r="D54" s="269">
        <v>0</v>
      </c>
      <c r="E54" s="269">
        <v>0</v>
      </c>
      <c r="F54" s="269">
        <v>0</v>
      </c>
      <c r="G54" s="269">
        <v>0</v>
      </c>
      <c r="H54" s="269">
        <v>0</v>
      </c>
      <c r="I54" s="269">
        <v>0</v>
      </c>
      <c r="J54" s="269">
        <v>0</v>
      </c>
      <c r="K54" s="269">
        <v>1423</v>
      </c>
      <c r="L54" s="269">
        <v>167636</v>
      </c>
    </row>
    <row r="55" spans="1:12" ht="12.75">
      <c r="A55" s="135">
        <v>45</v>
      </c>
      <c r="B55" s="226" t="s">
        <v>671</v>
      </c>
      <c r="C55" s="269">
        <v>0</v>
      </c>
      <c r="D55" s="269">
        <v>0</v>
      </c>
      <c r="E55" s="269">
        <v>0</v>
      </c>
      <c r="F55" s="269">
        <v>0</v>
      </c>
      <c r="G55" s="269">
        <v>21</v>
      </c>
      <c r="H55" s="269">
        <v>2300</v>
      </c>
      <c r="I55" s="269">
        <v>0</v>
      </c>
      <c r="J55" s="269">
        <v>0</v>
      </c>
      <c r="K55" s="269">
        <v>1479</v>
      </c>
      <c r="L55" s="269">
        <v>176207</v>
      </c>
    </row>
    <row r="56" spans="1:12" ht="12.75">
      <c r="A56" s="135">
        <v>46</v>
      </c>
      <c r="B56" s="226" t="s">
        <v>672</v>
      </c>
      <c r="C56" s="269">
        <v>0</v>
      </c>
      <c r="D56" s="269">
        <v>0</v>
      </c>
      <c r="E56" s="269">
        <v>0</v>
      </c>
      <c r="F56" s="269">
        <v>0</v>
      </c>
      <c r="G56" s="269">
        <v>14</v>
      </c>
      <c r="H56" s="269">
        <v>1550</v>
      </c>
      <c r="I56" s="269">
        <v>0</v>
      </c>
      <c r="J56" s="269">
        <v>0</v>
      </c>
      <c r="K56" s="269">
        <v>3334</v>
      </c>
      <c r="L56" s="269">
        <v>377842</v>
      </c>
    </row>
    <row r="57" spans="1:12" ht="12.75">
      <c r="A57" s="135">
        <v>47</v>
      </c>
      <c r="B57" s="226" t="s">
        <v>673</v>
      </c>
      <c r="C57" s="269">
        <v>12</v>
      </c>
      <c r="D57" s="269">
        <v>21999</v>
      </c>
      <c r="E57" s="269">
        <v>0</v>
      </c>
      <c r="F57" s="269">
        <v>0</v>
      </c>
      <c r="G57" s="269">
        <v>2</v>
      </c>
      <c r="H57" s="269">
        <v>21999</v>
      </c>
      <c r="I57" s="269">
        <v>0</v>
      </c>
      <c r="J57" s="269">
        <v>0</v>
      </c>
      <c r="K57" s="269">
        <v>3477</v>
      </c>
      <c r="L57" s="269">
        <v>542811</v>
      </c>
    </row>
    <row r="58" spans="1:12" ht="12.75">
      <c r="A58" s="135">
        <v>48</v>
      </c>
      <c r="B58" s="226" t="s">
        <v>674</v>
      </c>
      <c r="C58" s="269">
        <v>0</v>
      </c>
      <c r="D58" s="269">
        <v>0</v>
      </c>
      <c r="E58" s="269">
        <v>0</v>
      </c>
      <c r="F58" s="269">
        <v>0</v>
      </c>
      <c r="G58" s="269">
        <v>0</v>
      </c>
      <c r="H58" s="269">
        <v>0</v>
      </c>
      <c r="I58" s="269">
        <v>0</v>
      </c>
      <c r="J58" s="269">
        <v>0</v>
      </c>
      <c r="K58" s="269">
        <v>1561</v>
      </c>
      <c r="L58" s="269">
        <v>197135</v>
      </c>
    </row>
    <row r="59" spans="1:12" ht="12.75">
      <c r="A59" s="135">
        <v>49</v>
      </c>
      <c r="B59" s="226" t="s">
        <v>675</v>
      </c>
      <c r="C59" s="269">
        <v>40</v>
      </c>
      <c r="D59" s="269">
        <v>72828</v>
      </c>
      <c r="E59" s="269">
        <v>0</v>
      </c>
      <c r="F59" s="269">
        <v>0</v>
      </c>
      <c r="G59" s="269">
        <v>15</v>
      </c>
      <c r="H59" s="269">
        <v>77164</v>
      </c>
      <c r="I59" s="269">
        <v>0</v>
      </c>
      <c r="J59" s="269">
        <v>0</v>
      </c>
      <c r="K59" s="269">
        <v>1582</v>
      </c>
      <c r="L59" s="269">
        <v>176106</v>
      </c>
    </row>
    <row r="60" spans="1:12" ht="12.75">
      <c r="A60" s="135">
        <v>50</v>
      </c>
      <c r="B60" s="226" t="s">
        <v>676</v>
      </c>
      <c r="C60" s="269">
        <v>0</v>
      </c>
      <c r="D60" s="269">
        <v>0</v>
      </c>
      <c r="E60" s="269">
        <v>0</v>
      </c>
      <c r="F60" s="269">
        <v>0</v>
      </c>
      <c r="G60" s="269">
        <v>0</v>
      </c>
      <c r="H60" s="269">
        <v>0</v>
      </c>
      <c r="I60" s="269">
        <v>0</v>
      </c>
      <c r="J60" s="269">
        <v>0</v>
      </c>
      <c r="K60" s="269">
        <v>1052</v>
      </c>
      <c r="L60" s="269">
        <v>117081</v>
      </c>
    </row>
    <row r="61" spans="1:12" ht="12.75">
      <c r="A61" s="135">
        <v>51</v>
      </c>
      <c r="B61" s="226" t="s">
        <v>677</v>
      </c>
      <c r="C61" s="269">
        <v>0</v>
      </c>
      <c r="D61" s="269">
        <v>0</v>
      </c>
      <c r="E61" s="269">
        <v>0</v>
      </c>
      <c r="F61" s="269">
        <v>0</v>
      </c>
      <c r="G61" s="269">
        <v>0</v>
      </c>
      <c r="H61" s="269">
        <v>0</v>
      </c>
      <c r="I61" s="269">
        <v>0</v>
      </c>
      <c r="J61" s="269">
        <v>0</v>
      </c>
      <c r="K61" s="269">
        <v>2047</v>
      </c>
      <c r="L61" s="269">
        <v>299060</v>
      </c>
    </row>
    <row r="62" spans="1:12" ht="12.75">
      <c r="A62" s="135">
        <v>52</v>
      </c>
      <c r="B62" s="226" t="s">
        <v>678</v>
      </c>
      <c r="C62" s="269">
        <v>0</v>
      </c>
      <c r="D62" s="269">
        <v>0</v>
      </c>
      <c r="E62" s="269">
        <v>0</v>
      </c>
      <c r="F62" s="269">
        <v>0</v>
      </c>
      <c r="G62" s="269">
        <v>0</v>
      </c>
      <c r="H62" s="269">
        <v>0</v>
      </c>
      <c r="I62" s="269">
        <v>0</v>
      </c>
      <c r="J62" s="269">
        <v>0</v>
      </c>
      <c r="K62" s="269">
        <v>2079</v>
      </c>
      <c r="L62" s="269">
        <v>180188</v>
      </c>
    </row>
    <row r="63" spans="1:12" ht="12.75">
      <c r="A63" s="135">
        <v>53</v>
      </c>
      <c r="B63" s="226" t="s">
        <v>679</v>
      </c>
      <c r="C63" s="269">
        <v>1</v>
      </c>
      <c r="D63" s="269">
        <v>143527</v>
      </c>
      <c r="E63" s="269">
        <v>0</v>
      </c>
      <c r="F63" s="269">
        <v>0</v>
      </c>
      <c r="G63" s="269">
        <v>1</v>
      </c>
      <c r="H63" s="269">
        <v>143527</v>
      </c>
      <c r="I63" s="269">
        <v>0</v>
      </c>
      <c r="J63" s="269">
        <v>0</v>
      </c>
      <c r="K63" s="269">
        <v>120</v>
      </c>
      <c r="L63" s="269">
        <v>74867</v>
      </c>
    </row>
    <row r="64" spans="1:12" ht="12.75">
      <c r="A64" s="135">
        <v>54</v>
      </c>
      <c r="B64" s="226" t="s">
        <v>680</v>
      </c>
      <c r="C64" s="269">
        <v>1</v>
      </c>
      <c r="D64" s="269">
        <v>7882</v>
      </c>
      <c r="E64" s="605">
        <v>1</v>
      </c>
      <c r="F64" s="269">
        <v>4193</v>
      </c>
      <c r="G64" s="269">
        <v>1</v>
      </c>
      <c r="H64" s="269">
        <v>7882</v>
      </c>
      <c r="I64" s="269">
        <v>0</v>
      </c>
      <c r="J64" s="269">
        <v>0</v>
      </c>
      <c r="K64" s="269">
        <v>1662</v>
      </c>
      <c r="L64" s="269">
        <v>224858</v>
      </c>
    </row>
    <row r="65" spans="1:12" ht="12.75">
      <c r="A65" s="135">
        <v>55</v>
      </c>
      <c r="B65" s="226" t="s">
        <v>681</v>
      </c>
      <c r="C65" s="269">
        <v>10</v>
      </c>
      <c r="D65" s="269">
        <v>70642</v>
      </c>
      <c r="E65" s="269">
        <v>0</v>
      </c>
      <c r="F65" s="269">
        <v>0</v>
      </c>
      <c r="G65" s="269">
        <v>10</v>
      </c>
      <c r="H65" s="269">
        <v>70642</v>
      </c>
      <c r="I65" s="269">
        <v>0</v>
      </c>
      <c r="J65" s="269">
        <v>0</v>
      </c>
      <c r="K65" s="269">
        <v>1130</v>
      </c>
      <c r="L65" s="269">
        <v>148536</v>
      </c>
    </row>
    <row r="66" spans="1:12" ht="12.75">
      <c r="A66" s="135">
        <v>56</v>
      </c>
      <c r="B66" s="226" t="s">
        <v>682</v>
      </c>
      <c r="C66" s="269">
        <v>0</v>
      </c>
      <c r="D66" s="269">
        <v>0</v>
      </c>
      <c r="E66" s="269">
        <v>0</v>
      </c>
      <c r="F66" s="269">
        <v>0</v>
      </c>
      <c r="G66" s="269">
        <v>0</v>
      </c>
      <c r="H66" s="269">
        <v>0</v>
      </c>
      <c r="I66" s="269">
        <v>0</v>
      </c>
      <c r="J66" s="269">
        <v>0</v>
      </c>
      <c r="K66" s="269">
        <v>2275</v>
      </c>
      <c r="L66" s="269">
        <v>334829</v>
      </c>
    </row>
    <row r="67" spans="1:12" ht="12.75">
      <c r="A67" s="135">
        <v>57</v>
      </c>
      <c r="B67" s="226" t="s">
        <v>683</v>
      </c>
      <c r="C67" s="269">
        <v>10</v>
      </c>
      <c r="D67" s="269">
        <v>42342</v>
      </c>
      <c r="E67" s="269">
        <v>0</v>
      </c>
      <c r="F67" s="269">
        <v>0</v>
      </c>
      <c r="G67" s="269">
        <v>7</v>
      </c>
      <c r="H67" s="269">
        <v>42342</v>
      </c>
      <c r="I67" s="269">
        <v>0</v>
      </c>
      <c r="J67" s="269">
        <v>0</v>
      </c>
      <c r="K67" s="269">
        <v>1624</v>
      </c>
      <c r="L67" s="269">
        <v>221589</v>
      </c>
    </row>
    <row r="68" spans="1:12" ht="12.75">
      <c r="A68" s="135">
        <v>58</v>
      </c>
      <c r="B68" s="226" t="s">
        <v>684</v>
      </c>
      <c r="C68" s="269">
        <v>0</v>
      </c>
      <c r="D68" s="269">
        <v>0</v>
      </c>
      <c r="E68" s="269">
        <v>1</v>
      </c>
      <c r="F68" s="269">
        <v>892</v>
      </c>
      <c r="G68" s="269">
        <v>0</v>
      </c>
      <c r="H68" s="269">
        <v>0</v>
      </c>
      <c r="I68" s="269">
        <v>0</v>
      </c>
      <c r="J68" s="269">
        <v>0</v>
      </c>
      <c r="K68" s="269">
        <v>1404</v>
      </c>
      <c r="L68" s="269">
        <v>137794</v>
      </c>
    </row>
    <row r="69" spans="1:12" ht="12.75">
      <c r="A69" s="135">
        <v>59</v>
      </c>
      <c r="B69" s="226" t="s">
        <v>685</v>
      </c>
      <c r="C69" s="269">
        <v>0</v>
      </c>
      <c r="D69" s="269">
        <v>0</v>
      </c>
      <c r="E69" s="269">
        <v>1</v>
      </c>
      <c r="F69" s="269">
        <v>11061</v>
      </c>
      <c r="G69" s="269">
        <v>0</v>
      </c>
      <c r="H69" s="269">
        <v>0</v>
      </c>
      <c r="I69" s="269">
        <v>0</v>
      </c>
      <c r="J69" s="269">
        <v>0</v>
      </c>
      <c r="K69" s="269">
        <v>1752</v>
      </c>
      <c r="L69" s="269">
        <v>224046</v>
      </c>
    </row>
    <row r="70" spans="1:12" ht="12.75">
      <c r="A70" s="135">
        <v>60</v>
      </c>
      <c r="B70" s="226" t="s">
        <v>686</v>
      </c>
      <c r="C70" s="269">
        <v>0</v>
      </c>
      <c r="D70" s="269">
        <v>0</v>
      </c>
      <c r="E70" s="269">
        <v>1</v>
      </c>
      <c r="F70" s="269">
        <v>8197</v>
      </c>
      <c r="G70" s="269">
        <v>0</v>
      </c>
      <c r="H70" s="269">
        <v>0</v>
      </c>
      <c r="I70" s="269">
        <v>0</v>
      </c>
      <c r="J70" s="269">
        <v>0</v>
      </c>
      <c r="K70" s="269">
        <v>2810</v>
      </c>
      <c r="L70" s="269">
        <v>317337</v>
      </c>
    </row>
    <row r="71" spans="1:12" ht="12.75">
      <c r="A71" s="135">
        <v>61</v>
      </c>
      <c r="B71" s="226" t="s">
        <v>687</v>
      </c>
      <c r="C71" s="269">
        <v>0</v>
      </c>
      <c r="D71" s="269">
        <v>0</v>
      </c>
      <c r="E71" s="269">
        <v>0</v>
      </c>
      <c r="F71" s="269">
        <v>0</v>
      </c>
      <c r="G71" s="269">
        <v>0</v>
      </c>
      <c r="H71" s="269">
        <v>0</v>
      </c>
      <c r="I71" s="269">
        <v>0</v>
      </c>
      <c r="J71" s="269">
        <v>0</v>
      </c>
      <c r="K71" s="269">
        <v>2149</v>
      </c>
      <c r="L71" s="269">
        <v>250733</v>
      </c>
    </row>
    <row r="72" spans="1:12" ht="12.75">
      <c r="A72" s="135">
        <v>62</v>
      </c>
      <c r="B72" s="226" t="s">
        <v>688</v>
      </c>
      <c r="C72" s="605">
        <v>14</v>
      </c>
      <c r="D72" s="269">
        <v>15372</v>
      </c>
      <c r="E72" s="269">
        <v>0</v>
      </c>
      <c r="F72" s="269">
        <v>0</v>
      </c>
      <c r="G72" s="605">
        <v>12</v>
      </c>
      <c r="H72" s="269">
        <v>15372</v>
      </c>
      <c r="I72" s="269">
        <v>0</v>
      </c>
      <c r="J72" s="269">
        <v>0</v>
      </c>
      <c r="K72" s="269">
        <v>1947</v>
      </c>
      <c r="L72" s="269">
        <v>197312</v>
      </c>
    </row>
    <row r="73" spans="1:12" ht="12.75">
      <c r="A73" s="135">
        <v>63</v>
      </c>
      <c r="B73" s="226" t="s">
        <v>689</v>
      </c>
      <c r="C73" s="269">
        <v>8</v>
      </c>
      <c r="D73" s="269">
        <v>45357</v>
      </c>
      <c r="E73" s="269">
        <v>1</v>
      </c>
      <c r="F73" s="269">
        <v>7120</v>
      </c>
      <c r="G73" s="269">
        <v>9</v>
      </c>
      <c r="H73" s="269">
        <v>45357</v>
      </c>
      <c r="I73" s="269">
        <v>0</v>
      </c>
      <c r="J73" s="269">
        <v>0</v>
      </c>
      <c r="K73" s="269">
        <v>1773</v>
      </c>
      <c r="L73" s="269">
        <v>173452</v>
      </c>
    </row>
    <row r="74" spans="1:12" ht="12.75">
      <c r="A74" s="135">
        <v>64</v>
      </c>
      <c r="B74" s="226" t="s">
        <v>690</v>
      </c>
      <c r="C74" s="269">
        <v>0</v>
      </c>
      <c r="D74" s="269">
        <v>0</v>
      </c>
      <c r="E74" s="269">
        <v>0</v>
      </c>
      <c r="F74" s="269">
        <v>0</v>
      </c>
      <c r="G74" s="269">
        <v>0</v>
      </c>
      <c r="H74" s="269">
        <v>0</v>
      </c>
      <c r="I74" s="269">
        <v>0</v>
      </c>
      <c r="J74" s="269">
        <v>0</v>
      </c>
      <c r="K74" s="269">
        <v>1604</v>
      </c>
      <c r="L74" s="269">
        <v>197542</v>
      </c>
    </row>
    <row r="75" spans="1:12" ht="12.75">
      <c r="A75" s="135">
        <v>65</v>
      </c>
      <c r="B75" s="226" t="s">
        <v>691</v>
      </c>
      <c r="C75" s="269">
        <v>0</v>
      </c>
      <c r="D75" s="269">
        <v>0</v>
      </c>
      <c r="E75" s="269">
        <v>0</v>
      </c>
      <c r="F75" s="269">
        <v>0</v>
      </c>
      <c r="G75" s="269">
        <v>0</v>
      </c>
      <c r="H75" s="269">
        <v>0</v>
      </c>
      <c r="I75" s="269">
        <v>0</v>
      </c>
      <c r="J75" s="269">
        <v>0</v>
      </c>
      <c r="K75" s="269">
        <v>3260</v>
      </c>
      <c r="L75" s="269">
        <v>418303</v>
      </c>
    </row>
    <row r="76" spans="1:12" ht="12.75">
      <c r="A76" s="135">
        <v>66</v>
      </c>
      <c r="B76" s="226" t="s">
        <v>692</v>
      </c>
      <c r="C76" s="269">
        <v>0</v>
      </c>
      <c r="D76" s="269">
        <v>0</v>
      </c>
      <c r="E76" s="269">
        <v>0</v>
      </c>
      <c r="F76" s="269">
        <v>0</v>
      </c>
      <c r="G76" s="269">
        <v>0</v>
      </c>
      <c r="H76" s="269">
        <v>0</v>
      </c>
      <c r="I76" s="269">
        <v>0</v>
      </c>
      <c r="J76" s="269">
        <v>0</v>
      </c>
      <c r="K76" s="269">
        <v>1292</v>
      </c>
      <c r="L76" s="269">
        <v>148325</v>
      </c>
    </row>
    <row r="77" spans="1:12" ht="12.75">
      <c r="A77" s="135">
        <v>67</v>
      </c>
      <c r="B77" s="226" t="s">
        <v>693</v>
      </c>
      <c r="C77" s="269">
        <v>0</v>
      </c>
      <c r="D77" s="269">
        <v>0</v>
      </c>
      <c r="E77" s="269">
        <v>0</v>
      </c>
      <c r="F77" s="269">
        <v>0</v>
      </c>
      <c r="G77" s="269">
        <v>0</v>
      </c>
      <c r="H77" s="269">
        <v>0</v>
      </c>
      <c r="I77" s="269">
        <v>0</v>
      </c>
      <c r="J77" s="269">
        <v>0</v>
      </c>
      <c r="K77" s="269">
        <v>2743</v>
      </c>
      <c r="L77" s="269">
        <v>359453</v>
      </c>
    </row>
    <row r="78" spans="1:12" ht="12.75">
      <c r="A78" s="135">
        <v>68</v>
      </c>
      <c r="B78" s="226" t="s">
        <v>694</v>
      </c>
      <c r="C78" s="269">
        <v>4</v>
      </c>
      <c r="D78" s="269">
        <v>9244</v>
      </c>
      <c r="E78" s="269">
        <v>1</v>
      </c>
      <c r="F78" s="269">
        <v>10253</v>
      </c>
      <c r="G78" s="269">
        <v>3</v>
      </c>
      <c r="H78" s="269">
        <v>9244</v>
      </c>
      <c r="I78" s="269">
        <v>0</v>
      </c>
      <c r="J78" s="269">
        <v>0</v>
      </c>
      <c r="K78" s="269">
        <v>4077</v>
      </c>
      <c r="L78" s="269">
        <v>567221</v>
      </c>
    </row>
    <row r="79" spans="1:12" ht="12.75">
      <c r="A79" s="135">
        <v>69</v>
      </c>
      <c r="B79" s="226" t="s">
        <v>695</v>
      </c>
      <c r="C79" s="269">
        <v>0</v>
      </c>
      <c r="D79" s="269">
        <v>0</v>
      </c>
      <c r="E79" s="269">
        <v>0</v>
      </c>
      <c r="F79" s="269">
        <v>0</v>
      </c>
      <c r="G79" s="269">
        <v>0</v>
      </c>
      <c r="H79" s="269">
        <v>0</v>
      </c>
      <c r="I79" s="269">
        <v>0</v>
      </c>
      <c r="J79" s="269">
        <v>0</v>
      </c>
      <c r="K79" s="269">
        <v>2479</v>
      </c>
      <c r="L79" s="269">
        <v>246968</v>
      </c>
    </row>
    <row r="80" spans="1:12" ht="12.75">
      <c r="A80" s="135">
        <v>70</v>
      </c>
      <c r="B80" s="226" t="s">
        <v>696</v>
      </c>
      <c r="C80" s="269">
        <v>0</v>
      </c>
      <c r="D80" s="269">
        <v>0</v>
      </c>
      <c r="E80" s="269">
        <v>0</v>
      </c>
      <c r="F80" s="269">
        <v>0</v>
      </c>
      <c r="G80" s="269">
        <v>0</v>
      </c>
      <c r="H80" s="269">
        <v>0</v>
      </c>
      <c r="I80" s="269">
        <v>0</v>
      </c>
      <c r="J80" s="269">
        <v>0</v>
      </c>
      <c r="K80" s="269">
        <v>2366</v>
      </c>
      <c r="L80" s="269">
        <v>267764</v>
      </c>
    </row>
    <row r="81" spans="1:12" ht="12.75">
      <c r="A81" s="135">
        <v>71</v>
      </c>
      <c r="B81" s="226" t="s">
        <v>697</v>
      </c>
      <c r="C81" s="269">
        <v>1</v>
      </c>
      <c r="D81" s="269">
        <v>3594</v>
      </c>
      <c r="E81" s="269">
        <v>0</v>
      </c>
      <c r="F81" s="269">
        <v>0</v>
      </c>
      <c r="G81" s="269">
        <v>8</v>
      </c>
      <c r="H81" s="269">
        <v>4744</v>
      </c>
      <c r="I81" s="269">
        <v>0</v>
      </c>
      <c r="J81" s="269">
        <v>0</v>
      </c>
      <c r="K81" s="269">
        <v>3062</v>
      </c>
      <c r="L81" s="269">
        <v>300680</v>
      </c>
    </row>
    <row r="82" spans="1:12" ht="12.75">
      <c r="A82" s="135">
        <v>72</v>
      </c>
      <c r="B82" s="226" t="s">
        <v>698</v>
      </c>
      <c r="C82" s="269">
        <v>2</v>
      </c>
      <c r="D82" s="269">
        <v>2573</v>
      </c>
      <c r="E82" s="269">
        <v>1</v>
      </c>
      <c r="F82" s="269">
        <v>1859</v>
      </c>
      <c r="G82" s="269">
        <v>2</v>
      </c>
      <c r="H82" s="269">
        <v>2573</v>
      </c>
      <c r="I82" s="269">
        <v>0</v>
      </c>
      <c r="J82" s="269">
        <v>0</v>
      </c>
      <c r="K82" s="269">
        <v>1551</v>
      </c>
      <c r="L82" s="269">
        <v>297279</v>
      </c>
    </row>
    <row r="83" spans="1:12" ht="16.5" customHeight="1">
      <c r="A83" s="135">
        <v>73</v>
      </c>
      <c r="B83" s="226" t="s">
        <v>699</v>
      </c>
      <c r="C83" s="269">
        <v>6</v>
      </c>
      <c r="D83" s="269">
        <v>63318</v>
      </c>
      <c r="E83" s="269">
        <v>0</v>
      </c>
      <c r="F83" s="269">
        <v>0</v>
      </c>
      <c r="G83" s="269">
        <v>5</v>
      </c>
      <c r="H83" s="269">
        <v>63318</v>
      </c>
      <c r="I83" s="269">
        <v>0</v>
      </c>
      <c r="J83" s="269">
        <v>0</v>
      </c>
      <c r="K83" s="269">
        <v>81</v>
      </c>
      <c r="L83" s="269">
        <v>8257</v>
      </c>
    </row>
    <row r="84" spans="1:12" ht="12.75">
      <c r="A84" s="135">
        <v>74</v>
      </c>
      <c r="B84" s="226" t="s">
        <v>700</v>
      </c>
      <c r="C84" s="269">
        <v>5</v>
      </c>
      <c r="D84" s="269">
        <v>16987</v>
      </c>
      <c r="E84" s="269">
        <v>0</v>
      </c>
      <c r="F84" s="269">
        <v>0</v>
      </c>
      <c r="G84" s="269">
        <v>4</v>
      </c>
      <c r="H84" s="269">
        <v>16987</v>
      </c>
      <c r="I84" s="269">
        <v>0</v>
      </c>
      <c r="J84" s="269">
        <v>0</v>
      </c>
      <c r="K84" s="605">
        <v>1494</v>
      </c>
      <c r="L84" s="605">
        <v>223194</v>
      </c>
    </row>
    <row r="85" spans="1:12" ht="12.75">
      <c r="A85" s="135">
        <v>75</v>
      </c>
      <c r="B85" s="226" t="s">
        <v>701</v>
      </c>
      <c r="C85" s="269">
        <v>0</v>
      </c>
      <c r="D85" s="269">
        <v>0</v>
      </c>
      <c r="E85" s="269">
        <v>1</v>
      </c>
      <c r="F85" s="269">
        <v>756</v>
      </c>
      <c r="G85" s="269">
        <v>0</v>
      </c>
      <c r="H85" s="269">
        <v>0</v>
      </c>
      <c r="I85" s="269">
        <v>0</v>
      </c>
      <c r="J85" s="269">
        <v>0</v>
      </c>
      <c r="K85" s="269">
        <v>769</v>
      </c>
      <c r="L85" s="269">
        <v>80393</v>
      </c>
    </row>
    <row r="86" spans="1:12" ht="12.75">
      <c r="A86" s="448"/>
      <c r="B86" s="448" t="s">
        <v>18</v>
      </c>
      <c r="C86" s="464">
        <v>201</v>
      </c>
      <c r="D86" s="464">
        <v>963425</v>
      </c>
      <c r="E86" s="464">
        <v>46</v>
      </c>
      <c r="F86" s="464">
        <v>82709</v>
      </c>
      <c r="G86" s="464">
        <v>273</v>
      </c>
      <c r="H86" s="464">
        <v>998896</v>
      </c>
      <c r="I86" s="464">
        <v>0</v>
      </c>
      <c r="J86" s="464">
        <v>0</v>
      </c>
      <c r="K86" s="464">
        <v>156903</v>
      </c>
      <c r="L86" s="464">
        <v>19046515</v>
      </c>
    </row>
    <row r="87" spans="1:12" ht="12.75">
      <c r="A87" s="74"/>
      <c r="B87" s="74"/>
      <c r="C87" s="74"/>
      <c r="D87" s="74"/>
      <c r="E87" s="74"/>
      <c r="F87" s="74"/>
      <c r="G87" s="74"/>
      <c r="H87" s="74"/>
      <c r="I87" s="74"/>
      <c r="J87" s="74"/>
      <c r="K87" s="74"/>
      <c r="L87" s="74"/>
    </row>
    <row r="88" spans="1:12" ht="12.75">
      <c r="A88" s="74"/>
      <c r="B88" s="74"/>
      <c r="C88" s="74"/>
      <c r="D88" s="74"/>
      <c r="E88" s="74"/>
      <c r="F88" s="74"/>
      <c r="G88" s="74"/>
      <c r="H88" s="74"/>
      <c r="I88" s="74"/>
      <c r="J88" s="74"/>
      <c r="K88" s="74"/>
      <c r="L88" s="74"/>
    </row>
    <row r="90" spans="1:12" ht="12.75">
      <c r="A90" s="920"/>
      <c r="B90" s="920"/>
      <c r="C90" s="920"/>
      <c r="D90" s="920"/>
      <c r="E90" s="920"/>
      <c r="F90" s="920"/>
      <c r="G90" s="920"/>
      <c r="H90" s="920"/>
      <c r="I90" s="920"/>
      <c r="J90" s="920"/>
      <c r="K90" s="920"/>
      <c r="L90" s="92"/>
    </row>
    <row r="91" spans="1:12" ht="12.75">
      <c r="A91" s="74"/>
      <c r="B91" s="74"/>
      <c r="C91" s="74"/>
      <c r="D91" s="74"/>
      <c r="E91" s="74"/>
      <c r="F91" s="74"/>
      <c r="G91" s="74"/>
      <c r="H91" s="74"/>
      <c r="I91" s="74"/>
      <c r="J91" s="74"/>
      <c r="K91" s="74"/>
      <c r="L91" s="74"/>
    </row>
    <row r="92" spans="1:12" ht="15.75" customHeight="1">
      <c r="A92" s="87"/>
      <c r="B92" s="87"/>
      <c r="C92" s="87"/>
      <c r="D92" s="87"/>
      <c r="E92" s="87"/>
      <c r="F92" s="87"/>
      <c r="G92" s="87"/>
      <c r="H92" s="87"/>
      <c r="I92" s="87"/>
      <c r="J92" s="122"/>
      <c r="K92" s="122"/>
      <c r="L92" s="122"/>
    </row>
    <row r="93" spans="1:12" ht="15.75" customHeight="1">
      <c r="A93" s="622" t="s">
        <v>1010</v>
      </c>
      <c r="B93" s="122"/>
      <c r="C93" s="122"/>
      <c r="D93" s="122"/>
      <c r="E93" s="122"/>
      <c r="F93" s="122"/>
      <c r="G93" s="122"/>
      <c r="H93" s="122"/>
      <c r="I93" s="122"/>
      <c r="J93" s="911" t="s">
        <v>995</v>
      </c>
      <c r="K93" s="911"/>
      <c r="L93" s="911"/>
    </row>
    <row r="94" spans="1:12" ht="15" customHeight="1">
      <c r="A94" s="122"/>
      <c r="B94" s="122"/>
      <c r="C94" s="122"/>
      <c r="D94" s="122"/>
      <c r="E94" s="122"/>
      <c r="F94" s="122"/>
      <c r="G94" s="122"/>
      <c r="H94" s="122"/>
      <c r="I94" s="122"/>
      <c r="J94" s="911" t="s">
        <v>998</v>
      </c>
      <c r="K94" s="911"/>
      <c r="L94" s="911"/>
    </row>
    <row r="95" spans="1:12" ht="12.75">
      <c r="A95" s="74"/>
      <c r="B95" s="74"/>
      <c r="C95" s="74"/>
      <c r="D95" s="74"/>
      <c r="E95" s="74"/>
      <c r="F95" s="74"/>
      <c r="J95" s="911" t="s">
        <v>997</v>
      </c>
      <c r="K95" s="911"/>
      <c r="L95" s="911"/>
    </row>
  </sheetData>
  <sheetProtection/>
  <mergeCells count="16">
    <mergeCell ref="J95:L95"/>
    <mergeCell ref="I8:J8"/>
    <mergeCell ref="K8:L8"/>
    <mergeCell ref="A90:K90"/>
    <mergeCell ref="J93:L93"/>
    <mergeCell ref="J94:L94"/>
    <mergeCell ref="K1:L1"/>
    <mergeCell ref="A2:L2"/>
    <mergeCell ref="A3:L3"/>
    <mergeCell ref="A5:L5"/>
    <mergeCell ref="A7:B7"/>
    <mergeCell ref="A8:A9"/>
    <mergeCell ref="B8:B9"/>
    <mergeCell ref="C8:D8"/>
    <mergeCell ref="E8:F8"/>
    <mergeCell ref="G8:H8"/>
  </mergeCells>
  <conditionalFormatting sqref="J93:K95">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105" r:id="rId1"/>
</worksheet>
</file>

<file path=xl/worksheets/sheet44.xml><?xml version="1.0" encoding="utf-8"?>
<worksheet xmlns="http://schemas.openxmlformats.org/spreadsheetml/2006/main" xmlns:r="http://schemas.openxmlformats.org/officeDocument/2006/relationships">
  <sheetPr>
    <tabColor rgb="FF00B050"/>
  </sheetPr>
  <dimension ref="A1:IV32"/>
  <sheetViews>
    <sheetView view="pageBreakPreview" zoomScale="90" zoomScaleSheetLayoutView="90" zoomScalePageLayoutView="0" workbookViewId="0" topLeftCell="A1">
      <selection activeCell="A1" sqref="A1:IV16384"/>
    </sheetView>
  </sheetViews>
  <sheetFormatPr defaultColWidth="9.140625" defaultRowHeight="12.75"/>
  <cols>
    <col min="1" max="1" width="4.7109375" style="146" customWidth="1"/>
    <col min="2" max="2" width="17.7109375" style="146" customWidth="1"/>
    <col min="3" max="11" width="7.8515625" style="146" customWidth="1"/>
    <col min="12" max="20" width="8.00390625" style="146" customWidth="1"/>
    <col min="21" max="21" width="11.140625" style="146" bestFit="1" customWidth="1"/>
    <col min="22" max="23" width="10.140625" style="146" bestFit="1" customWidth="1"/>
    <col min="24" max="16384" width="9.140625" style="146" customWidth="1"/>
  </cols>
  <sheetData>
    <row r="1" spans="15:21" ht="15">
      <c r="O1" s="1189" t="s">
        <v>292</v>
      </c>
      <c r="P1" s="1189"/>
      <c r="Q1" s="1189"/>
      <c r="R1" s="1189"/>
      <c r="S1" s="1189"/>
      <c r="T1" s="1189"/>
      <c r="U1" s="1189"/>
    </row>
    <row r="2" spans="1:23" ht="15.75">
      <c r="A2" s="1186" t="s">
        <v>0</v>
      </c>
      <c r="B2" s="1186"/>
      <c r="C2" s="1186"/>
      <c r="D2" s="1186"/>
      <c r="E2" s="1186"/>
      <c r="F2" s="1186"/>
      <c r="G2" s="1186"/>
      <c r="H2" s="1186"/>
      <c r="I2" s="1186"/>
      <c r="J2" s="1186"/>
      <c r="K2" s="1186"/>
      <c r="L2" s="1186"/>
      <c r="M2" s="1186"/>
      <c r="N2" s="1186"/>
      <c r="O2" s="1186"/>
      <c r="P2" s="1186"/>
      <c r="Q2" s="1186"/>
      <c r="R2" s="1186"/>
      <c r="S2" s="1186"/>
      <c r="T2" s="1186"/>
      <c r="U2" s="1186"/>
      <c r="V2" s="1186"/>
      <c r="W2" s="1186"/>
    </row>
    <row r="3" spans="1:23" ht="18">
      <c r="A3" s="1187" t="s">
        <v>388</v>
      </c>
      <c r="B3" s="1187"/>
      <c r="C3" s="1187"/>
      <c r="D3" s="1187"/>
      <c r="E3" s="1187"/>
      <c r="F3" s="1187"/>
      <c r="G3" s="1187"/>
      <c r="H3" s="1187"/>
      <c r="I3" s="1187"/>
      <c r="J3" s="1187"/>
      <c r="K3" s="1187"/>
      <c r="L3" s="1187"/>
      <c r="M3" s="1187"/>
      <c r="N3" s="1187"/>
      <c r="O3" s="1187"/>
      <c r="P3" s="1187"/>
      <c r="Q3" s="1187"/>
      <c r="R3" s="1187"/>
      <c r="S3" s="1187"/>
      <c r="T3" s="1187"/>
      <c r="U3" s="1187"/>
      <c r="V3" s="1187"/>
      <c r="W3" s="1187"/>
    </row>
    <row r="4" spans="1:23" ht="15.75">
      <c r="A4" s="1188" t="s">
        <v>398</v>
      </c>
      <c r="B4" s="1188"/>
      <c r="C4" s="1188"/>
      <c r="D4" s="1188"/>
      <c r="E4" s="1188"/>
      <c r="F4" s="1188"/>
      <c r="G4" s="1188"/>
      <c r="H4" s="1188"/>
      <c r="I4" s="1188"/>
      <c r="J4" s="1188"/>
      <c r="K4" s="1188"/>
      <c r="L4" s="1188"/>
      <c r="M4" s="1188"/>
      <c r="N4" s="1188"/>
      <c r="O4" s="1188"/>
      <c r="P4" s="1188"/>
      <c r="Q4" s="1188"/>
      <c r="R4" s="1188"/>
      <c r="S4" s="1188"/>
      <c r="T4" s="1188"/>
      <c r="U4" s="1188"/>
      <c r="V4" s="1188"/>
      <c r="W4" s="1188"/>
    </row>
    <row r="6" spans="1:2" ht="12.75">
      <c r="A6" s="1190" t="s">
        <v>994</v>
      </c>
      <c r="B6" s="1190"/>
    </row>
    <row r="7" spans="1:256" ht="12.75">
      <c r="A7" s="1191" t="s">
        <v>1</v>
      </c>
      <c r="B7" s="1191" t="s">
        <v>127</v>
      </c>
      <c r="C7" s="1192" t="s">
        <v>23</v>
      </c>
      <c r="D7" s="1193"/>
      <c r="E7" s="1193"/>
      <c r="F7" s="1193"/>
      <c r="G7" s="1193"/>
      <c r="H7" s="1193"/>
      <c r="I7" s="1193"/>
      <c r="J7" s="1193"/>
      <c r="K7" s="1194"/>
      <c r="L7" s="1192" t="s">
        <v>24</v>
      </c>
      <c r="M7" s="1193"/>
      <c r="N7" s="1193"/>
      <c r="O7" s="1193"/>
      <c r="P7" s="1193"/>
      <c r="Q7" s="1193"/>
      <c r="R7" s="1193"/>
      <c r="S7" s="1193"/>
      <c r="T7" s="1194"/>
      <c r="U7" s="1191" t="s">
        <v>184</v>
      </c>
      <c r="V7" s="1191"/>
      <c r="W7" s="1191"/>
      <c r="X7" s="148"/>
      <c r="Y7" s="148"/>
      <c r="Z7" s="148"/>
      <c r="AA7" s="148"/>
      <c r="AB7" s="148"/>
      <c r="AC7" s="148"/>
      <c r="AD7" s="149"/>
      <c r="AE7" s="150"/>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8"/>
      <c r="IT7" s="148"/>
      <c r="IU7" s="148"/>
      <c r="IV7" s="148"/>
    </row>
    <row r="8" spans="1:256" ht="12.75">
      <c r="A8" s="1191"/>
      <c r="B8" s="1191"/>
      <c r="C8" s="1183" t="s">
        <v>222</v>
      </c>
      <c r="D8" s="1184"/>
      <c r="E8" s="1185"/>
      <c r="F8" s="1183" t="s">
        <v>223</v>
      </c>
      <c r="G8" s="1184"/>
      <c r="H8" s="1185"/>
      <c r="I8" s="1183" t="s">
        <v>18</v>
      </c>
      <c r="J8" s="1184"/>
      <c r="K8" s="1185"/>
      <c r="L8" s="1183" t="s">
        <v>222</v>
      </c>
      <c r="M8" s="1184"/>
      <c r="N8" s="1185"/>
      <c r="O8" s="1183" t="s">
        <v>223</v>
      </c>
      <c r="P8" s="1184"/>
      <c r="Q8" s="1185"/>
      <c r="R8" s="1183" t="s">
        <v>18</v>
      </c>
      <c r="S8" s="1184"/>
      <c r="T8" s="1185"/>
      <c r="U8" s="1191"/>
      <c r="V8" s="1191"/>
      <c r="W8" s="1191"/>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c r="IU8" s="148"/>
      <c r="IV8" s="148"/>
    </row>
    <row r="9" spans="1:256" ht="12.75">
      <c r="A9" s="147"/>
      <c r="B9" s="147"/>
      <c r="C9" s="151" t="s">
        <v>387</v>
      </c>
      <c r="D9" s="152" t="s">
        <v>42</v>
      </c>
      <c r="E9" s="153" t="s">
        <v>43</v>
      </c>
      <c r="F9" s="151" t="s">
        <v>387</v>
      </c>
      <c r="G9" s="152" t="s">
        <v>42</v>
      </c>
      <c r="H9" s="153" t="s">
        <v>43</v>
      </c>
      <c r="I9" s="151" t="s">
        <v>387</v>
      </c>
      <c r="J9" s="152" t="s">
        <v>42</v>
      </c>
      <c r="K9" s="153" t="s">
        <v>43</v>
      </c>
      <c r="L9" s="151" t="s">
        <v>387</v>
      </c>
      <c r="M9" s="152" t="s">
        <v>42</v>
      </c>
      <c r="N9" s="153" t="s">
        <v>43</v>
      </c>
      <c r="O9" s="151" t="s">
        <v>387</v>
      </c>
      <c r="P9" s="152" t="s">
        <v>42</v>
      </c>
      <c r="Q9" s="153" t="s">
        <v>43</v>
      </c>
      <c r="R9" s="151" t="s">
        <v>387</v>
      </c>
      <c r="S9" s="152" t="s">
        <v>42</v>
      </c>
      <c r="T9" s="153" t="s">
        <v>43</v>
      </c>
      <c r="U9" s="147" t="s">
        <v>387</v>
      </c>
      <c r="V9" s="147" t="s">
        <v>42</v>
      </c>
      <c r="W9" s="147" t="s">
        <v>43</v>
      </c>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8"/>
      <c r="IT9" s="148"/>
      <c r="IU9" s="148"/>
      <c r="IV9" s="148"/>
    </row>
    <row r="10" spans="1:256" ht="12.75">
      <c r="A10" s="147">
        <v>1</v>
      </c>
      <c r="B10" s="147">
        <v>2</v>
      </c>
      <c r="C10" s="147">
        <v>3</v>
      </c>
      <c r="D10" s="147">
        <v>4</v>
      </c>
      <c r="E10" s="147">
        <v>5</v>
      </c>
      <c r="F10" s="147">
        <v>6</v>
      </c>
      <c r="G10" s="147">
        <v>7</v>
      </c>
      <c r="H10" s="147">
        <v>8</v>
      </c>
      <c r="I10" s="147">
        <v>9</v>
      </c>
      <c r="J10" s="147">
        <v>10</v>
      </c>
      <c r="K10" s="147">
        <v>11</v>
      </c>
      <c r="L10" s="147">
        <v>12</v>
      </c>
      <c r="M10" s="147">
        <v>13</v>
      </c>
      <c r="N10" s="147">
        <v>14</v>
      </c>
      <c r="O10" s="147">
        <v>15</v>
      </c>
      <c r="P10" s="147">
        <v>16</v>
      </c>
      <c r="Q10" s="147">
        <v>17</v>
      </c>
      <c r="R10" s="147">
        <v>18</v>
      </c>
      <c r="S10" s="147">
        <v>19</v>
      </c>
      <c r="T10" s="147">
        <v>20</v>
      </c>
      <c r="U10" s="147">
        <v>21</v>
      </c>
      <c r="V10" s="147">
        <v>22</v>
      </c>
      <c r="W10" s="147">
        <v>23</v>
      </c>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4"/>
      <c r="HS10" s="154"/>
      <c r="HT10" s="154"/>
      <c r="HU10" s="154"/>
      <c r="HV10" s="154"/>
      <c r="HW10" s="154"/>
      <c r="HX10" s="154"/>
      <c r="HY10" s="154"/>
      <c r="HZ10" s="154"/>
      <c r="IA10" s="154"/>
      <c r="IB10" s="154"/>
      <c r="IC10" s="154"/>
      <c r="ID10" s="154"/>
      <c r="IE10" s="154"/>
      <c r="IF10" s="154"/>
      <c r="IG10" s="154"/>
      <c r="IH10" s="154"/>
      <c r="II10" s="154"/>
      <c r="IJ10" s="154"/>
      <c r="IK10" s="154"/>
      <c r="IL10" s="154"/>
      <c r="IM10" s="154"/>
      <c r="IN10" s="154"/>
      <c r="IO10" s="154"/>
      <c r="IP10" s="154"/>
      <c r="IQ10" s="154"/>
      <c r="IR10" s="154"/>
      <c r="IS10" s="154"/>
      <c r="IT10" s="154"/>
      <c r="IU10" s="154"/>
      <c r="IV10" s="154"/>
    </row>
    <row r="11" spans="1:256" ht="12.75">
      <c r="A11" s="1178" t="s">
        <v>373</v>
      </c>
      <c r="B11" s="1179"/>
      <c r="C11" s="417"/>
      <c r="D11" s="417"/>
      <c r="E11" s="417"/>
      <c r="F11" s="417"/>
      <c r="G11" s="417"/>
      <c r="H11" s="417"/>
      <c r="I11" s="417"/>
      <c r="J11" s="417"/>
      <c r="K11" s="417"/>
      <c r="L11" s="417"/>
      <c r="M11" s="417"/>
      <c r="N11" s="417"/>
      <c r="O11" s="417"/>
      <c r="P11" s="417"/>
      <c r="Q11" s="417"/>
      <c r="R11" s="417"/>
      <c r="S11" s="417"/>
      <c r="T11" s="417"/>
      <c r="U11" s="1180">
        <v>134383</v>
      </c>
      <c r="V11" s="1180">
        <v>41491</v>
      </c>
      <c r="W11" s="1180">
        <v>1105</v>
      </c>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4"/>
      <c r="EG11" s="154"/>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4"/>
      <c r="FZ11" s="154"/>
      <c r="GA11" s="154"/>
      <c r="GB11" s="154"/>
      <c r="GC11" s="154"/>
      <c r="GD11" s="154"/>
      <c r="GE11" s="154"/>
      <c r="GF11" s="154"/>
      <c r="GG11" s="154"/>
      <c r="GH11" s="154"/>
      <c r="GI11" s="154"/>
      <c r="GJ11" s="154"/>
      <c r="GK11" s="154"/>
      <c r="GL11" s="154"/>
      <c r="GM11" s="154"/>
      <c r="GN11" s="154"/>
      <c r="GO11" s="154"/>
      <c r="GP11" s="154"/>
      <c r="GQ11" s="154"/>
      <c r="GR11" s="154"/>
      <c r="GS11" s="154"/>
      <c r="GT11" s="154"/>
      <c r="GU11" s="154"/>
      <c r="GV11" s="154"/>
      <c r="GW11" s="154"/>
      <c r="GX11" s="154"/>
      <c r="GY11" s="154"/>
      <c r="GZ11" s="154"/>
      <c r="HA11" s="154"/>
      <c r="HB11" s="154"/>
      <c r="HC11" s="154"/>
      <c r="HD11" s="154"/>
      <c r="HE11" s="154"/>
      <c r="HF11" s="154"/>
      <c r="HG11" s="154"/>
      <c r="HH11" s="154"/>
      <c r="HI11" s="154"/>
      <c r="HJ11" s="154"/>
      <c r="HK11" s="154"/>
      <c r="HL11" s="154"/>
      <c r="HM11" s="154"/>
      <c r="HN11" s="154"/>
      <c r="HO11" s="154"/>
      <c r="HP11" s="154"/>
      <c r="HQ11" s="154"/>
      <c r="HR11" s="154"/>
      <c r="HS11" s="154"/>
      <c r="HT11" s="154"/>
      <c r="HU11" s="154"/>
      <c r="HV11" s="154"/>
      <c r="HW11" s="154"/>
      <c r="HX11" s="154"/>
      <c r="HY11" s="154"/>
      <c r="HZ11" s="154"/>
      <c r="IA11" s="154"/>
      <c r="IB11" s="154"/>
      <c r="IC11" s="154"/>
      <c r="ID11" s="154"/>
      <c r="IE11" s="154"/>
      <c r="IF11" s="154"/>
      <c r="IG11" s="154"/>
      <c r="IH11" s="154"/>
      <c r="II11" s="154"/>
      <c r="IJ11" s="154"/>
      <c r="IK11" s="154"/>
      <c r="IL11" s="154"/>
      <c r="IM11" s="154"/>
      <c r="IN11" s="154"/>
      <c r="IO11" s="154"/>
      <c r="IP11" s="154"/>
      <c r="IQ11" s="154"/>
      <c r="IR11" s="154"/>
      <c r="IS11" s="154"/>
      <c r="IT11" s="154"/>
      <c r="IU11" s="154"/>
      <c r="IV11" s="154"/>
    </row>
    <row r="12" spans="1:23" ht="12.75">
      <c r="A12" s="155">
        <v>1</v>
      </c>
      <c r="B12" s="156" t="s">
        <v>158</v>
      </c>
      <c r="C12" s="418"/>
      <c r="D12" s="418"/>
      <c r="E12" s="418"/>
      <c r="F12" s="418"/>
      <c r="G12" s="418"/>
      <c r="H12" s="418"/>
      <c r="I12" s="418"/>
      <c r="J12" s="418"/>
      <c r="K12" s="418"/>
      <c r="L12" s="418"/>
      <c r="M12" s="418"/>
      <c r="N12" s="418"/>
      <c r="O12" s="418"/>
      <c r="P12" s="418"/>
      <c r="Q12" s="418"/>
      <c r="R12" s="418"/>
      <c r="S12" s="418"/>
      <c r="T12" s="418"/>
      <c r="U12" s="1181"/>
      <c r="V12" s="1181"/>
      <c r="W12" s="1181"/>
    </row>
    <row r="13" spans="1:23" ht="12.75">
      <c r="A13" s="155">
        <v>2</v>
      </c>
      <c r="B13" s="156" t="s">
        <v>159</v>
      </c>
      <c r="C13" s="418"/>
      <c r="D13" s="418"/>
      <c r="E13" s="418"/>
      <c r="F13" s="418"/>
      <c r="G13" s="418"/>
      <c r="H13" s="418"/>
      <c r="I13" s="418"/>
      <c r="J13" s="418"/>
      <c r="K13" s="418"/>
      <c r="L13" s="418"/>
      <c r="M13" s="418"/>
      <c r="N13" s="418"/>
      <c r="O13" s="418"/>
      <c r="P13" s="418"/>
      <c r="Q13" s="418"/>
      <c r="R13" s="418"/>
      <c r="S13" s="418"/>
      <c r="T13" s="418"/>
      <c r="U13" s="1181"/>
      <c r="V13" s="1181"/>
      <c r="W13" s="1181"/>
    </row>
    <row r="14" spans="1:23" ht="25.5">
      <c r="A14" s="155">
        <v>3</v>
      </c>
      <c r="B14" s="157" t="s">
        <v>162</v>
      </c>
      <c r="C14" s="418"/>
      <c r="D14" s="418"/>
      <c r="E14" s="418"/>
      <c r="F14" s="418"/>
      <c r="G14" s="418"/>
      <c r="H14" s="418"/>
      <c r="I14" s="418"/>
      <c r="J14" s="418"/>
      <c r="K14" s="418"/>
      <c r="L14" s="418"/>
      <c r="M14" s="418"/>
      <c r="N14" s="418"/>
      <c r="O14" s="418"/>
      <c r="P14" s="418"/>
      <c r="Q14" s="418"/>
      <c r="R14" s="418"/>
      <c r="S14" s="418"/>
      <c r="T14" s="418"/>
      <c r="U14" s="1181"/>
      <c r="V14" s="1181"/>
      <c r="W14" s="1181"/>
    </row>
    <row r="15" spans="1:23" ht="25.5">
      <c r="A15" s="155">
        <v>4</v>
      </c>
      <c r="B15" s="157" t="s">
        <v>160</v>
      </c>
      <c r="C15" s="418"/>
      <c r="D15" s="418"/>
      <c r="E15" s="418"/>
      <c r="F15" s="418"/>
      <c r="G15" s="418"/>
      <c r="H15" s="418"/>
      <c r="I15" s="418"/>
      <c r="J15" s="418"/>
      <c r="K15" s="418"/>
      <c r="L15" s="418"/>
      <c r="M15" s="418"/>
      <c r="N15" s="418"/>
      <c r="O15" s="418"/>
      <c r="P15" s="418"/>
      <c r="Q15" s="418"/>
      <c r="R15" s="418"/>
      <c r="S15" s="418"/>
      <c r="T15" s="418"/>
      <c r="U15" s="1181"/>
      <c r="V15" s="1181"/>
      <c r="W15" s="1181"/>
    </row>
    <row r="16" spans="1:23" ht="12.75">
      <c r="A16" s="155">
        <v>5</v>
      </c>
      <c r="B16" s="156" t="s">
        <v>161</v>
      </c>
      <c r="C16" s="418"/>
      <c r="D16" s="418"/>
      <c r="E16" s="418"/>
      <c r="F16" s="418"/>
      <c r="G16" s="418"/>
      <c r="H16" s="418"/>
      <c r="I16" s="418"/>
      <c r="J16" s="418"/>
      <c r="K16" s="418"/>
      <c r="L16" s="418"/>
      <c r="M16" s="418"/>
      <c r="N16" s="418"/>
      <c r="O16" s="418"/>
      <c r="P16" s="418"/>
      <c r="Q16" s="418"/>
      <c r="R16" s="418"/>
      <c r="S16" s="418"/>
      <c r="T16" s="418"/>
      <c r="U16" s="1181"/>
      <c r="V16" s="1181"/>
      <c r="W16" s="1181"/>
    </row>
    <row r="17" spans="1:23" ht="12.75">
      <c r="A17" s="1178" t="s">
        <v>374</v>
      </c>
      <c r="B17" s="1179"/>
      <c r="C17" s="418"/>
      <c r="D17" s="418"/>
      <c r="E17" s="418"/>
      <c r="F17" s="418"/>
      <c r="G17" s="418"/>
      <c r="H17" s="418"/>
      <c r="I17" s="418"/>
      <c r="J17" s="418"/>
      <c r="K17" s="418"/>
      <c r="L17" s="418"/>
      <c r="M17" s="418"/>
      <c r="N17" s="418"/>
      <c r="O17" s="418"/>
      <c r="P17" s="418"/>
      <c r="Q17" s="418"/>
      <c r="R17" s="418"/>
      <c r="S17" s="418"/>
      <c r="T17" s="418"/>
      <c r="U17" s="1181"/>
      <c r="V17" s="1181"/>
      <c r="W17" s="1181"/>
    </row>
    <row r="18" spans="1:23" ht="12.75">
      <c r="A18" s="155">
        <v>6</v>
      </c>
      <c r="B18" s="156" t="s">
        <v>163</v>
      </c>
      <c r="C18" s="418"/>
      <c r="D18" s="418"/>
      <c r="E18" s="418"/>
      <c r="F18" s="418"/>
      <c r="G18" s="418"/>
      <c r="H18" s="418"/>
      <c r="I18" s="418"/>
      <c r="J18" s="418"/>
      <c r="K18" s="418"/>
      <c r="L18" s="418"/>
      <c r="M18" s="418"/>
      <c r="N18" s="418"/>
      <c r="O18" s="418"/>
      <c r="P18" s="418"/>
      <c r="Q18" s="418"/>
      <c r="R18" s="418"/>
      <c r="S18" s="418"/>
      <c r="T18" s="418"/>
      <c r="U18" s="1181"/>
      <c r="V18" s="1181"/>
      <c r="W18" s="1181"/>
    </row>
    <row r="19" spans="1:23" ht="12.75">
      <c r="A19" s="155">
        <v>7</v>
      </c>
      <c r="B19" s="156" t="s">
        <v>164</v>
      </c>
      <c r="C19" s="418"/>
      <c r="D19" s="418"/>
      <c r="E19" s="418"/>
      <c r="F19" s="418"/>
      <c r="G19" s="418"/>
      <c r="H19" s="418"/>
      <c r="I19" s="418"/>
      <c r="J19" s="418"/>
      <c r="K19" s="418"/>
      <c r="L19" s="418"/>
      <c r="M19" s="418"/>
      <c r="N19" s="418"/>
      <c r="O19" s="418"/>
      <c r="P19" s="418"/>
      <c r="Q19" s="418"/>
      <c r="R19" s="418"/>
      <c r="S19" s="418"/>
      <c r="T19" s="418"/>
      <c r="U19" s="1181"/>
      <c r="V19" s="1181"/>
      <c r="W19" s="1181"/>
    </row>
    <row r="20" spans="1:23" ht="12.75">
      <c r="A20" s="158" t="s">
        <v>6</v>
      </c>
      <c r="B20" s="159"/>
      <c r="C20" s="418"/>
      <c r="D20" s="418"/>
      <c r="E20" s="418"/>
      <c r="F20" s="418"/>
      <c r="G20" s="418"/>
      <c r="H20" s="418"/>
      <c r="I20" s="418"/>
      <c r="J20" s="418"/>
      <c r="K20" s="418"/>
      <c r="L20" s="418"/>
      <c r="M20" s="418"/>
      <c r="N20" s="418"/>
      <c r="O20" s="418"/>
      <c r="P20" s="418"/>
      <c r="Q20" s="418"/>
      <c r="R20" s="418"/>
      <c r="S20" s="418"/>
      <c r="T20" s="418"/>
      <c r="U20" s="1181"/>
      <c r="V20" s="1181"/>
      <c r="W20" s="1181"/>
    </row>
    <row r="21" spans="1:23" ht="12.75">
      <c r="A21" s="158" t="s">
        <v>6</v>
      </c>
      <c r="B21" s="159"/>
      <c r="C21" s="418"/>
      <c r="D21" s="418"/>
      <c r="E21" s="418"/>
      <c r="F21" s="418"/>
      <c r="G21" s="418"/>
      <c r="H21" s="418"/>
      <c r="I21" s="418"/>
      <c r="J21" s="418"/>
      <c r="K21" s="418"/>
      <c r="L21" s="418"/>
      <c r="M21" s="418"/>
      <c r="N21" s="418"/>
      <c r="O21" s="418"/>
      <c r="P21" s="418"/>
      <c r="Q21" s="418"/>
      <c r="R21" s="418"/>
      <c r="S21" s="418"/>
      <c r="T21" s="418"/>
      <c r="U21" s="1181"/>
      <c r="V21" s="1181"/>
      <c r="W21" s="1181"/>
    </row>
    <row r="22" spans="1:23" ht="12.75">
      <c r="A22" s="155" t="s">
        <v>18</v>
      </c>
      <c r="B22" s="156"/>
      <c r="C22" s="418"/>
      <c r="D22" s="418"/>
      <c r="E22" s="418"/>
      <c r="F22" s="418"/>
      <c r="G22" s="418"/>
      <c r="H22" s="418"/>
      <c r="I22" s="418"/>
      <c r="J22" s="418"/>
      <c r="K22" s="418"/>
      <c r="L22" s="418"/>
      <c r="M22" s="418"/>
      <c r="N22" s="418"/>
      <c r="O22" s="418"/>
      <c r="P22" s="418"/>
      <c r="Q22" s="418"/>
      <c r="R22" s="418"/>
      <c r="S22" s="418"/>
      <c r="T22" s="418"/>
      <c r="U22" s="1182"/>
      <c r="V22" s="1182"/>
      <c r="W22" s="1182"/>
    </row>
    <row r="23" spans="1:2" ht="12.75">
      <c r="A23" s="160"/>
      <c r="B23" s="160"/>
    </row>
    <row r="24" spans="1:23" ht="12.75">
      <c r="A24" s="1176" t="s">
        <v>932</v>
      </c>
      <c r="B24" s="1176"/>
      <c r="C24" s="1176"/>
      <c r="D24" s="1176"/>
      <c r="E24" s="1176"/>
      <c r="F24" s="1176"/>
      <c r="G24" s="1176"/>
      <c r="H24" s="1176"/>
      <c r="I24" s="1176"/>
      <c r="J24" s="1176"/>
      <c r="K24" s="1176"/>
      <c r="L24" s="1176"/>
      <c r="M24" s="1176"/>
      <c r="N24" s="1176"/>
      <c r="O24" s="1176"/>
      <c r="P24" s="1176"/>
      <c r="Q24" s="1176"/>
      <c r="R24" s="1176"/>
      <c r="S24" s="1176"/>
      <c r="T24" s="1176"/>
      <c r="U24" s="1176"/>
      <c r="V24" s="1176"/>
      <c r="W24" s="1176"/>
    </row>
    <row r="25" spans="1:23" ht="12.75">
      <c r="A25" s="1176" t="s">
        <v>933</v>
      </c>
      <c r="B25" s="1176"/>
      <c r="C25" s="1176"/>
      <c r="D25" s="1176"/>
      <c r="E25" s="1176"/>
      <c r="F25" s="1176"/>
      <c r="G25" s="1176"/>
      <c r="H25" s="1176"/>
      <c r="I25" s="1176"/>
      <c r="J25" s="1176"/>
      <c r="K25" s="1176"/>
      <c r="L25" s="1176"/>
      <c r="M25" s="1176"/>
      <c r="N25" s="1176"/>
      <c r="O25" s="1176"/>
      <c r="P25" s="1176"/>
      <c r="Q25" s="1176"/>
      <c r="R25" s="1176"/>
      <c r="S25" s="1176"/>
      <c r="T25" s="1176"/>
      <c r="U25" s="1176"/>
      <c r="V25" s="1176"/>
      <c r="W25" s="1176"/>
    </row>
    <row r="27" spans="1:21" ht="12.75">
      <c r="A27" s="1177"/>
      <c r="B27" s="1177"/>
      <c r="C27" s="1177"/>
      <c r="D27" s="1177"/>
      <c r="E27" s="1177"/>
      <c r="F27" s="1177"/>
      <c r="G27" s="1177"/>
      <c r="H27" s="1177"/>
      <c r="I27" s="1177"/>
      <c r="J27" s="161"/>
      <c r="K27" s="161"/>
      <c r="L27" s="161"/>
      <c r="M27" s="161"/>
      <c r="N27" s="161"/>
      <c r="O27" s="1177"/>
      <c r="P27" s="1177"/>
      <c r="Q27" s="1177"/>
      <c r="R27" s="1177"/>
      <c r="S27" s="1177"/>
      <c r="T27" s="1177"/>
      <c r="U27" s="1177"/>
    </row>
    <row r="29" spans="1:21" ht="15.75">
      <c r="A29" s="162"/>
      <c r="B29" s="162"/>
      <c r="C29" s="162"/>
      <c r="D29" s="162"/>
      <c r="E29" s="162"/>
      <c r="F29" s="162"/>
      <c r="G29" s="162"/>
      <c r="H29" s="162"/>
      <c r="I29" s="162"/>
      <c r="J29" s="162"/>
      <c r="K29" s="162"/>
      <c r="L29" s="162"/>
      <c r="M29" s="162"/>
      <c r="N29" s="162"/>
      <c r="R29" s="626"/>
      <c r="S29" s="626"/>
      <c r="T29" s="626"/>
      <c r="U29" s="626"/>
    </row>
    <row r="30" spans="1:22" ht="15.75">
      <c r="A30" s="628" t="s">
        <v>1033</v>
      </c>
      <c r="B30" s="626"/>
      <c r="C30" s="626"/>
      <c r="D30" s="626"/>
      <c r="E30" s="626"/>
      <c r="F30" s="626"/>
      <c r="G30" s="626"/>
      <c r="H30" s="626"/>
      <c r="I30" s="626"/>
      <c r="J30" s="626"/>
      <c r="K30" s="626"/>
      <c r="L30" s="626"/>
      <c r="M30" s="626"/>
      <c r="N30" s="626"/>
      <c r="O30" s="626"/>
      <c r="P30" s="626"/>
      <c r="Q30" s="626"/>
      <c r="R30" s="626"/>
      <c r="S30" s="626"/>
      <c r="T30" s="911" t="s">
        <v>995</v>
      </c>
      <c r="U30" s="911"/>
      <c r="V30" s="911"/>
    </row>
    <row r="31" spans="1:22" ht="15.75">
      <c r="A31" s="626"/>
      <c r="B31" s="626"/>
      <c r="C31" s="626"/>
      <c r="D31" s="626"/>
      <c r="E31" s="626"/>
      <c r="F31" s="626"/>
      <c r="G31" s="626"/>
      <c r="H31" s="626"/>
      <c r="I31" s="626"/>
      <c r="J31" s="626"/>
      <c r="K31" s="626"/>
      <c r="L31" s="626"/>
      <c r="M31" s="626"/>
      <c r="N31" s="626"/>
      <c r="O31" s="626"/>
      <c r="P31" s="626"/>
      <c r="Q31" s="626"/>
      <c r="R31" s="626"/>
      <c r="S31" s="626"/>
      <c r="T31" s="911" t="s">
        <v>998</v>
      </c>
      <c r="U31" s="911"/>
      <c r="V31" s="911"/>
    </row>
    <row r="32" spans="18:23" ht="12.75">
      <c r="R32" s="627"/>
      <c r="S32" s="627"/>
      <c r="T32" s="911" t="s">
        <v>997</v>
      </c>
      <c r="U32" s="911"/>
      <c r="V32" s="911"/>
      <c r="W32" s="627"/>
    </row>
  </sheetData>
  <sheetProtection/>
  <mergeCells count="28">
    <mergeCell ref="A2:W2"/>
    <mergeCell ref="A3:W3"/>
    <mergeCell ref="A4:W4"/>
    <mergeCell ref="O1:U1"/>
    <mergeCell ref="A6:B6"/>
    <mergeCell ref="A7:A8"/>
    <mergeCell ref="B7:B8"/>
    <mergeCell ref="C7:K7"/>
    <mergeCell ref="L7:T7"/>
    <mergeCell ref="U7:W8"/>
    <mergeCell ref="C8:E8"/>
    <mergeCell ref="F8:H8"/>
    <mergeCell ref="I8:K8"/>
    <mergeCell ref="L8:N8"/>
    <mergeCell ref="O8:Q8"/>
    <mergeCell ref="R8:T8"/>
    <mergeCell ref="A11:B11"/>
    <mergeCell ref="U11:U22"/>
    <mergeCell ref="V11:V22"/>
    <mergeCell ref="W11:W22"/>
    <mergeCell ref="A17:B17"/>
    <mergeCell ref="A24:W24"/>
    <mergeCell ref="A25:W25"/>
    <mergeCell ref="A27:I27"/>
    <mergeCell ref="O27:U27"/>
    <mergeCell ref="T30:V30"/>
    <mergeCell ref="T31:V31"/>
    <mergeCell ref="T32:V32"/>
  </mergeCells>
  <conditionalFormatting sqref="T30:U32">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73" r:id="rId1"/>
  <colBreaks count="1" manualBreakCount="1">
    <brk id="24" max="65535" man="1"/>
  </colBreaks>
</worksheet>
</file>

<file path=xl/worksheets/sheet45.xml><?xml version="1.0" encoding="utf-8"?>
<worksheet xmlns="http://schemas.openxmlformats.org/spreadsheetml/2006/main" xmlns:r="http://schemas.openxmlformats.org/officeDocument/2006/relationships">
  <sheetPr>
    <tabColor rgb="FF00B050"/>
  </sheetPr>
  <dimension ref="A1:X49"/>
  <sheetViews>
    <sheetView view="pageBreakPreview" zoomScale="80" zoomScaleNormal="70" zoomScaleSheetLayoutView="80" zoomScalePageLayoutView="0" workbookViewId="0" topLeftCell="C1">
      <selection activeCell="F8" sqref="F8:F38"/>
    </sheetView>
  </sheetViews>
  <sheetFormatPr defaultColWidth="9.140625" defaultRowHeight="12.75"/>
  <cols>
    <col min="1" max="1" width="7.28125" style="163" customWidth="1"/>
    <col min="2" max="2" width="26.00390625" style="163" customWidth="1"/>
    <col min="3" max="3" width="10.140625" style="163" customWidth="1"/>
    <col min="4" max="4" width="10.28125" style="163" customWidth="1"/>
    <col min="5" max="5" width="8.28125" style="163" customWidth="1"/>
    <col min="6" max="6" width="16.00390625" style="163" customWidth="1"/>
    <col min="7" max="10" width="10.7109375" style="163" customWidth="1"/>
    <col min="11" max="11" width="13.7109375" style="163" customWidth="1"/>
    <col min="12" max="12" width="12.00390625" style="163" bestFit="1" customWidth="1"/>
    <col min="13" max="13" width="11.7109375" style="163" bestFit="1" customWidth="1"/>
    <col min="14" max="14" width="9.28125" style="163" bestFit="1" customWidth="1"/>
    <col min="15" max="18" width="9.140625" style="163" customWidth="1"/>
    <col min="19" max="21" width="8.8515625" style="163" customWidth="1"/>
    <col min="22" max="16384" width="9.140625" style="163" customWidth="1"/>
  </cols>
  <sheetData>
    <row r="1" ht="15">
      <c r="V1" s="164" t="s">
        <v>340</v>
      </c>
    </row>
    <row r="2" spans="1:22" ht="15.75">
      <c r="A2" s="878" t="s">
        <v>0</v>
      </c>
      <c r="B2" s="878"/>
      <c r="C2" s="878"/>
      <c r="D2" s="878"/>
      <c r="E2" s="878"/>
      <c r="F2" s="878"/>
      <c r="G2" s="878"/>
      <c r="H2" s="878"/>
      <c r="I2" s="878"/>
      <c r="J2" s="878"/>
      <c r="K2" s="878"/>
      <c r="L2" s="878"/>
      <c r="M2" s="878"/>
      <c r="N2" s="878"/>
      <c r="O2" s="878"/>
      <c r="P2" s="878"/>
      <c r="Q2" s="878"/>
      <c r="R2" s="878"/>
      <c r="S2" s="878"/>
      <c r="T2" s="878"/>
      <c r="U2" s="878"/>
      <c r="V2" s="878"/>
    </row>
    <row r="3" spans="1:24" ht="20.25">
      <c r="A3" s="949" t="s">
        <v>388</v>
      </c>
      <c r="B3" s="949"/>
      <c r="C3" s="949"/>
      <c r="D3" s="949"/>
      <c r="E3" s="949"/>
      <c r="F3" s="949"/>
      <c r="G3" s="949"/>
      <c r="H3" s="949"/>
      <c r="I3" s="949"/>
      <c r="J3" s="949"/>
      <c r="K3" s="949"/>
      <c r="L3" s="949"/>
      <c r="M3" s="949"/>
      <c r="N3" s="949"/>
      <c r="O3" s="949"/>
      <c r="P3" s="949"/>
      <c r="Q3" s="949"/>
      <c r="R3" s="949"/>
      <c r="S3" s="949"/>
      <c r="T3" s="949"/>
      <c r="U3" s="949"/>
      <c r="V3" s="949"/>
      <c r="W3" s="115"/>
      <c r="X3" s="115"/>
    </row>
    <row r="4" spans="1:22" ht="18">
      <c r="A4" s="1195" t="s">
        <v>375</v>
      </c>
      <c r="B4" s="1195"/>
      <c r="C4" s="1195"/>
      <c r="D4" s="1195"/>
      <c r="E4" s="1195"/>
      <c r="F4" s="1195"/>
      <c r="G4" s="1195"/>
      <c r="H4" s="1195"/>
      <c r="I4" s="1195"/>
      <c r="J4" s="1195"/>
      <c r="K4" s="1195"/>
      <c r="L4" s="1195"/>
      <c r="M4" s="1195"/>
      <c r="N4" s="1195"/>
      <c r="O4" s="1195"/>
      <c r="P4" s="1195"/>
      <c r="Q4" s="1195"/>
      <c r="R4" s="1195"/>
      <c r="S4" s="1195"/>
      <c r="T4" s="1195"/>
      <c r="U4" s="1195"/>
      <c r="V4" s="1195"/>
    </row>
    <row r="5" spans="1:22" ht="18" customHeight="1">
      <c r="A5" s="1029" t="s">
        <v>419</v>
      </c>
      <c r="B5" s="1029"/>
      <c r="C5" s="1029"/>
      <c r="D5" s="1029"/>
      <c r="E5" s="1029"/>
      <c r="F5" s="1029"/>
      <c r="G5" s="1029"/>
      <c r="H5" s="1029"/>
      <c r="I5" s="1029"/>
      <c r="J5" s="1029"/>
      <c r="K5" s="1029"/>
      <c r="L5" s="1029"/>
      <c r="M5" s="1029"/>
      <c r="N5" s="1029"/>
      <c r="O5" s="1029"/>
      <c r="P5" s="1029"/>
      <c r="Q5" s="1029"/>
      <c r="R5" s="1029"/>
      <c r="S5" s="1029"/>
      <c r="T5" s="1029"/>
      <c r="U5" s="1029"/>
      <c r="V5" s="1029"/>
    </row>
    <row r="6" spans="2:22" ht="18.75">
      <c r="B6" s="289"/>
      <c r="C6" s="289"/>
      <c r="D6" s="289"/>
      <c r="E6" s="289"/>
      <c r="F6" s="289"/>
      <c r="G6" s="289"/>
      <c r="H6" s="289"/>
      <c r="I6" s="289"/>
      <c r="J6" s="289"/>
      <c r="K6" s="289"/>
      <c r="L6" s="289"/>
      <c r="M6" s="289"/>
      <c r="N6" s="289"/>
      <c r="O6" s="289"/>
      <c r="P6" s="289"/>
      <c r="Q6" s="289"/>
      <c r="R6" s="289"/>
      <c r="S6" s="289"/>
      <c r="T6" s="77"/>
      <c r="V6" s="629" t="s">
        <v>386</v>
      </c>
    </row>
    <row r="7" spans="1:22" ht="12.75">
      <c r="A7" s="1204" t="s">
        <v>994</v>
      </c>
      <c r="B7" s="1204"/>
      <c r="O7" s="1205" t="s">
        <v>437</v>
      </c>
      <c r="P7" s="1205"/>
      <c r="Q7" s="1205"/>
      <c r="R7" s="1205"/>
      <c r="S7" s="1205"/>
      <c r="T7" s="1205"/>
      <c r="U7" s="1205"/>
      <c r="V7" s="1205"/>
    </row>
    <row r="8" spans="1:22" ht="15">
      <c r="A8" s="1206" t="s">
        <v>1</v>
      </c>
      <c r="B8" s="1206" t="s">
        <v>191</v>
      </c>
      <c r="C8" s="1201" t="s">
        <v>192</v>
      </c>
      <c r="D8" s="1201"/>
      <c r="E8" s="1201"/>
      <c r="F8" s="1207" t="s">
        <v>193</v>
      </c>
      <c r="G8" s="1206" t="s">
        <v>231</v>
      </c>
      <c r="H8" s="1206"/>
      <c r="I8" s="1206"/>
      <c r="J8" s="1206"/>
      <c r="K8" s="1206"/>
      <c r="L8" s="1206"/>
      <c r="M8" s="1206"/>
      <c r="N8" s="1206"/>
      <c r="O8" s="1206" t="s">
        <v>232</v>
      </c>
      <c r="P8" s="1206"/>
      <c r="Q8" s="1206"/>
      <c r="R8" s="1206"/>
      <c r="S8" s="1206"/>
      <c r="T8" s="1206"/>
      <c r="U8" s="1206"/>
      <c r="V8" s="1206"/>
    </row>
    <row r="9" spans="1:22" ht="15">
      <c r="A9" s="1206"/>
      <c r="B9" s="1206"/>
      <c r="C9" s="1201" t="s">
        <v>387</v>
      </c>
      <c r="D9" s="1201" t="s">
        <v>42</v>
      </c>
      <c r="E9" s="1201" t="s">
        <v>43</v>
      </c>
      <c r="F9" s="1207"/>
      <c r="G9" s="1206" t="s">
        <v>233</v>
      </c>
      <c r="H9" s="1206"/>
      <c r="I9" s="1206"/>
      <c r="J9" s="1206"/>
      <c r="K9" s="165"/>
      <c r="L9" s="1206" t="s">
        <v>211</v>
      </c>
      <c r="M9" s="1206"/>
      <c r="N9" s="1206"/>
      <c r="O9" s="1206" t="s">
        <v>194</v>
      </c>
      <c r="P9" s="1206"/>
      <c r="Q9" s="1206"/>
      <c r="R9" s="1206"/>
      <c r="S9" s="1206" t="s">
        <v>210</v>
      </c>
      <c r="T9" s="1206"/>
      <c r="U9" s="1206"/>
      <c r="V9" s="1206"/>
    </row>
    <row r="10" spans="1:22" ht="15">
      <c r="A10" s="1206"/>
      <c r="B10" s="1206"/>
      <c r="C10" s="1201"/>
      <c r="D10" s="1201"/>
      <c r="E10" s="1201"/>
      <c r="F10" s="1207"/>
      <c r="G10" s="167" t="s">
        <v>196</v>
      </c>
      <c r="H10" s="167"/>
      <c r="I10" s="167"/>
      <c r="J10" s="165" t="s">
        <v>195</v>
      </c>
      <c r="K10" s="780"/>
      <c r="L10" s="781"/>
      <c r="M10" s="781"/>
      <c r="N10" s="781"/>
      <c r="O10" s="167" t="s">
        <v>196</v>
      </c>
      <c r="P10" s="167"/>
      <c r="Q10" s="167"/>
      <c r="R10" s="165" t="s">
        <v>195</v>
      </c>
      <c r="S10" s="167" t="s">
        <v>196</v>
      </c>
      <c r="T10" s="167"/>
      <c r="U10" s="167"/>
      <c r="V10" s="165" t="s">
        <v>195</v>
      </c>
    </row>
    <row r="11" spans="1:22" ht="15">
      <c r="A11" s="1206"/>
      <c r="B11" s="1206"/>
      <c r="C11" s="1201"/>
      <c r="D11" s="1201"/>
      <c r="E11" s="1201"/>
      <c r="F11" s="1207"/>
      <c r="G11" s="1198" t="s">
        <v>195</v>
      </c>
      <c r="H11" s="1199"/>
      <c r="I11" s="1200"/>
      <c r="J11" s="1201" t="s">
        <v>196</v>
      </c>
      <c r="K11" s="1211" t="s">
        <v>196</v>
      </c>
      <c r="L11" s="1208" t="s">
        <v>195</v>
      </c>
      <c r="M11" s="1209"/>
      <c r="N11" s="1210"/>
      <c r="O11" s="1198" t="s">
        <v>195</v>
      </c>
      <c r="P11" s="1199"/>
      <c r="Q11" s="1200"/>
      <c r="R11" s="1201" t="s">
        <v>196</v>
      </c>
      <c r="S11" s="1198" t="s">
        <v>195</v>
      </c>
      <c r="T11" s="1199"/>
      <c r="U11" s="1200"/>
      <c r="V11" s="1201" t="s">
        <v>196</v>
      </c>
    </row>
    <row r="12" spans="1:22" ht="15">
      <c r="A12" s="1206"/>
      <c r="B12" s="1206"/>
      <c r="C12" s="1201"/>
      <c r="D12" s="1201"/>
      <c r="E12" s="1201"/>
      <c r="F12" s="1207"/>
      <c r="G12" s="166" t="s">
        <v>387</v>
      </c>
      <c r="H12" s="166" t="s">
        <v>42</v>
      </c>
      <c r="I12" s="168" t="s">
        <v>43</v>
      </c>
      <c r="J12" s="1201"/>
      <c r="K12" s="1211"/>
      <c r="L12" s="780" t="s">
        <v>387</v>
      </c>
      <c r="M12" s="780" t="s">
        <v>42</v>
      </c>
      <c r="N12" s="780" t="s">
        <v>43</v>
      </c>
      <c r="O12" s="165" t="s">
        <v>387</v>
      </c>
      <c r="P12" s="165" t="s">
        <v>42</v>
      </c>
      <c r="Q12" s="165" t="s">
        <v>43</v>
      </c>
      <c r="R12" s="1201"/>
      <c r="S12" s="165" t="s">
        <v>387</v>
      </c>
      <c r="T12" s="165" t="s">
        <v>42</v>
      </c>
      <c r="U12" s="165" t="s">
        <v>43</v>
      </c>
      <c r="V12" s="1201"/>
    </row>
    <row r="13" spans="1:22" ht="15">
      <c r="A13" s="165">
        <v>1</v>
      </c>
      <c r="B13" s="165">
        <v>2</v>
      </c>
      <c r="C13" s="165">
        <v>3</v>
      </c>
      <c r="D13" s="165">
        <v>4</v>
      </c>
      <c r="E13" s="165">
        <v>5</v>
      </c>
      <c r="F13" s="419">
        <v>6</v>
      </c>
      <c r="G13" s="165">
        <v>7</v>
      </c>
      <c r="H13" s="165">
        <v>8</v>
      </c>
      <c r="I13" s="165">
        <v>9</v>
      </c>
      <c r="J13" s="165">
        <v>10</v>
      </c>
      <c r="K13" s="780">
        <v>14</v>
      </c>
      <c r="L13" s="780">
        <v>11</v>
      </c>
      <c r="M13" s="780">
        <v>12</v>
      </c>
      <c r="N13" s="780">
        <v>13</v>
      </c>
      <c r="O13" s="165">
        <v>15</v>
      </c>
      <c r="P13" s="165">
        <v>16</v>
      </c>
      <c r="Q13" s="165">
        <v>17</v>
      </c>
      <c r="R13" s="165">
        <v>18</v>
      </c>
      <c r="S13" s="165">
        <v>19</v>
      </c>
      <c r="T13" s="165">
        <v>20</v>
      </c>
      <c r="U13" s="165">
        <v>21</v>
      </c>
      <c r="V13" s="165">
        <v>22</v>
      </c>
    </row>
    <row r="14" spans="1:22" ht="15">
      <c r="A14" s="1202" t="s">
        <v>300</v>
      </c>
      <c r="B14" s="1203"/>
      <c r="C14" s="419"/>
      <c r="D14" s="419"/>
      <c r="E14" s="419"/>
      <c r="F14" s="419"/>
      <c r="G14" s="419"/>
      <c r="H14" s="419"/>
      <c r="I14" s="419"/>
      <c r="J14" s="419"/>
      <c r="K14" s="780"/>
      <c r="L14" s="780"/>
      <c r="M14" s="780"/>
      <c r="N14" s="780"/>
      <c r="O14" s="419"/>
      <c r="P14" s="419"/>
      <c r="Q14" s="419"/>
      <c r="R14" s="419"/>
      <c r="S14" s="419"/>
      <c r="T14" s="419"/>
      <c r="U14" s="419"/>
      <c r="V14" s="419"/>
    </row>
    <row r="15" spans="1:22" ht="15">
      <c r="A15" s="165">
        <v>1</v>
      </c>
      <c r="B15" s="169" t="s">
        <v>299</v>
      </c>
      <c r="C15" s="420">
        <v>15912.15</v>
      </c>
      <c r="D15" s="421">
        <v>6229.3</v>
      </c>
      <c r="E15" s="420">
        <v>153.84</v>
      </c>
      <c r="F15" s="420" t="s">
        <v>934</v>
      </c>
      <c r="G15" s="420"/>
      <c r="H15" s="420"/>
      <c r="I15" s="420"/>
      <c r="J15" s="420"/>
      <c r="K15" s="782">
        <v>41031</v>
      </c>
      <c r="L15" s="783">
        <v>29872.5568</v>
      </c>
      <c r="M15" s="784"/>
      <c r="N15" s="784"/>
      <c r="O15" s="420"/>
      <c r="P15" s="420"/>
      <c r="Q15" s="420"/>
      <c r="R15" s="420"/>
      <c r="S15" s="420"/>
      <c r="T15" s="420"/>
      <c r="U15" s="420"/>
      <c r="V15" s="420"/>
    </row>
    <row r="16" spans="1:22" ht="15">
      <c r="A16" s="165"/>
      <c r="B16" s="169"/>
      <c r="C16" s="420"/>
      <c r="D16" s="421"/>
      <c r="E16" s="420"/>
      <c r="F16" s="420"/>
      <c r="G16" s="420"/>
      <c r="H16" s="420"/>
      <c r="I16" s="420"/>
      <c r="J16" s="420"/>
      <c r="K16" s="782">
        <v>41032</v>
      </c>
      <c r="L16" s="784"/>
      <c r="M16" s="784"/>
      <c r="N16" s="784"/>
      <c r="O16" s="420"/>
      <c r="P16" s="420"/>
      <c r="Q16" s="420"/>
      <c r="R16" s="420"/>
      <c r="S16" s="420"/>
      <c r="T16" s="420"/>
      <c r="U16" s="420"/>
      <c r="V16" s="420"/>
    </row>
    <row r="17" spans="1:22" ht="15">
      <c r="A17" s="165"/>
      <c r="B17" s="169"/>
      <c r="C17" s="420"/>
      <c r="D17" s="421"/>
      <c r="E17" s="420"/>
      <c r="F17" s="420"/>
      <c r="G17" s="420"/>
      <c r="H17" s="420"/>
      <c r="I17" s="420"/>
      <c r="J17" s="420"/>
      <c r="K17" s="782">
        <v>41032</v>
      </c>
      <c r="L17" s="784"/>
      <c r="M17" s="784"/>
      <c r="N17" s="784"/>
      <c r="O17" s="420"/>
      <c r="P17" s="420"/>
      <c r="Q17" s="420"/>
      <c r="R17" s="420"/>
      <c r="S17" s="420"/>
      <c r="T17" s="420"/>
      <c r="U17" s="420"/>
      <c r="V17" s="420"/>
    </row>
    <row r="18" spans="1:22" ht="15">
      <c r="A18" s="165"/>
      <c r="B18" s="169"/>
      <c r="C18" s="420"/>
      <c r="D18" s="421"/>
      <c r="E18" s="420"/>
      <c r="F18" s="420"/>
      <c r="G18" s="420"/>
      <c r="H18" s="420"/>
      <c r="I18" s="420"/>
      <c r="J18" s="420"/>
      <c r="K18" s="782">
        <v>41037</v>
      </c>
      <c r="L18" s="784"/>
      <c r="M18" s="784"/>
      <c r="N18" s="784"/>
      <c r="O18" s="420"/>
      <c r="P18" s="420"/>
      <c r="Q18" s="420"/>
      <c r="R18" s="420"/>
      <c r="S18" s="420"/>
      <c r="T18" s="420"/>
      <c r="U18" s="420"/>
      <c r="V18" s="420"/>
    </row>
    <row r="19" spans="1:22" ht="15">
      <c r="A19" s="165"/>
      <c r="B19" s="169"/>
      <c r="C19" s="420"/>
      <c r="D19" s="421"/>
      <c r="E19" s="420"/>
      <c r="F19" s="420"/>
      <c r="G19" s="420"/>
      <c r="H19" s="420"/>
      <c r="I19" s="420"/>
      <c r="J19" s="420"/>
      <c r="K19" s="782">
        <v>41045</v>
      </c>
      <c r="L19" s="784"/>
      <c r="M19" s="784"/>
      <c r="N19" s="784"/>
      <c r="O19" s="420"/>
      <c r="P19" s="420"/>
      <c r="Q19" s="420"/>
      <c r="R19" s="420"/>
      <c r="S19" s="420"/>
      <c r="T19" s="420"/>
      <c r="U19" s="420"/>
      <c r="V19" s="420"/>
    </row>
    <row r="20" spans="1:22" ht="15">
      <c r="A20" s="165"/>
      <c r="B20" s="169"/>
      <c r="C20" s="420"/>
      <c r="D20" s="421"/>
      <c r="E20" s="420"/>
      <c r="F20" s="420"/>
      <c r="G20" s="420"/>
      <c r="H20" s="420"/>
      <c r="I20" s="420"/>
      <c r="J20" s="420"/>
      <c r="K20" s="782">
        <v>41052</v>
      </c>
      <c r="L20" s="784"/>
      <c r="M20" s="783">
        <v>9685.5</v>
      </c>
      <c r="N20" s="784"/>
      <c r="O20" s="420"/>
      <c r="P20" s="420"/>
      <c r="Q20" s="420"/>
      <c r="R20" s="420"/>
      <c r="S20" s="420"/>
      <c r="T20" s="420"/>
      <c r="U20" s="420"/>
      <c r="V20" s="420"/>
    </row>
    <row r="21" spans="1:22" ht="15">
      <c r="A21" s="165"/>
      <c r="B21" s="169"/>
      <c r="C21" s="420"/>
      <c r="D21" s="421"/>
      <c r="E21" s="420"/>
      <c r="F21" s="420"/>
      <c r="G21" s="420"/>
      <c r="H21" s="420"/>
      <c r="I21" s="420"/>
      <c r="J21" s="420"/>
      <c r="K21" s="782">
        <v>41052</v>
      </c>
      <c r="L21" s="784"/>
      <c r="M21" s="784"/>
      <c r="N21" s="784"/>
      <c r="O21" s="420"/>
      <c r="P21" s="420"/>
      <c r="Q21" s="420"/>
      <c r="R21" s="420"/>
      <c r="S21" s="420"/>
      <c r="T21" s="420"/>
      <c r="U21" s="420"/>
      <c r="V21" s="420"/>
    </row>
    <row r="22" spans="1:22" ht="15">
      <c r="A22" s="165"/>
      <c r="B22" s="169"/>
      <c r="C22" s="420"/>
      <c r="D22" s="421"/>
      <c r="E22" s="420"/>
      <c r="F22" s="420"/>
      <c r="G22" s="420"/>
      <c r="H22" s="420"/>
      <c r="I22" s="420"/>
      <c r="J22" s="420"/>
      <c r="K22" s="782">
        <v>41047</v>
      </c>
      <c r="L22" s="784"/>
      <c r="M22" s="784"/>
      <c r="N22" s="784">
        <v>249.75</v>
      </c>
      <c r="O22" s="420"/>
      <c r="P22" s="420"/>
      <c r="Q22" s="420"/>
      <c r="R22" s="420"/>
      <c r="S22" s="420"/>
      <c r="T22" s="420"/>
      <c r="U22" s="420"/>
      <c r="V22" s="420"/>
    </row>
    <row r="23" spans="1:22" ht="15">
      <c r="A23" s="165"/>
      <c r="B23" s="169"/>
      <c r="C23" s="420"/>
      <c r="D23" s="421"/>
      <c r="E23" s="420"/>
      <c r="F23" s="420"/>
      <c r="G23" s="420"/>
      <c r="H23" s="420"/>
      <c r="I23" s="420"/>
      <c r="J23" s="420"/>
      <c r="K23" s="782">
        <v>41052</v>
      </c>
      <c r="L23" s="784"/>
      <c r="M23" s="784"/>
      <c r="N23" s="784"/>
      <c r="O23" s="420"/>
      <c r="P23" s="420"/>
      <c r="Q23" s="420"/>
      <c r="R23" s="420"/>
      <c r="S23" s="420"/>
      <c r="T23" s="420"/>
      <c r="U23" s="420"/>
      <c r="V23" s="420"/>
    </row>
    <row r="24" spans="1:22" ht="15">
      <c r="A24" s="165"/>
      <c r="B24" s="169"/>
      <c r="C24" s="420"/>
      <c r="D24" s="421"/>
      <c r="E24" s="420"/>
      <c r="F24" s="420"/>
      <c r="G24" s="420"/>
      <c r="H24" s="420"/>
      <c r="I24" s="420"/>
      <c r="J24" s="420"/>
      <c r="K24" s="782"/>
      <c r="L24" s="784"/>
      <c r="M24" s="784"/>
      <c r="N24" s="784"/>
      <c r="O24" s="420"/>
      <c r="P24" s="420"/>
      <c r="Q24" s="420"/>
      <c r="R24" s="420"/>
      <c r="S24" s="420"/>
      <c r="T24" s="420"/>
      <c r="U24" s="420"/>
      <c r="V24" s="420"/>
    </row>
    <row r="25" spans="1:22" ht="15">
      <c r="A25" s="165">
        <v>2</v>
      </c>
      <c r="B25" s="169" t="s">
        <v>198</v>
      </c>
      <c r="C25" s="420">
        <v>32560.41</v>
      </c>
      <c r="D25" s="420">
        <v>12746.79</v>
      </c>
      <c r="E25" s="420">
        <v>314.79</v>
      </c>
      <c r="F25" s="420" t="s">
        <v>935</v>
      </c>
      <c r="G25" s="420"/>
      <c r="H25" s="420"/>
      <c r="I25" s="420"/>
      <c r="J25" s="420"/>
      <c r="K25" s="782">
        <v>41173</v>
      </c>
      <c r="L25" s="784">
        <v>55135.69</v>
      </c>
      <c r="M25" s="784"/>
      <c r="N25" s="784"/>
      <c r="O25" s="420"/>
      <c r="P25" s="420"/>
      <c r="Q25" s="420"/>
      <c r="R25" s="420"/>
      <c r="S25" s="420"/>
      <c r="T25" s="420"/>
      <c r="U25" s="420"/>
      <c r="V25" s="420"/>
    </row>
    <row r="26" spans="1:22" ht="15">
      <c r="A26" s="165"/>
      <c r="B26" s="169"/>
      <c r="C26" s="420"/>
      <c r="D26" s="420"/>
      <c r="E26" s="420"/>
      <c r="F26" s="420"/>
      <c r="G26" s="420"/>
      <c r="H26" s="420"/>
      <c r="I26" s="420"/>
      <c r="J26" s="420"/>
      <c r="K26" s="782">
        <v>41171</v>
      </c>
      <c r="L26" s="784"/>
      <c r="M26" s="784"/>
      <c r="N26" s="784"/>
      <c r="O26" s="420"/>
      <c r="P26" s="420"/>
      <c r="Q26" s="420"/>
      <c r="R26" s="420"/>
      <c r="S26" s="420"/>
      <c r="T26" s="420"/>
      <c r="U26" s="420"/>
      <c r="V26" s="420"/>
    </row>
    <row r="27" spans="1:22" ht="15">
      <c r="A27" s="165"/>
      <c r="B27" s="169"/>
      <c r="C27" s="420"/>
      <c r="D27" s="420"/>
      <c r="E27" s="420"/>
      <c r="F27" s="420"/>
      <c r="G27" s="420"/>
      <c r="H27" s="420"/>
      <c r="I27" s="420"/>
      <c r="J27" s="420"/>
      <c r="K27" s="782">
        <v>41171</v>
      </c>
      <c r="L27" s="784"/>
      <c r="M27" s="784"/>
      <c r="N27" s="784"/>
      <c r="O27" s="420"/>
      <c r="P27" s="420"/>
      <c r="Q27" s="420"/>
      <c r="R27" s="420"/>
      <c r="S27" s="420"/>
      <c r="T27" s="420"/>
      <c r="U27" s="420"/>
      <c r="V27" s="420"/>
    </row>
    <row r="28" spans="1:22" ht="15">
      <c r="A28" s="165"/>
      <c r="B28" s="169"/>
      <c r="C28" s="420"/>
      <c r="D28" s="420"/>
      <c r="E28" s="420"/>
      <c r="F28" s="420"/>
      <c r="G28" s="420"/>
      <c r="H28" s="420"/>
      <c r="I28" s="420"/>
      <c r="J28" s="420"/>
      <c r="K28" s="782">
        <v>41171</v>
      </c>
      <c r="L28" s="784"/>
      <c r="M28" s="784"/>
      <c r="N28" s="784"/>
      <c r="O28" s="420"/>
      <c r="P28" s="420"/>
      <c r="Q28" s="420"/>
      <c r="R28" s="420"/>
      <c r="S28" s="420"/>
      <c r="T28" s="420"/>
      <c r="U28" s="420"/>
      <c r="V28" s="420"/>
    </row>
    <row r="29" spans="1:22" ht="15">
      <c r="A29" s="165"/>
      <c r="B29" s="169"/>
      <c r="C29" s="420"/>
      <c r="D29" s="420"/>
      <c r="E29" s="420"/>
      <c r="F29" s="420"/>
      <c r="G29" s="420"/>
      <c r="H29" s="420"/>
      <c r="I29" s="420"/>
      <c r="J29" s="420"/>
      <c r="K29" s="782">
        <v>41186</v>
      </c>
      <c r="L29" s="784"/>
      <c r="M29" s="784"/>
      <c r="N29" s="784"/>
      <c r="O29" s="420"/>
      <c r="P29" s="420"/>
      <c r="Q29" s="420"/>
      <c r="R29" s="420"/>
      <c r="S29" s="420"/>
      <c r="T29" s="420"/>
      <c r="U29" s="420"/>
      <c r="V29" s="420"/>
    </row>
    <row r="30" spans="1:22" ht="15">
      <c r="A30" s="165"/>
      <c r="B30" s="169"/>
      <c r="C30" s="420"/>
      <c r="D30" s="420"/>
      <c r="E30" s="420"/>
      <c r="F30" s="420"/>
      <c r="G30" s="420"/>
      <c r="H30" s="420"/>
      <c r="I30" s="420"/>
      <c r="J30" s="420"/>
      <c r="K30" s="782">
        <v>41180</v>
      </c>
      <c r="L30" s="784"/>
      <c r="M30" s="784">
        <v>16167.425</v>
      </c>
      <c r="N30" s="784"/>
      <c r="O30" s="420"/>
      <c r="P30" s="420"/>
      <c r="Q30" s="420"/>
      <c r="R30" s="420"/>
      <c r="S30" s="420"/>
      <c r="T30" s="420"/>
      <c r="U30" s="420"/>
      <c r="V30" s="420"/>
    </row>
    <row r="31" spans="1:22" ht="15">
      <c r="A31" s="165"/>
      <c r="B31" s="169"/>
      <c r="C31" s="420"/>
      <c r="D31" s="420"/>
      <c r="E31" s="420"/>
      <c r="F31" s="420"/>
      <c r="G31" s="420"/>
      <c r="H31" s="420"/>
      <c r="I31" s="420"/>
      <c r="J31" s="420"/>
      <c r="K31" s="782">
        <v>41199</v>
      </c>
      <c r="L31" s="784"/>
      <c r="M31" s="784"/>
      <c r="N31" s="784"/>
      <c r="O31" s="420"/>
      <c r="P31" s="420"/>
      <c r="Q31" s="420"/>
      <c r="R31" s="420"/>
      <c r="S31" s="420"/>
      <c r="T31" s="420"/>
      <c r="U31" s="420"/>
      <c r="V31" s="420"/>
    </row>
    <row r="32" spans="1:22" ht="15">
      <c r="A32" s="165"/>
      <c r="B32" s="169"/>
      <c r="C32" s="420"/>
      <c r="D32" s="420"/>
      <c r="E32" s="420"/>
      <c r="F32" s="420"/>
      <c r="G32" s="420"/>
      <c r="H32" s="420"/>
      <c r="I32" s="420"/>
      <c r="J32" s="420"/>
      <c r="K32" s="782">
        <v>41264</v>
      </c>
      <c r="L32" s="784"/>
      <c r="M32" s="784"/>
      <c r="N32" s="784"/>
      <c r="O32" s="420"/>
      <c r="P32" s="420"/>
      <c r="Q32" s="420"/>
      <c r="R32" s="420"/>
      <c r="S32" s="420"/>
      <c r="T32" s="420"/>
      <c r="U32" s="420"/>
      <c r="V32" s="420"/>
    </row>
    <row r="33" spans="1:22" ht="15">
      <c r="A33" s="165"/>
      <c r="B33" s="169"/>
      <c r="C33" s="420"/>
      <c r="D33" s="420"/>
      <c r="E33" s="420"/>
      <c r="F33" s="420"/>
      <c r="G33" s="420"/>
      <c r="H33" s="420"/>
      <c r="I33" s="420"/>
      <c r="J33" s="420"/>
      <c r="K33" s="782">
        <v>41274</v>
      </c>
      <c r="L33" s="784"/>
      <c r="M33" s="784"/>
      <c r="N33" s="784"/>
      <c r="O33" s="420"/>
      <c r="P33" s="420"/>
      <c r="Q33" s="420"/>
      <c r="R33" s="420"/>
      <c r="S33" s="420"/>
      <c r="T33" s="420"/>
      <c r="U33" s="420"/>
      <c r="V33" s="420"/>
    </row>
    <row r="34" spans="1:22" ht="15">
      <c r="A34" s="165"/>
      <c r="B34" s="169"/>
      <c r="C34" s="420"/>
      <c r="D34" s="420"/>
      <c r="E34" s="420"/>
      <c r="F34" s="420"/>
      <c r="G34" s="420"/>
      <c r="H34" s="420"/>
      <c r="I34" s="420"/>
      <c r="J34" s="420"/>
      <c r="K34" s="782">
        <v>41164</v>
      </c>
      <c r="L34" s="784"/>
      <c r="M34" s="784"/>
      <c r="N34" s="784">
        <v>224.16</v>
      </c>
      <c r="O34" s="420"/>
      <c r="P34" s="420"/>
      <c r="Q34" s="420"/>
      <c r="R34" s="420"/>
      <c r="S34" s="420"/>
      <c r="T34" s="420"/>
      <c r="U34" s="420"/>
      <c r="V34" s="420"/>
    </row>
    <row r="35" spans="1:22" ht="15">
      <c r="A35" s="165">
        <v>3</v>
      </c>
      <c r="B35" s="169" t="s">
        <v>199</v>
      </c>
      <c r="C35" s="420">
        <v>38806.13</v>
      </c>
      <c r="D35" s="420">
        <v>15191.86</v>
      </c>
      <c r="E35" s="420">
        <v>375.17</v>
      </c>
      <c r="F35" s="420" t="s">
        <v>936</v>
      </c>
      <c r="G35" s="420"/>
      <c r="H35" s="420"/>
      <c r="I35" s="420"/>
      <c r="J35" s="420"/>
      <c r="K35" s="784"/>
      <c r="L35" s="784"/>
      <c r="M35" s="784"/>
      <c r="N35" s="784"/>
      <c r="O35" s="420"/>
      <c r="P35" s="420"/>
      <c r="Q35" s="420"/>
      <c r="R35" s="420"/>
      <c r="S35" s="420"/>
      <c r="T35" s="420"/>
      <c r="U35" s="420"/>
      <c r="V35" s="420"/>
    </row>
    <row r="36" spans="1:22" ht="15">
      <c r="A36" s="1202" t="s">
        <v>301</v>
      </c>
      <c r="B36" s="1203"/>
      <c r="C36" s="420"/>
      <c r="D36" s="420"/>
      <c r="E36" s="420"/>
      <c r="F36" s="420"/>
      <c r="G36" s="420"/>
      <c r="H36" s="420"/>
      <c r="I36" s="420"/>
      <c r="J36" s="420"/>
      <c r="K36" s="784"/>
      <c r="L36" s="784"/>
      <c r="M36" s="784"/>
      <c r="N36" s="784"/>
      <c r="O36" s="420"/>
      <c r="P36" s="420"/>
      <c r="Q36" s="420"/>
      <c r="R36" s="420"/>
      <c r="S36" s="420"/>
      <c r="T36" s="420"/>
      <c r="U36" s="420"/>
      <c r="V36" s="420"/>
    </row>
    <row r="37" spans="1:22" ht="15">
      <c r="A37" s="165">
        <v>4</v>
      </c>
      <c r="B37" s="169" t="s">
        <v>274</v>
      </c>
      <c r="C37" s="420"/>
      <c r="D37" s="420"/>
      <c r="E37" s="420"/>
      <c r="F37" s="420"/>
      <c r="G37" s="420"/>
      <c r="H37" s="420"/>
      <c r="I37" s="420"/>
      <c r="J37" s="420"/>
      <c r="K37" s="784"/>
      <c r="L37" s="784"/>
      <c r="M37" s="784"/>
      <c r="N37" s="784"/>
      <c r="O37" s="420"/>
      <c r="P37" s="420"/>
      <c r="Q37" s="420"/>
      <c r="R37" s="420"/>
      <c r="S37" s="420"/>
      <c r="T37" s="420"/>
      <c r="U37" s="420"/>
      <c r="V37" s="420"/>
    </row>
    <row r="38" spans="1:22" ht="15">
      <c r="A38" s="165">
        <v>5</v>
      </c>
      <c r="B38" s="169" t="s">
        <v>164</v>
      </c>
      <c r="C38" s="420"/>
      <c r="D38" s="420"/>
      <c r="E38" s="420"/>
      <c r="F38" s="420"/>
      <c r="G38" s="420"/>
      <c r="H38" s="420"/>
      <c r="I38" s="420"/>
      <c r="J38" s="420"/>
      <c r="K38" s="784"/>
      <c r="L38" s="784"/>
      <c r="M38" s="784"/>
      <c r="N38" s="784"/>
      <c r="O38" s="420"/>
      <c r="P38" s="420"/>
      <c r="Q38" s="420"/>
      <c r="R38" s="420"/>
      <c r="S38" s="420"/>
      <c r="T38" s="420"/>
      <c r="U38" s="420"/>
      <c r="V38" s="420"/>
    </row>
    <row r="41" spans="1:22" ht="14.25">
      <c r="A41" s="1196" t="s">
        <v>212</v>
      </c>
      <c r="B41" s="1196"/>
      <c r="C41" s="1196"/>
      <c r="D41" s="1196"/>
      <c r="E41" s="1196"/>
      <c r="F41" s="1196"/>
      <c r="G41" s="1196"/>
      <c r="H41" s="1196"/>
      <c r="I41" s="1196"/>
      <c r="J41" s="1196"/>
      <c r="K41" s="1196"/>
      <c r="L41" s="1196"/>
      <c r="M41" s="1196"/>
      <c r="N41" s="1196"/>
      <c r="O41" s="1196"/>
      <c r="P41" s="1196"/>
      <c r="Q41" s="1196"/>
      <c r="R41" s="1196"/>
      <c r="S41" s="1196"/>
      <c r="T41" s="1196"/>
      <c r="U41" s="1196"/>
      <c r="V41" s="1196"/>
    </row>
    <row r="42" spans="1:22" ht="30" customHeight="1">
      <c r="A42" s="1197" t="s">
        <v>937</v>
      </c>
      <c r="B42" s="1197"/>
      <c r="C42" s="1197"/>
      <c r="D42" s="1197"/>
      <c r="E42" s="1197"/>
      <c r="F42" s="1197"/>
      <c r="G42" s="1197"/>
      <c r="H42" s="1197"/>
      <c r="I42" s="1197"/>
      <c r="J42" s="1197"/>
      <c r="K42" s="1197"/>
      <c r="L42" s="1197"/>
      <c r="M42" s="1197"/>
      <c r="N42" s="1197"/>
      <c r="O42" s="1197"/>
      <c r="P42" s="1197"/>
      <c r="Q42" s="1197"/>
      <c r="R42" s="1197"/>
      <c r="S42" s="1197"/>
      <c r="T42" s="1197"/>
      <c r="U42" s="1197"/>
      <c r="V42" s="1197"/>
    </row>
    <row r="43" spans="1:18" ht="14.25">
      <c r="A43" s="74"/>
      <c r="B43" s="74"/>
      <c r="C43" s="74"/>
      <c r="D43" s="74"/>
      <c r="E43" s="74"/>
      <c r="F43" s="420"/>
      <c r="G43" s="74"/>
      <c r="H43" s="74"/>
      <c r="I43" s="74"/>
      <c r="J43" s="74"/>
      <c r="K43" s="74"/>
      <c r="L43" s="74"/>
      <c r="M43" s="74"/>
      <c r="N43" s="74"/>
      <c r="O43" s="74"/>
      <c r="P43" s="74"/>
      <c r="Q43" s="74"/>
      <c r="R43" s="74"/>
    </row>
    <row r="44" spans="1:24" ht="15.75">
      <c r="A44" s="117"/>
      <c r="B44" s="117"/>
      <c r="C44" s="117"/>
      <c r="D44" s="117"/>
      <c r="E44" s="117"/>
      <c r="F44" s="117"/>
      <c r="G44" s="117"/>
      <c r="H44" s="117"/>
      <c r="I44" s="117"/>
      <c r="J44" s="117"/>
      <c r="K44" s="117"/>
      <c r="L44" s="117"/>
      <c r="M44" s="117"/>
      <c r="N44" s="117"/>
      <c r="O44" s="622"/>
      <c r="P44" s="622"/>
      <c r="Q44" s="622"/>
      <c r="R44" s="622"/>
      <c r="S44" s="622"/>
      <c r="T44" s="622"/>
      <c r="U44" s="622"/>
      <c r="V44" s="622"/>
      <c r="W44" s="631"/>
      <c r="X44" s="631"/>
    </row>
    <row r="45" spans="1:24" ht="15.75">
      <c r="A45" s="622"/>
      <c r="B45" s="622"/>
      <c r="C45" s="622"/>
      <c r="D45" s="622"/>
      <c r="E45" s="622"/>
      <c r="F45" s="622"/>
      <c r="G45" s="622"/>
      <c r="H45" s="622"/>
      <c r="I45" s="622"/>
      <c r="J45" s="622"/>
      <c r="K45" s="622"/>
      <c r="L45" s="622"/>
      <c r="M45" s="622"/>
      <c r="N45" s="622"/>
      <c r="O45" s="622"/>
      <c r="P45" s="622"/>
      <c r="Q45" s="622"/>
      <c r="R45" s="622"/>
      <c r="S45" s="622"/>
      <c r="T45" s="622"/>
      <c r="U45" s="622"/>
      <c r="V45" s="622"/>
      <c r="W45" s="631"/>
      <c r="X45" s="631"/>
    </row>
    <row r="46" spans="1:24" ht="15.75">
      <c r="A46" s="622" t="s">
        <v>1015</v>
      </c>
      <c r="B46" s="622"/>
      <c r="C46" s="622"/>
      <c r="D46" s="622"/>
      <c r="E46" s="622"/>
      <c r="F46" s="622"/>
      <c r="G46" s="622"/>
      <c r="H46" s="622"/>
      <c r="I46" s="622"/>
      <c r="J46" s="622"/>
      <c r="K46" s="622"/>
      <c r="L46" s="622"/>
      <c r="M46" s="622"/>
      <c r="N46" s="622"/>
      <c r="O46" s="622"/>
      <c r="P46" s="622"/>
      <c r="Q46" s="911" t="s">
        <v>995</v>
      </c>
      <c r="R46" s="911"/>
      <c r="S46" s="911"/>
      <c r="T46" s="911"/>
      <c r="U46" s="622"/>
      <c r="V46" s="622"/>
      <c r="W46" s="631"/>
      <c r="X46" s="631"/>
    </row>
    <row r="47" spans="1:24" ht="12.75">
      <c r="A47" s="621"/>
      <c r="B47" s="621"/>
      <c r="C47" s="621"/>
      <c r="D47" s="621"/>
      <c r="E47" s="621"/>
      <c r="F47" s="621"/>
      <c r="G47" s="621"/>
      <c r="H47" s="621"/>
      <c r="I47" s="621"/>
      <c r="J47" s="621"/>
      <c r="K47" s="621"/>
      <c r="L47" s="621"/>
      <c r="M47" s="621"/>
      <c r="N47" s="621"/>
      <c r="O47" s="631"/>
      <c r="P47" s="631"/>
      <c r="Q47" s="911" t="s">
        <v>998</v>
      </c>
      <c r="R47" s="911"/>
      <c r="S47" s="911"/>
      <c r="T47" s="911"/>
      <c r="U47" s="631"/>
      <c r="V47" s="630"/>
      <c r="W47" s="630"/>
      <c r="X47" s="630"/>
    </row>
    <row r="48" spans="1:24" ht="12.75">
      <c r="A48" s="631"/>
      <c r="B48" s="631"/>
      <c r="C48" s="631"/>
      <c r="D48" s="631"/>
      <c r="E48" s="631"/>
      <c r="F48" s="631"/>
      <c r="G48" s="631"/>
      <c r="H48" s="631"/>
      <c r="I48" s="631"/>
      <c r="J48" s="631"/>
      <c r="K48" s="631"/>
      <c r="L48" s="631"/>
      <c r="M48" s="631"/>
      <c r="N48" s="631"/>
      <c r="O48" s="631"/>
      <c r="P48" s="631"/>
      <c r="Q48" s="911" t="s">
        <v>997</v>
      </c>
      <c r="R48" s="911"/>
      <c r="S48" s="911"/>
      <c r="T48" s="911"/>
      <c r="U48" s="631"/>
      <c r="V48" s="631"/>
      <c r="W48" s="631"/>
      <c r="X48" s="631"/>
    </row>
    <row r="49" spans="1:24" ht="12.75">
      <c r="A49" s="631"/>
      <c r="B49" s="631"/>
      <c r="C49" s="631"/>
      <c r="D49" s="631"/>
      <c r="E49" s="631"/>
      <c r="F49" s="631"/>
      <c r="G49" s="631"/>
      <c r="H49" s="631"/>
      <c r="I49" s="631"/>
      <c r="J49" s="631"/>
      <c r="K49" s="631"/>
      <c r="L49" s="631"/>
      <c r="M49" s="631"/>
      <c r="N49" s="631"/>
      <c r="O49" s="631"/>
      <c r="P49" s="631"/>
      <c r="Q49" s="631"/>
      <c r="R49" s="631"/>
      <c r="S49" s="631"/>
      <c r="T49" s="631"/>
      <c r="U49" s="631"/>
      <c r="V49" s="631"/>
      <c r="W49" s="631"/>
      <c r="X49" s="631"/>
    </row>
  </sheetData>
  <sheetProtection/>
  <mergeCells count="34">
    <mergeCell ref="A3:V3"/>
    <mergeCell ref="B8:B12"/>
    <mergeCell ref="E9:E12"/>
    <mergeCell ref="G9:J9"/>
    <mergeCell ref="L9:N9"/>
    <mergeCell ref="O9:R9"/>
    <mergeCell ref="A36:B36"/>
    <mergeCell ref="G11:I11"/>
    <mergeCell ref="J11:J12"/>
    <mergeCell ref="L11:N11"/>
    <mergeCell ref="S9:V9"/>
    <mergeCell ref="G8:N8"/>
    <mergeCell ref="O8:V8"/>
    <mergeCell ref="K11:K12"/>
    <mergeCell ref="Q48:T48"/>
    <mergeCell ref="A7:B7"/>
    <mergeCell ref="O7:V7"/>
    <mergeCell ref="C9:C12"/>
    <mergeCell ref="D9:D12"/>
    <mergeCell ref="A8:A12"/>
    <mergeCell ref="C8:E8"/>
    <mergeCell ref="F8:F12"/>
    <mergeCell ref="S11:U11"/>
    <mergeCell ref="V11:V12"/>
    <mergeCell ref="A2:V2"/>
    <mergeCell ref="A5:V5"/>
    <mergeCell ref="Q46:T46"/>
    <mergeCell ref="Q47:T47"/>
    <mergeCell ref="A4:V4"/>
    <mergeCell ref="A41:V41"/>
    <mergeCell ref="A42:V42"/>
    <mergeCell ref="O11:Q11"/>
    <mergeCell ref="R11:R12"/>
    <mergeCell ref="A14:B14"/>
  </mergeCells>
  <printOptions horizontalCentered="1"/>
  <pageMargins left="0.31496062992125984" right="0.31496062992125984" top="0.5905511811023623" bottom="0.5905511811023623" header="0.3937007874015748" footer="0.1968503937007874"/>
  <pageSetup horizontalDpi="600" verticalDpi="600" orientation="landscape" paperSize="9" scale="60" r:id="rId1"/>
</worksheet>
</file>

<file path=xl/worksheets/sheet46.xml><?xml version="1.0" encoding="utf-8"?>
<worksheet xmlns="http://schemas.openxmlformats.org/spreadsheetml/2006/main" xmlns:r="http://schemas.openxmlformats.org/officeDocument/2006/relationships">
  <sheetPr>
    <tabColor rgb="FF00B050"/>
  </sheetPr>
  <dimension ref="A1:Z91"/>
  <sheetViews>
    <sheetView view="pageBreakPreview" zoomScale="80" zoomScaleSheetLayoutView="80" zoomScalePageLayoutView="0" workbookViewId="0" topLeftCell="A1">
      <pane xSplit="2" ySplit="7" topLeftCell="C78" activePane="bottomRight" state="frozen"/>
      <selection pane="topLeft" activeCell="H33" sqref="A33:V43"/>
      <selection pane="topRight" activeCell="H33" sqref="A33:V43"/>
      <selection pane="bottomLeft" activeCell="H33" sqref="A33:V43"/>
      <selection pane="bottomRight" activeCell="A1" sqref="A1:IV16384"/>
    </sheetView>
  </sheetViews>
  <sheetFormatPr defaultColWidth="9.140625" defaultRowHeight="12.75"/>
  <cols>
    <col min="1" max="1" width="5.57421875" style="235" customWidth="1"/>
    <col min="2" max="2" width="20.421875" style="235" customWidth="1"/>
    <col min="3" max="3" width="13.00390625" style="235" customWidth="1"/>
    <col min="4" max="4" width="15.140625" style="235" customWidth="1"/>
    <col min="5" max="13" width="9.57421875" style="235" customWidth="1"/>
    <col min="14" max="16" width="14.57421875" style="235" customWidth="1"/>
    <col min="17" max="17" width="10.421875" style="235" customWidth="1"/>
    <col min="18" max="18" width="11.57421875" style="235" customWidth="1"/>
    <col min="19" max="19" width="9.140625" style="235" customWidth="1"/>
    <col min="20" max="20" width="7.7109375" style="235" customWidth="1"/>
    <col min="21" max="21" width="10.7109375" style="235" customWidth="1"/>
    <col min="22" max="22" width="11.7109375" style="235" customWidth="1"/>
    <col min="23" max="23" width="12.28125" style="235" customWidth="1"/>
    <col min="24" max="16384" width="9.140625" style="235" customWidth="1"/>
  </cols>
  <sheetData>
    <row r="1" spans="8:13" ht="12.75">
      <c r="H1" s="1212"/>
      <c r="I1" s="1212"/>
      <c r="M1" s="632" t="s">
        <v>471</v>
      </c>
    </row>
    <row r="2" spans="1:14" ht="15.75">
      <c r="A2" s="878" t="s">
        <v>0</v>
      </c>
      <c r="B2" s="878"/>
      <c r="C2" s="878"/>
      <c r="D2" s="878"/>
      <c r="E2" s="878"/>
      <c r="F2" s="878"/>
      <c r="G2" s="878"/>
      <c r="H2" s="878"/>
      <c r="I2" s="878"/>
      <c r="J2" s="878"/>
      <c r="K2" s="878"/>
      <c r="L2" s="878"/>
      <c r="M2" s="878"/>
      <c r="N2" s="117"/>
    </row>
    <row r="3" spans="1:14" ht="20.25">
      <c r="A3" s="949" t="s">
        <v>388</v>
      </c>
      <c r="B3" s="949"/>
      <c r="C3" s="949"/>
      <c r="D3" s="949"/>
      <c r="E3" s="949"/>
      <c r="F3" s="949"/>
      <c r="G3" s="949"/>
      <c r="H3" s="949"/>
      <c r="I3" s="949"/>
      <c r="J3" s="949"/>
      <c r="K3" s="949"/>
      <c r="L3" s="949"/>
      <c r="M3" s="949"/>
      <c r="N3" s="115"/>
    </row>
    <row r="4" spans="1:22" s="237" customFormat="1" ht="15" customHeight="1">
      <c r="A4" s="235" t="s">
        <v>994</v>
      </c>
      <c r="B4" s="235"/>
      <c r="C4" s="235"/>
      <c r="D4" s="235"/>
      <c r="E4" s="235"/>
      <c r="F4" s="235"/>
      <c r="G4" s="235"/>
      <c r="H4" s="235"/>
      <c r="I4" s="235"/>
      <c r="J4" s="235"/>
      <c r="K4" s="1213" t="s">
        <v>434</v>
      </c>
      <c r="L4" s="1213"/>
      <c r="M4" s="1213"/>
      <c r="Q4" s="1214" t="s">
        <v>625</v>
      </c>
      <c r="R4" s="1214"/>
      <c r="S4" s="1214"/>
      <c r="T4" s="1214" t="s">
        <v>626</v>
      </c>
      <c r="U4" s="1214"/>
      <c r="V4" s="1214"/>
    </row>
    <row r="5" spans="1:23" s="237" customFormat="1" ht="20.25" customHeight="1">
      <c r="A5" s="1215" t="s">
        <v>1</v>
      </c>
      <c r="B5" s="1215" t="s">
        <v>2</v>
      </c>
      <c r="C5" s="1216" t="s">
        <v>472</v>
      </c>
      <c r="D5" s="1216" t="s">
        <v>473</v>
      </c>
      <c r="E5" s="1216" t="s">
        <v>474</v>
      </c>
      <c r="F5" s="1216"/>
      <c r="G5" s="1216"/>
      <c r="H5" s="1216"/>
      <c r="I5" s="1216"/>
      <c r="J5" s="1216"/>
      <c r="K5" s="1216"/>
      <c r="L5" s="1216"/>
      <c r="M5" s="1216"/>
      <c r="N5" s="1217" t="s">
        <v>776</v>
      </c>
      <c r="O5" s="1217" t="s">
        <v>777</v>
      </c>
      <c r="P5" s="1217" t="s">
        <v>778</v>
      </c>
      <c r="Q5" s="1217" t="s">
        <v>239</v>
      </c>
      <c r="R5" s="1217" t="s">
        <v>779</v>
      </c>
      <c r="S5" s="1217" t="s">
        <v>46</v>
      </c>
      <c r="T5" s="1217" t="s">
        <v>239</v>
      </c>
      <c r="U5" s="1217" t="s">
        <v>779</v>
      </c>
      <c r="V5" s="1217" t="s">
        <v>46</v>
      </c>
      <c r="W5" s="1217" t="s">
        <v>780</v>
      </c>
    </row>
    <row r="6" spans="1:23" s="237" customFormat="1" ht="45.75" customHeight="1">
      <c r="A6" s="1215"/>
      <c r="B6" s="1215"/>
      <c r="C6" s="1216"/>
      <c r="D6" s="1216"/>
      <c r="E6" s="238" t="s">
        <v>475</v>
      </c>
      <c r="F6" s="238" t="s">
        <v>476</v>
      </c>
      <c r="G6" s="238" t="s">
        <v>477</v>
      </c>
      <c r="H6" s="238" t="s">
        <v>478</v>
      </c>
      <c r="I6" s="238" t="s">
        <v>479</v>
      </c>
      <c r="J6" s="238" t="s">
        <v>480</v>
      </c>
      <c r="K6" s="238" t="s">
        <v>481</v>
      </c>
      <c r="L6" s="238" t="s">
        <v>482</v>
      </c>
      <c r="M6" s="238" t="s">
        <v>483</v>
      </c>
      <c r="N6" s="1218"/>
      <c r="O6" s="1218"/>
      <c r="P6" s="1218"/>
      <c r="Q6" s="1218"/>
      <c r="R6" s="1218"/>
      <c r="S6" s="1218"/>
      <c r="T6" s="1218"/>
      <c r="U6" s="1218"/>
      <c r="V6" s="1218"/>
      <c r="W6" s="1218"/>
    </row>
    <row r="7" spans="1:23" s="237" customFormat="1" ht="12.75" customHeight="1">
      <c r="A7" s="239">
        <v>1</v>
      </c>
      <c r="B7" s="239">
        <v>2</v>
      </c>
      <c r="C7" s="239">
        <v>3</v>
      </c>
      <c r="D7" s="239">
        <v>4</v>
      </c>
      <c r="E7" s="239">
        <v>5</v>
      </c>
      <c r="F7" s="239">
        <v>6</v>
      </c>
      <c r="G7" s="239">
        <v>7</v>
      </c>
      <c r="H7" s="239">
        <v>8</v>
      </c>
      <c r="I7" s="239">
        <v>9</v>
      </c>
      <c r="J7" s="239">
        <v>10</v>
      </c>
      <c r="K7" s="239">
        <v>11</v>
      </c>
      <c r="L7" s="239">
        <v>12</v>
      </c>
      <c r="M7" s="239">
        <v>13</v>
      </c>
      <c r="N7" s="239">
        <v>14</v>
      </c>
      <c r="O7" s="239"/>
      <c r="P7" s="239"/>
      <c r="Q7" s="239">
        <v>15</v>
      </c>
      <c r="R7" s="239"/>
      <c r="S7" s="239">
        <v>16</v>
      </c>
      <c r="T7" s="239">
        <v>17</v>
      </c>
      <c r="U7" s="239"/>
      <c r="V7" s="239">
        <v>18</v>
      </c>
      <c r="W7" s="239">
        <v>19</v>
      </c>
    </row>
    <row r="8" spans="1:26" ht="12.75">
      <c r="A8" s="240">
        <v>1</v>
      </c>
      <c r="B8" s="240" t="s">
        <v>627</v>
      </c>
      <c r="C8" s="241">
        <v>3191</v>
      </c>
      <c r="D8" s="241">
        <v>2633</v>
      </c>
      <c r="E8" s="241">
        <v>1173</v>
      </c>
      <c r="F8" s="241">
        <v>865</v>
      </c>
      <c r="G8" s="241">
        <v>759</v>
      </c>
      <c r="H8" s="241">
        <v>667</v>
      </c>
      <c r="I8" s="242">
        <v>660</v>
      </c>
      <c r="J8" s="242">
        <v>657</v>
      </c>
      <c r="K8" s="242">
        <v>593</v>
      </c>
      <c r="L8" s="242">
        <v>228</v>
      </c>
      <c r="M8" s="242">
        <v>0</v>
      </c>
      <c r="N8" s="243">
        <v>402</v>
      </c>
      <c r="O8" s="243"/>
      <c r="P8" s="243"/>
      <c r="Q8" s="243"/>
      <c r="R8" s="243"/>
      <c r="S8" s="243"/>
      <c r="T8" s="243">
        <v>40</v>
      </c>
      <c r="U8" s="243">
        <v>2</v>
      </c>
      <c r="V8" s="243">
        <v>120</v>
      </c>
      <c r="W8" s="243"/>
      <c r="X8" s="235">
        <v>558</v>
      </c>
      <c r="Y8" s="235">
        <v>6</v>
      </c>
      <c r="Z8" s="235" t="s">
        <v>781</v>
      </c>
    </row>
    <row r="9" spans="1:25" ht="12.75">
      <c r="A9" s="243">
        <v>2</v>
      </c>
      <c r="B9" s="243" t="s">
        <v>628</v>
      </c>
      <c r="C9" s="241">
        <v>2734</v>
      </c>
      <c r="D9" s="242">
        <v>2433</v>
      </c>
      <c r="E9" s="242">
        <v>2426</v>
      </c>
      <c r="F9" s="242">
        <v>2426</v>
      </c>
      <c r="G9" s="242">
        <v>2426</v>
      </c>
      <c r="H9" s="242">
        <v>2426</v>
      </c>
      <c r="I9" s="242">
        <v>2422</v>
      </c>
      <c r="J9" s="242">
        <v>2399</v>
      </c>
      <c r="K9" s="242">
        <v>2319</v>
      </c>
      <c r="L9" s="242">
        <v>2051</v>
      </c>
      <c r="M9" s="242">
        <v>217</v>
      </c>
      <c r="N9" s="243">
        <v>100</v>
      </c>
      <c r="O9" s="243"/>
      <c r="P9" s="243"/>
      <c r="Q9" s="243">
        <v>62</v>
      </c>
      <c r="R9" s="243">
        <v>15</v>
      </c>
      <c r="S9" s="243">
        <v>8</v>
      </c>
      <c r="T9" s="243"/>
      <c r="U9" s="243"/>
      <c r="V9" s="243">
        <v>116</v>
      </c>
      <c r="W9" s="243"/>
      <c r="X9" s="235">
        <v>301</v>
      </c>
      <c r="Y9" s="235">
        <v>0</v>
      </c>
    </row>
    <row r="10" spans="1:25" ht="12.75">
      <c r="A10" s="240">
        <v>3</v>
      </c>
      <c r="B10" s="240" t="s">
        <v>629</v>
      </c>
      <c r="C10" s="241">
        <v>3920</v>
      </c>
      <c r="D10" s="241">
        <v>3410</v>
      </c>
      <c r="E10" s="241">
        <v>3410</v>
      </c>
      <c r="F10" s="241">
        <v>3410</v>
      </c>
      <c r="G10" s="241">
        <v>3410</v>
      </c>
      <c r="H10" s="241">
        <v>3410</v>
      </c>
      <c r="I10" s="241">
        <v>3410</v>
      </c>
      <c r="J10" s="241">
        <v>3410</v>
      </c>
      <c r="K10" s="241">
        <v>3410</v>
      </c>
      <c r="L10" s="241">
        <v>3410</v>
      </c>
      <c r="M10" s="242">
        <v>3240</v>
      </c>
      <c r="N10" s="243">
        <v>93</v>
      </c>
      <c r="O10" s="243"/>
      <c r="P10" s="243"/>
      <c r="Q10" s="243"/>
      <c r="R10" s="243"/>
      <c r="S10" s="243"/>
      <c r="T10" s="243"/>
      <c r="U10" s="243"/>
      <c r="V10" s="243"/>
      <c r="W10" s="243">
        <v>417</v>
      </c>
      <c r="X10" s="235">
        <v>510</v>
      </c>
      <c r="Y10" s="235">
        <v>0</v>
      </c>
    </row>
    <row r="11" spans="1:25" s="244" customFormat="1" ht="12.75" customHeight="1">
      <c r="A11" s="240">
        <v>4</v>
      </c>
      <c r="B11" s="243" t="s">
        <v>630</v>
      </c>
      <c r="C11" s="241">
        <v>2105</v>
      </c>
      <c r="D11" s="242">
        <v>1944</v>
      </c>
      <c r="E11" s="242">
        <v>1944</v>
      </c>
      <c r="F11" s="242">
        <v>1944</v>
      </c>
      <c r="G11" s="242">
        <v>1944</v>
      </c>
      <c r="H11" s="242">
        <v>1944</v>
      </c>
      <c r="I11" s="242">
        <v>1944</v>
      </c>
      <c r="J11" s="242">
        <v>1944</v>
      </c>
      <c r="K11" s="242">
        <v>1944</v>
      </c>
      <c r="L11" s="242">
        <v>1788</v>
      </c>
      <c r="M11" s="242">
        <v>1324</v>
      </c>
      <c r="N11" s="242">
        <v>126</v>
      </c>
      <c r="O11" s="242"/>
      <c r="P11" s="242"/>
      <c r="Q11" s="242"/>
      <c r="R11" s="242"/>
      <c r="S11" s="242"/>
      <c r="T11" s="242"/>
      <c r="U11" s="242"/>
      <c r="V11" s="242">
        <v>1</v>
      </c>
      <c r="W11" s="242">
        <v>34</v>
      </c>
      <c r="X11" s="235">
        <v>161</v>
      </c>
      <c r="Y11" s="235">
        <v>0</v>
      </c>
    </row>
    <row r="12" spans="1:26" s="244" customFormat="1" ht="12.75" customHeight="1">
      <c r="A12" s="243">
        <v>5</v>
      </c>
      <c r="B12" s="245" t="s">
        <v>631</v>
      </c>
      <c r="C12" s="241">
        <v>1638</v>
      </c>
      <c r="D12" s="246">
        <v>1652</v>
      </c>
      <c r="E12" s="246">
        <v>1611</v>
      </c>
      <c r="F12" s="246">
        <v>1611</v>
      </c>
      <c r="G12" s="246">
        <v>1611</v>
      </c>
      <c r="H12" s="246">
        <v>1610</v>
      </c>
      <c r="I12" s="246">
        <v>1610</v>
      </c>
      <c r="J12" s="242">
        <v>1601</v>
      </c>
      <c r="K12" s="242">
        <v>1601</v>
      </c>
      <c r="L12" s="242">
        <v>1172</v>
      </c>
      <c r="M12" s="242">
        <v>1153</v>
      </c>
      <c r="N12" s="242"/>
      <c r="O12" s="242"/>
      <c r="P12" s="242"/>
      <c r="Q12" s="242"/>
      <c r="R12" s="242"/>
      <c r="S12" s="242"/>
      <c r="T12" s="242"/>
      <c r="U12" s="242"/>
      <c r="V12" s="242"/>
      <c r="W12" s="242"/>
      <c r="X12" s="235">
        <v>-14</v>
      </c>
      <c r="Y12" s="235">
        <v>14</v>
      </c>
      <c r="Z12" s="244" t="s">
        <v>782</v>
      </c>
    </row>
    <row r="13" spans="1:25" s="244" customFormat="1" ht="12.75" customHeight="1">
      <c r="A13" s="240">
        <v>6</v>
      </c>
      <c r="B13" s="245" t="s">
        <v>632</v>
      </c>
      <c r="C13" s="241">
        <v>3600</v>
      </c>
      <c r="D13" s="246">
        <v>3231</v>
      </c>
      <c r="E13" s="246">
        <v>3231</v>
      </c>
      <c r="F13" s="246">
        <v>3231</v>
      </c>
      <c r="G13" s="246">
        <v>3231</v>
      </c>
      <c r="H13" s="246">
        <v>3231</v>
      </c>
      <c r="I13" s="246">
        <v>3231</v>
      </c>
      <c r="J13" s="246">
        <v>3231</v>
      </c>
      <c r="K13" s="246">
        <v>3231</v>
      </c>
      <c r="L13" s="246">
        <v>3231</v>
      </c>
      <c r="M13" s="242">
        <v>0</v>
      </c>
      <c r="N13" s="242">
        <v>119</v>
      </c>
      <c r="O13" s="242"/>
      <c r="P13" s="242"/>
      <c r="Q13" s="242"/>
      <c r="R13" s="242"/>
      <c r="S13" s="242"/>
      <c r="T13" s="242"/>
      <c r="U13" s="242"/>
      <c r="V13" s="242">
        <v>10</v>
      </c>
      <c r="W13" s="242">
        <v>240</v>
      </c>
      <c r="X13" s="235">
        <v>369</v>
      </c>
      <c r="Y13" s="235">
        <v>0</v>
      </c>
    </row>
    <row r="14" spans="1:25" ht="12.75" customHeight="1">
      <c r="A14" s="240">
        <v>7</v>
      </c>
      <c r="B14" s="243" t="s">
        <v>633</v>
      </c>
      <c r="C14" s="241">
        <v>2601</v>
      </c>
      <c r="D14" s="242">
        <v>2426</v>
      </c>
      <c r="E14" s="242">
        <v>2354</v>
      </c>
      <c r="F14" s="242">
        <v>2332</v>
      </c>
      <c r="G14" s="242">
        <v>2314</v>
      </c>
      <c r="H14" s="242">
        <v>2237</v>
      </c>
      <c r="I14" s="242">
        <v>2228</v>
      </c>
      <c r="J14" s="242">
        <v>224</v>
      </c>
      <c r="K14" s="242">
        <v>2209</v>
      </c>
      <c r="L14" s="242">
        <v>1196</v>
      </c>
      <c r="M14" s="242">
        <v>167</v>
      </c>
      <c r="N14" s="243"/>
      <c r="O14" s="243"/>
      <c r="P14" s="243"/>
      <c r="Q14" s="243"/>
      <c r="R14" s="243"/>
      <c r="S14" s="243"/>
      <c r="T14" s="243">
        <v>67</v>
      </c>
      <c r="U14" s="243"/>
      <c r="V14" s="243"/>
      <c r="W14" s="243">
        <v>108</v>
      </c>
      <c r="X14" s="235">
        <v>175</v>
      </c>
      <c r="Y14" s="235">
        <v>0</v>
      </c>
    </row>
    <row r="15" spans="1:25" ht="12.75">
      <c r="A15" s="243">
        <v>8</v>
      </c>
      <c r="B15" s="243" t="s">
        <v>634</v>
      </c>
      <c r="C15" s="241">
        <v>757</v>
      </c>
      <c r="D15" s="242">
        <v>736</v>
      </c>
      <c r="E15" s="242">
        <v>736</v>
      </c>
      <c r="F15" s="242">
        <v>736</v>
      </c>
      <c r="G15" s="242">
        <v>736</v>
      </c>
      <c r="H15" s="242">
        <v>736</v>
      </c>
      <c r="I15" s="242">
        <v>736</v>
      </c>
      <c r="J15" s="242">
        <v>736</v>
      </c>
      <c r="K15" s="242">
        <v>736</v>
      </c>
      <c r="L15" s="242">
        <v>736</v>
      </c>
      <c r="M15" s="242">
        <v>736</v>
      </c>
      <c r="N15" s="243"/>
      <c r="O15" s="243"/>
      <c r="P15" s="243"/>
      <c r="Q15" s="243"/>
      <c r="R15" s="243"/>
      <c r="S15" s="243"/>
      <c r="T15" s="243"/>
      <c r="U15" s="243"/>
      <c r="V15" s="243"/>
      <c r="W15" s="243">
        <v>21</v>
      </c>
      <c r="X15" s="235">
        <v>21</v>
      </c>
      <c r="Y15" s="235">
        <v>0</v>
      </c>
    </row>
    <row r="16" spans="1:25" ht="12.75">
      <c r="A16" s="240">
        <v>9</v>
      </c>
      <c r="B16" s="243" t="s">
        <v>635</v>
      </c>
      <c r="C16" s="241">
        <v>3511</v>
      </c>
      <c r="D16" s="242">
        <v>3289</v>
      </c>
      <c r="E16" s="242">
        <v>3289</v>
      </c>
      <c r="F16" s="242">
        <v>3154</v>
      </c>
      <c r="G16" s="242">
        <v>3154</v>
      </c>
      <c r="H16" s="242">
        <v>3105</v>
      </c>
      <c r="I16" s="242">
        <v>3087</v>
      </c>
      <c r="J16" s="242">
        <v>3087</v>
      </c>
      <c r="K16" s="242">
        <v>3076</v>
      </c>
      <c r="L16" s="242">
        <v>1785</v>
      </c>
      <c r="M16" s="242">
        <v>749</v>
      </c>
      <c r="N16" s="243"/>
      <c r="O16" s="243"/>
      <c r="P16" s="243"/>
      <c r="Q16" s="243"/>
      <c r="R16" s="243"/>
      <c r="S16" s="243"/>
      <c r="T16" s="243"/>
      <c r="U16" s="243"/>
      <c r="V16" s="243">
        <v>113</v>
      </c>
      <c r="W16" s="243">
        <v>109</v>
      </c>
      <c r="X16" s="235">
        <v>222</v>
      </c>
      <c r="Y16" s="235">
        <v>0</v>
      </c>
    </row>
    <row r="17" spans="1:25" ht="12.75">
      <c r="A17" s="240">
        <v>10</v>
      </c>
      <c r="B17" s="243" t="s">
        <v>636</v>
      </c>
      <c r="C17" s="241">
        <v>2905</v>
      </c>
      <c r="D17" s="242">
        <v>2544</v>
      </c>
      <c r="E17" s="242">
        <v>2497</v>
      </c>
      <c r="F17" s="242">
        <v>2489</v>
      </c>
      <c r="G17" s="242">
        <v>2487</v>
      </c>
      <c r="H17" s="242">
        <v>2484</v>
      </c>
      <c r="I17" s="242">
        <v>2482</v>
      </c>
      <c r="J17" s="242">
        <v>2480</v>
      </c>
      <c r="K17" s="242">
        <v>2477</v>
      </c>
      <c r="L17" s="242">
        <v>2475</v>
      </c>
      <c r="M17" s="242">
        <v>679</v>
      </c>
      <c r="N17" s="243">
        <v>213</v>
      </c>
      <c r="O17" s="243"/>
      <c r="P17" s="243"/>
      <c r="Q17" s="243"/>
      <c r="R17" s="243"/>
      <c r="S17" s="243"/>
      <c r="T17" s="243"/>
      <c r="U17" s="243"/>
      <c r="V17" s="243"/>
      <c r="W17" s="243">
        <v>148</v>
      </c>
      <c r="X17" s="235">
        <v>361</v>
      </c>
      <c r="Y17" s="235">
        <v>0</v>
      </c>
    </row>
    <row r="18" spans="1:25" ht="12.75">
      <c r="A18" s="243">
        <v>11</v>
      </c>
      <c r="B18" s="243" t="s">
        <v>637</v>
      </c>
      <c r="C18" s="241">
        <v>2324</v>
      </c>
      <c r="D18" s="242">
        <v>1957</v>
      </c>
      <c r="E18" s="242">
        <v>1204</v>
      </c>
      <c r="F18" s="242">
        <v>1200</v>
      </c>
      <c r="G18" s="242">
        <v>1200</v>
      </c>
      <c r="H18" s="242">
        <v>1198</v>
      </c>
      <c r="I18" s="242">
        <v>1198</v>
      </c>
      <c r="J18" s="242">
        <v>1198</v>
      </c>
      <c r="K18" s="242">
        <v>1192</v>
      </c>
      <c r="L18" s="242">
        <v>837</v>
      </c>
      <c r="M18" s="242">
        <v>1</v>
      </c>
      <c r="N18" s="243">
        <v>199</v>
      </c>
      <c r="O18" s="243"/>
      <c r="P18" s="243"/>
      <c r="Q18" s="243"/>
      <c r="R18" s="243"/>
      <c r="S18" s="243"/>
      <c r="T18" s="243"/>
      <c r="U18" s="243"/>
      <c r="V18" s="243"/>
      <c r="W18" s="243">
        <v>168</v>
      </c>
      <c r="X18" s="235">
        <v>367</v>
      </c>
      <c r="Y18" s="235">
        <v>0</v>
      </c>
    </row>
    <row r="19" spans="1:25" ht="12.75">
      <c r="A19" s="240">
        <v>12</v>
      </c>
      <c r="B19" s="243" t="s">
        <v>638</v>
      </c>
      <c r="C19" s="241">
        <v>2109</v>
      </c>
      <c r="D19" s="242">
        <v>2009</v>
      </c>
      <c r="E19" s="242">
        <v>2009</v>
      </c>
      <c r="F19" s="242">
        <v>2009</v>
      </c>
      <c r="G19" s="242">
        <v>2009</v>
      </c>
      <c r="H19" s="242">
        <v>2009</v>
      </c>
      <c r="I19" s="242">
        <v>2009</v>
      </c>
      <c r="J19" s="242">
        <v>2009</v>
      </c>
      <c r="K19" s="242">
        <v>2009</v>
      </c>
      <c r="L19" s="242">
        <v>1458</v>
      </c>
      <c r="M19" s="242">
        <v>353</v>
      </c>
      <c r="N19" s="243">
        <v>55</v>
      </c>
      <c r="O19" s="243"/>
      <c r="P19" s="243"/>
      <c r="Q19" s="243"/>
      <c r="R19" s="243"/>
      <c r="S19" s="243"/>
      <c r="T19" s="243"/>
      <c r="U19" s="243"/>
      <c r="V19" s="243"/>
      <c r="W19" s="243">
        <v>45</v>
      </c>
      <c r="X19" s="235">
        <v>100</v>
      </c>
      <c r="Y19" s="235">
        <v>0</v>
      </c>
    </row>
    <row r="20" spans="1:25" ht="12.75">
      <c r="A20" s="240">
        <v>13</v>
      </c>
      <c r="B20" s="243" t="s">
        <v>639</v>
      </c>
      <c r="C20" s="241">
        <v>3120</v>
      </c>
      <c r="D20" s="242">
        <v>2766</v>
      </c>
      <c r="E20" s="242">
        <v>2766</v>
      </c>
      <c r="F20" s="242">
        <v>2766</v>
      </c>
      <c r="G20" s="242">
        <v>2766</v>
      </c>
      <c r="H20" s="242">
        <v>2766</v>
      </c>
      <c r="I20" s="242">
        <v>2766</v>
      </c>
      <c r="J20" s="242">
        <v>2766</v>
      </c>
      <c r="K20" s="242">
        <v>2766</v>
      </c>
      <c r="L20" s="242">
        <v>2766</v>
      </c>
      <c r="M20" s="242">
        <v>2766</v>
      </c>
      <c r="N20" s="243"/>
      <c r="O20" s="243"/>
      <c r="P20" s="243"/>
      <c r="Q20" s="243"/>
      <c r="R20" s="243"/>
      <c r="S20" s="243"/>
      <c r="T20" s="243"/>
      <c r="U20" s="243"/>
      <c r="V20" s="243"/>
      <c r="W20" s="243">
        <v>354</v>
      </c>
      <c r="X20" s="235">
        <v>354</v>
      </c>
      <c r="Y20" s="235">
        <v>0</v>
      </c>
    </row>
    <row r="21" spans="1:25" ht="12.75">
      <c r="A21" s="243">
        <v>14</v>
      </c>
      <c r="B21" s="243" t="s">
        <v>640</v>
      </c>
      <c r="C21" s="241">
        <v>3074</v>
      </c>
      <c r="D21" s="242">
        <v>2994</v>
      </c>
      <c r="E21" s="242">
        <v>1581</v>
      </c>
      <c r="F21" s="242">
        <v>1372</v>
      </c>
      <c r="G21" s="242">
        <v>1358</v>
      </c>
      <c r="H21" s="242">
        <v>1351</v>
      </c>
      <c r="I21" s="242">
        <v>1332</v>
      </c>
      <c r="J21" s="242">
        <v>1293</v>
      </c>
      <c r="K21" s="242">
        <v>973</v>
      </c>
      <c r="L21" s="242">
        <v>384</v>
      </c>
      <c r="M21" s="242">
        <v>28</v>
      </c>
      <c r="N21" s="243"/>
      <c r="O21" s="243"/>
      <c r="P21" s="243"/>
      <c r="Q21" s="243"/>
      <c r="R21" s="243"/>
      <c r="S21" s="243"/>
      <c r="T21" s="243"/>
      <c r="U21" s="243"/>
      <c r="V21" s="243"/>
      <c r="W21" s="243">
        <v>80</v>
      </c>
      <c r="X21" s="235">
        <v>80</v>
      </c>
      <c r="Y21" s="235">
        <v>0</v>
      </c>
    </row>
    <row r="22" spans="1:25" ht="12.75">
      <c r="A22" s="240">
        <v>15</v>
      </c>
      <c r="B22" s="243" t="s">
        <v>641</v>
      </c>
      <c r="C22" s="241">
        <v>2541</v>
      </c>
      <c r="D22" s="242">
        <v>2333</v>
      </c>
      <c r="E22" s="242">
        <v>2333</v>
      </c>
      <c r="F22" s="242">
        <v>2333</v>
      </c>
      <c r="G22" s="242">
        <v>2333</v>
      </c>
      <c r="H22" s="242">
        <v>2333</v>
      </c>
      <c r="I22" s="242">
        <v>2333</v>
      </c>
      <c r="J22" s="242">
        <v>2333</v>
      </c>
      <c r="K22" s="242">
        <v>2333</v>
      </c>
      <c r="L22" s="242">
        <v>2333</v>
      </c>
      <c r="M22" s="242">
        <v>2333</v>
      </c>
      <c r="N22" s="243">
        <v>203</v>
      </c>
      <c r="O22" s="243"/>
      <c r="P22" s="243"/>
      <c r="Q22" s="243"/>
      <c r="R22" s="243"/>
      <c r="S22" s="243"/>
      <c r="T22" s="243"/>
      <c r="U22" s="243">
        <v>5</v>
      </c>
      <c r="V22" s="243"/>
      <c r="W22" s="243"/>
      <c r="X22" s="235">
        <v>208</v>
      </c>
      <c r="Y22" s="235">
        <v>0</v>
      </c>
    </row>
    <row r="23" spans="1:26" ht="12.75">
      <c r="A23" s="240">
        <v>16</v>
      </c>
      <c r="B23" s="243" t="s">
        <v>642</v>
      </c>
      <c r="C23" s="241">
        <v>1188</v>
      </c>
      <c r="D23" s="242">
        <v>1059</v>
      </c>
      <c r="E23" s="242">
        <v>1059</v>
      </c>
      <c r="F23" s="242">
        <v>1059</v>
      </c>
      <c r="G23" s="242">
        <v>1059</v>
      </c>
      <c r="H23" s="242">
        <v>1059</v>
      </c>
      <c r="I23" s="242">
        <v>1059</v>
      </c>
      <c r="J23" s="242">
        <v>1059</v>
      </c>
      <c r="K23" s="242">
        <v>1059</v>
      </c>
      <c r="L23" s="242">
        <v>1059</v>
      </c>
      <c r="M23" s="242">
        <v>1059</v>
      </c>
      <c r="N23" s="243">
        <v>94</v>
      </c>
      <c r="O23" s="243"/>
      <c r="P23" s="243"/>
      <c r="Q23" s="243"/>
      <c r="R23" s="243"/>
      <c r="S23" s="243"/>
      <c r="T23" s="243"/>
      <c r="U23" s="243"/>
      <c r="V23" s="243"/>
      <c r="W23" s="243">
        <v>35</v>
      </c>
      <c r="X23" s="235">
        <v>129</v>
      </c>
      <c r="Y23" s="235">
        <v>0</v>
      </c>
      <c r="Z23" s="235" t="s">
        <v>783</v>
      </c>
    </row>
    <row r="24" spans="1:25" ht="12.75">
      <c r="A24" s="243">
        <v>17</v>
      </c>
      <c r="B24" s="243" t="s">
        <v>643</v>
      </c>
      <c r="C24" s="241">
        <v>2748</v>
      </c>
      <c r="D24" s="242">
        <v>2485</v>
      </c>
      <c r="E24" s="242">
        <v>2477</v>
      </c>
      <c r="F24" s="242">
        <v>2292</v>
      </c>
      <c r="G24" s="242">
        <v>2285</v>
      </c>
      <c r="H24" s="242">
        <v>2059</v>
      </c>
      <c r="I24" s="242">
        <v>2047</v>
      </c>
      <c r="J24" s="242">
        <v>1732</v>
      </c>
      <c r="K24" s="242">
        <v>1591</v>
      </c>
      <c r="L24" s="242">
        <v>518</v>
      </c>
      <c r="M24" s="242">
        <v>117</v>
      </c>
      <c r="N24" s="243"/>
      <c r="O24" s="243"/>
      <c r="P24" s="243"/>
      <c r="Q24" s="243">
        <v>48</v>
      </c>
      <c r="R24" s="243"/>
      <c r="S24" s="243"/>
      <c r="T24" s="243"/>
      <c r="U24" s="243"/>
      <c r="V24" s="243"/>
      <c r="W24" s="243">
        <v>215</v>
      </c>
      <c r="X24" s="235">
        <v>263</v>
      </c>
      <c r="Y24" s="235">
        <v>0</v>
      </c>
    </row>
    <row r="25" spans="1:25" ht="12.75">
      <c r="A25" s="240">
        <v>18</v>
      </c>
      <c r="B25" s="243" t="s">
        <v>644</v>
      </c>
      <c r="C25" s="241">
        <v>2654</v>
      </c>
      <c r="D25" s="242">
        <v>2470</v>
      </c>
      <c r="E25" s="242">
        <v>1597</v>
      </c>
      <c r="F25" s="242">
        <v>1184</v>
      </c>
      <c r="G25" s="242">
        <v>1009</v>
      </c>
      <c r="H25" s="242">
        <v>846</v>
      </c>
      <c r="I25" s="242">
        <v>681</v>
      </c>
      <c r="J25" s="242">
        <v>679</v>
      </c>
      <c r="K25" s="242">
        <v>496</v>
      </c>
      <c r="L25" s="242">
        <v>408</v>
      </c>
      <c r="M25" s="242">
        <v>46</v>
      </c>
      <c r="N25" s="243"/>
      <c r="O25" s="243"/>
      <c r="P25" s="243"/>
      <c r="Q25" s="243"/>
      <c r="R25" s="243"/>
      <c r="S25" s="243"/>
      <c r="T25" s="243"/>
      <c r="U25" s="243"/>
      <c r="V25" s="243"/>
      <c r="W25" s="243">
        <v>184</v>
      </c>
      <c r="X25" s="235">
        <v>184</v>
      </c>
      <c r="Y25" s="235">
        <v>0</v>
      </c>
    </row>
    <row r="26" spans="1:25" ht="12.75">
      <c r="A26" s="240">
        <v>19</v>
      </c>
      <c r="B26" s="243" t="s">
        <v>645</v>
      </c>
      <c r="C26" s="241">
        <v>1551</v>
      </c>
      <c r="D26" s="242">
        <v>1529</v>
      </c>
      <c r="E26" s="242">
        <v>1529</v>
      </c>
      <c r="F26" s="242">
        <v>1529</v>
      </c>
      <c r="G26" s="242">
        <v>1529</v>
      </c>
      <c r="H26" s="242">
        <v>1529</v>
      </c>
      <c r="I26" s="242">
        <v>1529</v>
      </c>
      <c r="J26" s="242">
        <v>1529</v>
      </c>
      <c r="K26" s="242">
        <v>1529</v>
      </c>
      <c r="L26" s="242">
        <v>1529</v>
      </c>
      <c r="M26" s="242">
        <v>1498</v>
      </c>
      <c r="N26" s="243"/>
      <c r="O26" s="243"/>
      <c r="P26" s="243"/>
      <c r="Q26" s="243"/>
      <c r="R26" s="243"/>
      <c r="S26" s="243"/>
      <c r="T26" s="243"/>
      <c r="U26" s="243"/>
      <c r="V26" s="243"/>
      <c r="W26" s="243">
        <v>22</v>
      </c>
      <c r="X26" s="235">
        <v>22</v>
      </c>
      <c r="Y26" s="235">
        <v>0</v>
      </c>
    </row>
    <row r="27" spans="1:25" ht="12.75">
      <c r="A27" s="243">
        <v>20</v>
      </c>
      <c r="B27" s="243" t="s">
        <v>646</v>
      </c>
      <c r="C27" s="241">
        <v>1478</v>
      </c>
      <c r="D27" s="242">
        <v>1354</v>
      </c>
      <c r="E27" s="242">
        <v>1286</v>
      </c>
      <c r="F27" s="242">
        <v>1286</v>
      </c>
      <c r="G27" s="242">
        <v>1286</v>
      </c>
      <c r="H27" s="246">
        <v>1283</v>
      </c>
      <c r="I27" s="246">
        <v>1283</v>
      </c>
      <c r="J27" s="246">
        <v>1282</v>
      </c>
      <c r="K27" s="246">
        <v>1281</v>
      </c>
      <c r="L27" s="246">
        <v>1186</v>
      </c>
      <c r="M27" s="246">
        <v>105</v>
      </c>
      <c r="N27" s="243">
        <v>1</v>
      </c>
      <c r="O27" s="243"/>
      <c r="P27" s="243"/>
      <c r="Q27" s="243"/>
      <c r="R27" s="243"/>
      <c r="S27" s="243"/>
      <c r="T27" s="243"/>
      <c r="U27" s="243"/>
      <c r="V27" s="243"/>
      <c r="W27" s="243">
        <v>123</v>
      </c>
      <c r="X27" s="235">
        <v>124</v>
      </c>
      <c r="Y27" s="235">
        <v>0</v>
      </c>
    </row>
    <row r="28" spans="1:25" ht="12.75">
      <c r="A28" s="240">
        <v>21</v>
      </c>
      <c r="B28" s="243" t="s">
        <v>647</v>
      </c>
      <c r="C28" s="241">
        <v>2181</v>
      </c>
      <c r="D28" s="242">
        <v>1815</v>
      </c>
      <c r="E28" s="242">
        <v>1815</v>
      </c>
      <c r="F28" s="242">
        <v>1815</v>
      </c>
      <c r="G28" s="242">
        <v>1815</v>
      </c>
      <c r="H28" s="242">
        <v>1815</v>
      </c>
      <c r="I28" s="242">
        <v>1815</v>
      </c>
      <c r="J28" s="242">
        <v>1815</v>
      </c>
      <c r="K28" s="242">
        <v>1815</v>
      </c>
      <c r="L28" s="242">
        <v>1815</v>
      </c>
      <c r="M28" s="242">
        <v>1815</v>
      </c>
      <c r="N28" s="243">
        <v>180</v>
      </c>
      <c r="O28" s="243"/>
      <c r="P28" s="243"/>
      <c r="Q28" s="243"/>
      <c r="R28" s="243"/>
      <c r="S28" s="243"/>
      <c r="T28" s="243"/>
      <c r="U28" s="243"/>
      <c r="V28" s="243"/>
      <c r="W28" s="243">
        <v>186</v>
      </c>
      <c r="X28" s="235">
        <v>366</v>
      </c>
      <c r="Y28" s="235">
        <v>0</v>
      </c>
    </row>
    <row r="29" spans="1:25" ht="12.75">
      <c r="A29" s="240">
        <v>22</v>
      </c>
      <c r="B29" s="243" t="s">
        <v>648</v>
      </c>
      <c r="C29" s="241">
        <v>2861</v>
      </c>
      <c r="D29" s="242">
        <v>2610</v>
      </c>
      <c r="E29" s="242">
        <v>2602</v>
      </c>
      <c r="F29" s="242">
        <v>2577</v>
      </c>
      <c r="G29" s="242">
        <v>2569</v>
      </c>
      <c r="H29" s="246">
        <v>2413</v>
      </c>
      <c r="I29" s="246">
        <v>2412</v>
      </c>
      <c r="J29" s="246">
        <v>2403</v>
      </c>
      <c r="K29" s="246">
        <v>2287</v>
      </c>
      <c r="L29" s="246">
        <v>1507</v>
      </c>
      <c r="M29" s="246">
        <v>314</v>
      </c>
      <c r="N29" s="243"/>
      <c r="O29" s="243"/>
      <c r="P29" s="243"/>
      <c r="Q29" s="243"/>
      <c r="R29" s="243"/>
      <c r="S29" s="243"/>
      <c r="T29" s="243"/>
      <c r="U29" s="243"/>
      <c r="V29" s="243">
        <v>154</v>
      </c>
      <c r="W29" s="243">
        <v>97</v>
      </c>
      <c r="X29" s="235">
        <v>251</v>
      </c>
      <c r="Y29" s="235">
        <v>0</v>
      </c>
    </row>
    <row r="30" spans="1:25" ht="12.75">
      <c r="A30" s="243">
        <v>23</v>
      </c>
      <c r="B30" s="243" t="s">
        <v>649</v>
      </c>
      <c r="C30" s="241">
        <v>2112</v>
      </c>
      <c r="D30" s="242">
        <v>1897</v>
      </c>
      <c r="E30" s="242">
        <v>1695</v>
      </c>
      <c r="F30" s="242">
        <v>1690</v>
      </c>
      <c r="G30" s="242">
        <v>1689</v>
      </c>
      <c r="H30" s="241">
        <v>1513</v>
      </c>
      <c r="I30" s="241">
        <v>1368</v>
      </c>
      <c r="J30" s="241">
        <v>1367</v>
      </c>
      <c r="K30" s="241">
        <v>1</v>
      </c>
      <c r="L30" s="242">
        <v>0</v>
      </c>
      <c r="M30" s="242">
        <v>0</v>
      </c>
      <c r="N30" s="243">
        <v>160</v>
      </c>
      <c r="O30" s="243"/>
      <c r="P30" s="243"/>
      <c r="Q30" s="243"/>
      <c r="R30" s="243"/>
      <c r="S30" s="243"/>
      <c r="T30" s="243"/>
      <c r="U30" s="243"/>
      <c r="V30" s="243"/>
      <c r="W30" s="243">
        <v>55</v>
      </c>
      <c r="X30" s="235">
        <v>215</v>
      </c>
      <c r="Y30" s="235">
        <v>0</v>
      </c>
    </row>
    <row r="31" spans="1:25" ht="12.75">
      <c r="A31" s="240">
        <v>24</v>
      </c>
      <c r="B31" s="243" t="s">
        <v>650</v>
      </c>
      <c r="C31" s="241">
        <v>2273</v>
      </c>
      <c r="D31" s="242">
        <v>2003</v>
      </c>
      <c r="E31" s="242">
        <v>2003</v>
      </c>
      <c r="F31" s="242">
        <v>2003</v>
      </c>
      <c r="G31" s="242">
        <v>2003</v>
      </c>
      <c r="H31" s="242">
        <v>2003</v>
      </c>
      <c r="I31" s="242">
        <v>2003</v>
      </c>
      <c r="J31" s="242">
        <v>2003</v>
      </c>
      <c r="K31" s="242">
        <v>2003</v>
      </c>
      <c r="L31" s="242">
        <v>2003</v>
      </c>
      <c r="M31" s="242">
        <v>2003</v>
      </c>
      <c r="N31" s="243">
        <v>121</v>
      </c>
      <c r="O31" s="243"/>
      <c r="P31" s="243">
        <v>34</v>
      </c>
      <c r="Q31" s="243"/>
      <c r="R31" s="243"/>
      <c r="S31" s="243"/>
      <c r="T31" s="243"/>
      <c r="U31" s="243"/>
      <c r="V31" s="243">
        <v>30</v>
      </c>
      <c r="W31" s="243">
        <v>85</v>
      </c>
      <c r="X31" s="235">
        <v>270</v>
      </c>
      <c r="Y31" s="235">
        <v>0</v>
      </c>
    </row>
    <row r="32" spans="1:25" ht="12.75">
      <c r="A32" s="240">
        <v>25</v>
      </c>
      <c r="B32" s="243" t="s">
        <v>651</v>
      </c>
      <c r="C32" s="241">
        <v>1986</v>
      </c>
      <c r="D32" s="242">
        <v>1837</v>
      </c>
      <c r="E32" s="242">
        <v>1837</v>
      </c>
      <c r="F32" s="242">
        <v>1837</v>
      </c>
      <c r="G32" s="242">
        <v>1837</v>
      </c>
      <c r="H32" s="242">
        <v>1837</v>
      </c>
      <c r="I32" s="242">
        <v>1837</v>
      </c>
      <c r="J32" s="242">
        <v>1837</v>
      </c>
      <c r="K32" s="242">
        <v>1837</v>
      </c>
      <c r="L32" s="242">
        <v>1837</v>
      </c>
      <c r="M32" s="242">
        <v>1035</v>
      </c>
      <c r="N32" s="243">
        <v>138</v>
      </c>
      <c r="O32" s="243"/>
      <c r="P32" s="243"/>
      <c r="Q32" s="243"/>
      <c r="R32" s="243"/>
      <c r="S32" s="243"/>
      <c r="T32" s="243"/>
      <c r="U32" s="243">
        <v>11</v>
      </c>
      <c r="V32" s="243"/>
      <c r="W32" s="243"/>
      <c r="X32" s="235">
        <v>149</v>
      </c>
      <c r="Y32" s="235">
        <v>0</v>
      </c>
    </row>
    <row r="33" spans="1:26" ht="12.75">
      <c r="A33" s="243">
        <v>26</v>
      </c>
      <c r="B33" s="243" t="s">
        <v>652</v>
      </c>
      <c r="C33" s="241">
        <v>2824</v>
      </c>
      <c r="D33" s="242">
        <v>2582</v>
      </c>
      <c r="E33" s="242">
        <v>2582</v>
      </c>
      <c r="F33" s="242">
        <v>2582</v>
      </c>
      <c r="G33" s="242">
        <v>2582</v>
      </c>
      <c r="H33" s="242">
        <v>2582</v>
      </c>
      <c r="I33" s="242">
        <v>2582</v>
      </c>
      <c r="J33" s="242">
        <v>2582</v>
      </c>
      <c r="K33" s="242">
        <v>2582</v>
      </c>
      <c r="L33" s="242">
        <v>2582</v>
      </c>
      <c r="M33" s="242">
        <v>0</v>
      </c>
      <c r="N33" s="243"/>
      <c r="O33" s="243"/>
      <c r="P33" s="243"/>
      <c r="Q33" s="243"/>
      <c r="R33" s="243"/>
      <c r="S33" s="243"/>
      <c r="T33" s="243"/>
      <c r="U33" s="243"/>
      <c r="V33" s="243"/>
      <c r="W33" s="243">
        <v>242</v>
      </c>
      <c r="X33" s="235">
        <v>242</v>
      </c>
      <c r="Y33" s="235">
        <v>0</v>
      </c>
      <c r="Z33" s="235" t="s">
        <v>784</v>
      </c>
    </row>
    <row r="34" spans="1:25" ht="12.75">
      <c r="A34" s="240">
        <v>27</v>
      </c>
      <c r="B34" s="243" t="s">
        <v>653</v>
      </c>
      <c r="C34" s="241">
        <v>2312</v>
      </c>
      <c r="D34" s="242">
        <v>1993</v>
      </c>
      <c r="E34" s="242">
        <v>1773</v>
      </c>
      <c r="F34" s="242">
        <v>1759</v>
      </c>
      <c r="G34" s="242">
        <v>1758</v>
      </c>
      <c r="H34" s="242">
        <v>1752</v>
      </c>
      <c r="I34" s="242">
        <v>1759</v>
      </c>
      <c r="J34" s="242">
        <v>1747</v>
      </c>
      <c r="K34" s="242">
        <v>1742</v>
      </c>
      <c r="L34" s="242">
        <v>1037</v>
      </c>
      <c r="M34" s="242">
        <v>2</v>
      </c>
      <c r="N34" s="243">
        <v>145</v>
      </c>
      <c r="O34" s="243"/>
      <c r="P34" s="243"/>
      <c r="Q34" s="243"/>
      <c r="R34" s="243"/>
      <c r="S34" s="243"/>
      <c r="T34" s="243">
        <v>114</v>
      </c>
      <c r="U34" s="243">
        <v>11</v>
      </c>
      <c r="V34" s="243"/>
      <c r="W34" s="243">
        <v>49</v>
      </c>
      <c r="X34" s="235">
        <v>319</v>
      </c>
      <c r="Y34" s="235">
        <v>0</v>
      </c>
    </row>
    <row r="35" spans="1:25" ht="12.75">
      <c r="A35" s="240">
        <v>28</v>
      </c>
      <c r="B35" s="243" t="s">
        <v>654</v>
      </c>
      <c r="C35" s="241">
        <v>743</v>
      </c>
      <c r="D35" s="242">
        <v>716</v>
      </c>
      <c r="E35" s="242">
        <v>716</v>
      </c>
      <c r="F35" s="242">
        <v>716</v>
      </c>
      <c r="G35" s="242">
        <v>716</v>
      </c>
      <c r="H35" s="242">
        <v>716</v>
      </c>
      <c r="I35" s="242">
        <v>716</v>
      </c>
      <c r="J35" s="242">
        <v>716</v>
      </c>
      <c r="K35" s="242">
        <v>716</v>
      </c>
      <c r="L35" s="242">
        <v>716</v>
      </c>
      <c r="M35" s="242">
        <v>716</v>
      </c>
      <c r="N35" s="243"/>
      <c r="O35" s="243"/>
      <c r="P35" s="243"/>
      <c r="Q35" s="243"/>
      <c r="R35" s="243"/>
      <c r="S35" s="243"/>
      <c r="T35" s="243"/>
      <c r="U35" s="243"/>
      <c r="V35" s="243"/>
      <c r="W35" s="243">
        <v>27</v>
      </c>
      <c r="X35" s="235">
        <v>27</v>
      </c>
      <c r="Y35" s="235">
        <v>0</v>
      </c>
    </row>
    <row r="36" spans="1:25" ht="12.75">
      <c r="A36" s="243">
        <v>29</v>
      </c>
      <c r="B36" s="243" t="s">
        <v>655</v>
      </c>
      <c r="C36" s="241">
        <v>3017</v>
      </c>
      <c r="D36" s="242">
        <v>2596</v>
      </c>
      <c r="E36" s="242">
        <v>2596</v>
      </c>
      <c r="F36" s="242">
        <v>2596</v>
      </c>
      <c r="G36" s="242">
        <v>2596</v>
      </c>
      <c r="H36" s="242">
        <v>2596</v>
      </c>
      <c r="I36" s="242">
        <v>2596</v>
      </c>
      <c r="J36" s="242">
        <v>2596</v>
      </c>
      <c r="K36" s="242">
        <v>2596</v>
      </c>
      <c r="L36" s="242">
        <v>2255</v>
      </c>
      <c r="M36" s="242">
        <v>315</v>
      </c>
      <c r="N36" s="243"/>
      <c r="O36" s="243"/>
      <c r="P36" s="243">
        <v>246</v>
      </c>
      <c r="Q36" s="243"/>
      <c r="R36" s="243"/>
      <c r="S36" s="243"/>
      <c r="T36" s="243"/>
      <c r="U36" s="243"/>
      <c r="V36" s="243"/>
      <c r="W36" s="243">
        <v>175</v>
      </c>
      <c r="X36" s="235">
        <v>421</v>
      </c>
      <c r="Y36" s="235">
        <v>0</v>
      </c>
    </row>
    <row r="37" spans="1:25" ht="12.75">
      <c r="A37" s="240">
        <v>30</v>
      </c>
      <c r="B37" s="243" t="s">
        <v>656</v>
      </c>
      <c r="C37" s="241">
        <v>663</v>
      </c>
      <c r="D37" s="242">
        <v>629</v>
      </c>
      <c r="E37" s="242">
        <v>129</v>
      </c>
      <c r="F37" s="242">
        <v>129</v>
      </c>
      <c r="G37" s="242">
        <v>128</v>
      </c>
      <c r="H37" s="242">
        <v>129</v>
      </c>
      <c r="I37" s="242">
        <v>129</v>
      </c>
      <c r="J37" s="242">
        <v>128</v>
      </c>
      <c r="K37" s="242">
        <v>127</v>
      </c>
      <c r="L37" s="242">
        <v>88</v>
      </c>
      <c r="M37" s="242">
        <v>9</v>
      </c>
      <c r="N37" s="243"/>
      <c r="O37" s="243"/>
      <c r="P37" s="243"/>
      <c r="Q37" s="243"/>
      <c r="R37" s="243"/>
      <c r="S37" s="243"/>
      <c r="T37" s="243"/>
      <c r="U37" s="243"/>
      <c r="V37" s="243"/>
      <c r="W37" s="243">
        <v>34</v>
      </c>
      <c r="X37" s="235">
        <v>34</v>
      </c>
      <c r="Y37" s="235">
        <v>0</v>
      </c>
    </row>
    <row r="38" spans="1:25" ht="12.75">
      <c r="A38" s="240">
        <v>31</v>
      </c>
      <c r="B38" s="243" t="s">
        <v>657</v>
      </c>
      <c r="C38" s="241">
        <v>3223</v>
      </c>
      <c r="D38" s="242">
        <v>2841</v>
      </c>
      <c r="E38" s="242">
        <v>2062</v>
      </c>
      <c r="F38" s="242">
        <v>2049</v>
      </c>
      <c r="G38" s="242">
        <v>2049</v>
      </c>
      <c r="H38" s="242">
        <v>2047</v>
      </c>
      <c r="I38" s="242">
        <v>2003</v>
      </c>
      <c r="J38" s="242">
        <v>1995</v>
      </c>
      <c r="K38" s="242">
        <v>1921</v>
      </c>
      <c r="L38" s="242">
        <v>1376</v>
      </c>
      <c r="M38" s="242">
        <v>141</v>
      </c>
      <c r="N38" s="243">
        <v>382</v>
      </c>
      <c r="O38" s="243"/>
      <c r="P38" s="243"/>
      <c r="Q38" s="243"/>
      <c r="R38" s="243"/>
      <c r="S38" s="243"/>
      <c r="T38" s="243"/>
      <c r="U38" s="243"/>
      <c r="V38" s="243"/>
      <c r="W38" s="243"/>
      <c r="X38" s="235">
        <v>382</v>
      </c>
      <c r="Y38" s="235">
        <v>0</v>
      </c>
    </row>
    <row r="39" spans="1:25" ht="12.75">
      <c r="A39" s="243">
        <v>32</v>
      </c>
      <c r="B39" s="243" t="s">
        <v>658</v>
      </c>
      <c r="C39" s="241">
        <v>3219</v>
      </c>
      <c r="D39" s="242">
        <v>3003</v>
      </c>
      <c r="E39" s="242">
        <v>1990</v>
      </c>
      <c r="F39" s="242">
        <v>854</v>
      </c>
      <c r="G39" s="242">
        <v>848</v>
      </c>
      <c r="H39" s="242">
        <v>846</v>
      </c>
      <c r="I39" s="242">
        <v>844</v>
      </c>
      <c r="J39" s="242">
        <v>843</v>
      </c>
      <c r="K39" s="242">
        <v>842</v>
      </c>
      <c r="L39" s="242">
        <v>841</v>
      </c>
      <c r="M39" s="242">
        <v>6</v>
      </c>
      <c r="N39" s="243"/>
      <c r="O39" s="243"/>
      <c r="P39" s="243"/>
      <c r="Q39" s="243"/>
      <c r="R39" s="243"/>
      <c r="S39" s="243"/>
      <c r="T39" s="243"/>
      <c r="U39" s="243"/>
      <c r="V39" s="243"/>
      <c r="W39" s="243">
        <v>216</v>
      </c>
      <c r="X39" s="235">
        <v>216</v>
      </c>
      <c r="Y39" s="235">
        <v>0</v>
      </c>
    </row>
    <row r="40" spans="1:25" ht="12.75">
      <c r="A40" s="240">
        <v>33</v>
      </c>
      <c r="B40" s="243" t="s">
        <v>659</v>
      </c>
      <c r="C40" s="241">
        <v>1239</v>
      </c>
      <c r="D40" s="242">
        <v>1230</v>
      </c>
      <c r="E40" s="242">
        <v>1202</v>
      </c>
      <c r="F40" s="242">
        <v>1201</v>
      </c>
      <c r="G40" s="242">
        <v>1201</v>
      </c>
      <c r="H40" s="242">
        <v>1200</v>
      </c>
      <c r="I40" s="242">
        <v>1199</v>
      </c>
      <c r="J40" s="242">
        <v>1198</v>
      </c>
      <c r="K40" s="242">
        <v>1182</v>
      </c>
      <c r="L40" s="242">
        <v>1133</v>
      </c>
      <c r="M40" s="242">
        <v>400</v>
      </c>
      <c r="N40" s="243">
        <v>8</v>
      </c>
      <c r="O40" s="243"/>
      <c r="P40" s="243">
        <v>1</v>
      </c>
      <c r="Q40" s="243"/>
      <c r="R40" s="243"/>
      <c r="S40" s="243"/>
      <c r="T40" s="243"/>
      <c r="U40" s="243"/>
      <c r="V40" s="243"/>
      <c r="W40" s="243"/>
      <c r="X40" s="235">
        <v>9</v>
      </c>
      <c r="Y40" s="235">
        <v>0</v>
      </c>
    </row>
    <row r="41" spans="1:25" ht="12.75">
      <c r="A41" s="240">
        <v>34</v>
      </c>
      <c r="B41" s="247" t="s">
        <v>660</v>
      </c>
      <c r="C41" s="241">
        <v>4093</v>
      </c>
      <c r="D41" s="242">
        <v>3660</v>
      </c>
      <c r="E41" s="242">
        <v>3568</v>
      </c>
      <c r="F41" s="242">
        <v>3508</v>
      </c>
      <c r="G41" s="242">
        <v>3508</v>
      </c>
      <c r="H41" s="242">
        <v>3500</v>
      </c>
      <c r="I41" s="242">
        <v>3500</v>
      </c>
      <c r="J41" s="242">
        <v>3491</v>
      </c>
      <c r="K41" s="242">
        <v>1540</v>
      </c>
      <c r="L41" s="242">
        <v>1537</v>
      </c>
      <c r="M41" s="242">
        <v>1</v>
      </c>
      <c r="N41" s="243">
        <v>375</v>
      </c>
      <c r="O41" s="243"/>
      <c r="P41" s="243"/>
      <c r="Q41" s="243"/>
      <c r="R41" s="243"/>
      <c r="S41" s="243"/>
      <c r="T41" s="243">
        <v>58</v>
      </c>
      <c r="U41" s="243"/>
      <c r="V41" s="243"/>
      <c r="W41" s="243"/>
      <c r="X41" s="235">
        <v>433</v>
      </c>
      <c r="Y41" s="235">
        <v>0</v>
      </c>
    </row>
    <row r="42" spans="1:25" ht="12.75">
      <c r="A42" s="243">
        <v>35</v>
      </c>
      <c r="B42" s="243" t="s">
        <v>661</v>
      </c>
      <c r="C42" s="241">
        <v>1587</v>
      </c>
      <c r="D42" s="242">
        <v>1436</v>
      </c>
      <c r="E42" s="242">
        <v>1436</v>
      </c>
      <c r="F42" s="242">
        <v>1436</v>
      </c>
      <c r="G42" s="242">
        <v>1436</v>
      </c>
      <c r="H42" s="242">
        <v>1436</v>
      </c>
      <c r="I42" s="242">
        <v>1436</v>
      </c>
      <c r="J42" s="242">
        <v>1378</v>
      </c>
      <c r="K42" s="242">
        <v>48</v>
      </c>
      <c r="L42" s="242">
        <v>0</v>
      </c>
      <c r="M42" s="242">
        <v>0</v>
      </c>
      <c r="N42" s="243">
        <v>6</v>
      </c>
      <c r="O42" s="243"/>
      <c r="P42" s="243"/>
      <c r="Q42" s="243"/>
      <c r="R42" s="243"/>
      <c r="S42" s="243"/>
      <c r="T42" s="243"/>
      <c r="U42" s="243"/>
      <c r="V42" s="243">
        <v>73</v>
      </c>
      <c r="W42" s="243">
        <v>72</v>
      </c>
      <c r="X42" s="235">
        <v>151</v>
      </c>
      <c r="Y42" s="235">
        <v>0</v>
      </c>
    </row>
    <row r="43" spans="1:26" ht="12.75">
      <c r="A43" s="240">
        <v>36</v>
      </c>
      <c r="B43" s="243" t="s">
        <v>662</v>
      </c>
      <c r="C43" s="241">
        <v>1920</v>
      </c>
      <c r="D43" s="242">
        <v>1891</v>
      </c>
      <c r="E43" s="242">
        <v>1891</v>
      </c>
      <c r="F43" s="242">
        <v>1891</v>
      </c>
      <c r="G43" s="242">
        <v>1891</v>
      </c>
      <c r="H43" s="242">
        <v>1769</v>
      </c>
      <c r="I43" s="242">
        <v>1769</v>
      </c>
      <c r="J43" s="242">
        <v>1769</v>
      </c>
      <c r="K43" s="242">
        <v>1769</v>
      </c>
      <c r="L43" s="242">
        <v>1769</v>
      </c>
      <c r="M43" s="242">
        <v>0</v>
      </c>
      <c r="N43" s="243"/>
      <c r="O43" s="243"/>
      <c r="P43" s="243"/>
      <c r="Q43" s="243"/>
      <c r="R43" s="243"/>
      <c r="S43" s="243"/>
      <c r="T43" s="243">
        <v>32</v>
      </c>
      <c r="U43" s="243"/>
      <c r="V43" s="243">
        <v>4</v>
      </c>
      <c r="W43" s="243"/>
      <c r="X43" s="235">
        <v>29</v>
      </c>
      <c r="Y43" s="235">
        <v>7</v>
      </c>
      <c r="Z43" s="235" t="s">
        <v>785</v>
      </c>
    </row>
    <row r="44" spans="1:25" ht="12.75">
      <c r="A44" s="240">
        <v>37</v>
      </c>
      <c r="B44" s="243" t="s">
        <v>663</v>
      </c>
      <c r="C44" s="241">
        <v>1619</v>
      </c>
      <c r="D44" s="242">
        <v>1619</v>
      </c>
      <c r="E44" s="242">
        <v>1565</v>
      </c>
      <c r="F44" s="242">
        <v>1511</v>
      </c>
      <c r="G44" s="242">
        <v>1511</v>
      </c>
      <c r="H44" s="242">
        <v>932</v>
      </c>
      <c r="I44" s="242">
        <v>983</v>
      </c>
      <c r="J44" s="242">
        <v>847</v>
      </c>
      <c r="K44" s="242">
        <v>847</v>
      </c>
      <c r="L44" s="242">
        <v>744</v>
      </c>
      <c r="M44" s="242">
        <v>830</v>
      </c>
      <c r="N44" s="243"/>
      <c r="O44" s="243"/>
      <c r="P44" s="243"/>
      <c r="Q44" s="243"/>
      <c r="R44" s="243"/>
      <c r="S44" s="243"/>
      <c r="T44" s="243"/>
      <c r="U44" s="243"/>
      <c r="V44" s="243"/>
      <c r="W44" s="243"/>
      <c r="X44" s="235">
        <v>0</v>
      </c>
      <c r="Y44" s="235">
        <v>0</v>
      </c>
    </row>
    <row r="45" spans="1:26" ht="12.75">
      <c r="A45" s="243">
        <v>38</v>
      </c>
      <c r="B45" s="243" t="s">
        <v>664</v>
      </c>
      <c r="C45" s="241">
        <v>1922</v>
      </c>
      <c r="D45" s="242">
        <v>1927</v>
      </c>
      <c r="E45" s="242">
        <v>1927</v>
      </c>
      <c r="F45" s="242">
        <v>1927</v>
      </c>
      <c r="G45" s="242">
        <v>1927</v>
      </c>
      <c r="H45" s="242">
        <v>1927</v>
      </c>
      <c r="I45" s="242">
        <v>1927</v>
      </c>
      <c r="J45" s="242">
        <v>1927</v>
      </c>
      <c r="K45" s="242">
        <v>1927</v>
      </c>
      <c r="L45" s="242">
        <v>773</v>
      </c>
      <c r="M45" s="242">
        <v>0</v>
      </c>
      <c r="N45" s="243"/>
      <c r="O45" s="243"/>
      <c r="P45" s="243"/>
      <c r="Q45" s="243"/>
      <c r="R45" s="243"/>
      <c r="S45" s="243"/>
      <c r="T45" s="243"/>
      <c r="U45" s="243"/>
      <c r="V45" s="243"/>
      <c r="W45" s="243"/>
      <c r="X45" s="235">
        <v>-5</v>
      </c>
      <c r="Y45" s="235">
        <v>5</v>
      </c>
      <c r="Z45" s="235" t="s">
        <v>786</v>
      </c>
    </row>
    <row r="46" spans="1:25" ht="12.75">
      <c r="A46" s="240">
        <v>39</v>
      </c>
      <c r="B46" s="243" t="s">
        <v>665</v>
      </c>
      <c r="C46" s="241">
        <v>3582</v>
      </c>
      <c r="D46" s="242">
        <v>3178</v>
      </c>
      <c r="E46" s="242">
        <v>3178</v>
      </c>
      <c r="F46" s="242">
        <v>3178</v>
      </c>
      <c r="G46" s="242">
        <v>3178</v>
      </c>
      <c r="H46" s="242">
        <v>3178</v>
      </c>
      <c r="I46" s="242">
        <v>3178</v>
      </c>
      <c r="J46" s="242">
        <v>3178</v>
      </c>
      <c r="K46" s="242">
        <v>3178</v>
      </c>
      <c r="L46" s="242">
        <v>2348</v>
      </c>
      <c r="M46" s="242">
        <v>810</v>
      </c>
      <c r="N46" s="243">
        <v>192</v>
      </c>
      <c r="O46" s="243"/>
      <c r="P46" s="243"/>
      <c r="Q46" s="243"/>
      <c r="R46" s="243"/>
      <c r="S46" s="243"/>
      <c r="T46" s="243"/>
      <c r="U46" s="243"/>
      <c r="V46" s="243"/>
      <c r="W46" s="243">
        <v>212</v>
      </c>
      <c r="X46" s="235">
        <v>404</v>
      </c>
      <c r="Y46" s="235">
        <v>0</v>
      </c>
    </row>
    <row r="47" spans="1:25" ht="12.75">
      <c r="A47" s="240">
        <v>40</v>
      </c>
      <c r="B47" s="243" t="s">
        <v>666</v>
      </c>
      <c r="C47" s="241">
        <v>1852</v>
      </c>
      <c r="D47" s="242">
        <v>1785</v>
      </c>
      <c r="E47" s="242">
        <v>1757</v>
      </c>
      <c r="F47" s="242">
        <v>1755</v>
      </c>
      <c r="G47" s="242">
        <v>1755</v>
      </c>
      <c r="H47" s="242">
        <v>1755</v>
      </c>
      <c r="I47" s="242">
        <v>1750</v>
      </c>
      <c r="J47" s="242">
        <v>1748</v>
      </c>
      <c r="K47" s="242">
        <v>1719</v>
      </c>
      <c r="L47" s="242">
        <v>1450</v>
      </c>
      <c r="M47" s="242">
        <v>55</v>
      </c>
      <c r="N47" s="243">
        <v>67</v>
      </c>
      <c r="O47" s="243"/>
      <c r="P47" s="243"/>
      <c r="Q47" s="243"/>
      <c r="R47" s="243"/>
      <c r="S47" s="243"/>
      <c r="T47" s="243"/>
      <c r="U47" s="243"/>
      <c r="V47" s="243"/>
      <c r="W47" s="243"/>
      <c r="X47" s="235">
        <v>67</v>
      </c>
      <c r="Y47" s="235">
        <v>0</v>
      </c>
    </row>
    <row r="48" spans="1:25" ht="12.75">
      <c r="A48" s="243">
        <v>41</v>
      </c>
      <c r="B48" s="243" t="s">
        <v>667</v>
      </c>
      <c r="C48" s="241">
        <v>1776</v>
      </c>
      <c r="D48" s="242">
        <v>1528</v>
      </c>
      <c r="E48" s="242">
        <v>1416</v>
      </c>
      <c r="F48" s="242">
        <v>1413</v>
      </c>
      <c r="G48" s="242">
        <v>1412</v>
      </c>
      <c r="H48" s="242">
        <v>1396</v>
      </c>
      <c r="I48" s="242">
        <v>1384</v>
      </c>
      <c r="J48" s="242">
        <v>1376</v>
      </c>
      <c r="K48" s="242">
        <v>1355</v>
      </c>
      <c r="L48" s="242">
        <v>1298</v>
      </c>
      <c r="M48" s="242">
        <v>221</v>
      </c>
      <c r="N48" s="243"/>
      <c r="O48" s="243"/>
      <c r="P48" s="243"/>
      <c r="Q48" s="243"/>
      <c r="R48" s="243"/>
      <c r="S48" s="243"/>
      <c r="T48" s="243"/>
      <c r="U48" s="243"/>
      <c r="V48" s="243"/>
      <c r="W48" s="243">
        <v>248</v>
      </c>
      <c r="X48" s="235">
        <v>248</v>
      </c>
      <c r="Y48" s="235">
        <v>0</v>
      </c>
    </row>
    <row r="49" spans="1:25" ht="12.75">
      <c r="A49" s="240">
        <v>42</v>
      </c>
      <c r="B49" s="247" t="s">
        <v>668</v>
      </c>
      <c r="C49" s="241">
        <v>2384</v>
      </c>
      <c r="D49" s="242">
        <v>2171</v>
      </c>
      <c r="E49" s="242">
        <v>763</v>
      </c>
      <c r="F49" s="242">
        <v>335</v>
      </c>
      <c r="G49" s="242">
        <v>48</v>
      </c>
      <c r="H49" s="242">
        <v>5</v>
      </c>
      <c r="I49" s="242">
        <v>5</v>
      </c>
      <c r="J49" s="242">
        <v>5</v>
      </c>
      <c r="K49" s="242">
        <v>2</v>
      </c>
      <c r="L49" s="242">
        <v>0</v>
      </c>
      <c r="M49" s="242">
        <v>0</v>
      </c>
      <c r="N49" s="243">
        <v>21</v>
      </c>
      <c r="O49" s="243"/>
      <c r="P49" s="243"/>
      <c r="Q49" s="243"/>
      <c r="R49" s="243"/>
      <c r="S49" s="243"/>
      <c r="T49" s="243"/>
      <c r="U49" s="243"/>
      <c r="V49" s="243"/>
      <c r="W49" s="243">
        <v>192</v>
      </c>
      <c r="X49" s="235">
        <v>213</v>
      </c>
      <c r="Y49" s="235">
        <v>0</v>
      </c>
    </row>
    <row r="50" spans="1:25" ht="12.75">
      <c r="A50" s="240">
        <v>43</v>
      </c>
      <c r="B50" s="243" t="s">
        <v>669</v>
      </c>
      <c r="C50" s="241">
        <v>2530</v>
      </c>
      <c r="D50" s="242">
        <v>2530</v>
      </c>
      <c r="E50" s="242">
        <v>2494</v>
      </c>
      <c r="F50" s="242">
        <v>2491</v>
      </c>
      <c r="G50" s="242">
        <v>2491</v>
      </c>
      <c r="H50" s="242">
        <v>2488</v>
      </c>
      <c r="I50" s="242">
        <v>2485</v>
      </c>
      <c r="J50" s="242">
        <v>2485</v>
      </c>
      <c r="K50" s="242">
        <v>2480</v>
      </c>
      <c r="L50" s="242">
        <v>2362</v>
      </c>
      <c r="M50" s="242">
        <v>356</v>
      </c>
      <c r="N50" s="243"/>
      <c r="O50" s="243"/>
      <c r="P50" s="243"/>
      <c r="Q50" s="243"/>
      <c r="R50" s="243"/>
      <c r="S50" s="243"/>
      <c r="T50" s="243"/>
      <c r="U50" s="243"/>
      <c r="V50" s="243"/>
      <c r="W50" s="243">
        <v>0</v>
      </c>
      <c r="X50" s="235">
        <v>0</v>
      </c>
      <c r="Y50" s="235">
        <v>0</v>
      </c>
    </row>
    <row r="51" spans="1:25" ht="12.75">
      <c r="A51" s="243">
        <v>44</v>
      </c>
      <c r="B51" s="243" t="s">
        <v>670</v>
      </c>
      <c r="C51" s="241">
        <v>1495</v>
      </c>
      <c r="D51" s="242">
        <v>1402</v>
      </c>
      <c r="E51" s="242">
        <v>1389</v>
      </c>
      <c r="F51" s="242">
        <v>1389</v>
      </c>
      <c r="G51" s="242">
        <v>1389</v>
      </c>
      <c r="H51" s="242">
        <v>1387</v>
      </c>
      <c r="I51" s="242">
        <v>1385</v>
      </c>
      <c r="J51" s="242">
        <v>1383</v>
      </c>
      <c r="K51" s="242">
        <v>788</v>
      </c>
      <c r="L51" s="242">
        <v>501</v>
      </c>
      <c r="M51" s="242">
        <v>3</v>
      </c>
      <c r="N51" s="243">
        <v>72</v>
      </c>
      <c r="O51" s="243"/>
      <c r="P51" s="243"/>
      <c r="Q51" s="243"/>
      <c r="R51" s="243"/>
      <c r="S51" s="243"/>
      <c r="T51" s="243"/>
      <c r="U51" s="243"/>
      <c r="V51" s="243"/>
      <c r="W51" s="243">
        <v>21</v>
      </c>
      <c r="X51" s="235">
        <v>93</v>
      </c>
      <c r="Y51" s="235">
        <v>0</v>
      </c>
    </row>
    <row r="52" spans="1:25" ht="12.75">
      <c r="A52" s="240">
        <v>45</v>
      </c>
      <c r="B52" s="243" t="s">
        <v>671</v>
      </c>
      <c r="C52" s="241">
        <v>1525</v>
      </c>
      <c r="D52" s="242">
        <v>1359</v>
      </c>
      <c r="E52" s="242">
        <v>1359</v>
      </c>
      <c r="F52" s="242">
        <v>1359</v>
      </c>
      <c r="G52" s="242">
        <v>1359</v>
      </c>
      <c r="H52" s="242">
        <v>1359</v>
      </c>
      <c r="I52" s="242">
        <v>1359</v>
      </c>
      <c r="J52" s="242">
        <v>1359</v>
      </c>
      <c r="K52" s="242">
        <v>1359</v>
      </c>
      <c r="L52" s="242">
        <v>1359</v>
      </c>
      <c r="M52" s="242">
        <v>1359</v>
      </c>
      <c r="N52" s="243">
        <v>9</v>
      </c>
      <c r="O52" s="243"/>
      <c r="P52" s="243"/>
      <c r="Q52" s="243"/>
      <c r="R52" s="243"/>
      <c r="S52" s="243"/>
      <c r="T52" s="243">
        <v>46</v>
      </c>
      <c r="U52" s="243">
        <v>7</v>
      </c>
      <c r="V52" s="243">
        <v>49</v>
      </c>
      <c r="W52" s="243">
        <v>60</v>
      </c>
      <c r="X52" s="235">
        <v>166</v>
      </c>
      <c r="Y52" s="235">
        <v>5</v>
      </c>
    </row>
    <row r="53" spans="1:25" ht="12.75">
      <c r="A53" s="240">
        <v>46</v>
      </c>
      <c r="B53" s="243" t="s">
        <v>672</v>
      </c>
      <c r="C53" s="241">
        <v>3200</v>
      </c>
      <c r="D53" s="242">
        <v>2709</v>
      </c>
      <c r="E53" s="242">
        <v>1787</v>
      </c>
      <c r="F53" s="242">
        <v>1716</v>
      </c>
      <c r="G53" s="242">
        <v>1629</v>
      </c>
      <c r="H53" s="242">
        <v>1573</v>
      </c>
      <c r="I53" s="242">
        <v>1519</v>
      </c>
      <c r="J53" s="242">
        <v>1488</v>
      </c>
      <c r="K53" s="242">
        <v>1478</v>
      </c>
      <c r="L53" s="242">
        <v>1367</v>
      </c>
      <c r="M53" s="242">
        <v>650</v>
      </c>
      <c r="N53" s="243">
        <v>264</v>
      </c>
      <c r="O53" s="243"/>
      <c r="P53" s="243"/>
      <c r="Q53" s="243"/>
      <c r="R53" s="243"/>
      <c r="S53" s="243"/>
      <c r="T53" s="243"/>
      <c r="U53" s="243"/>
      <c r="V53" s="243">
        <v>100</v>
      </c>
      <c r="W53" s="243">
        <v>127</v>
      </c>
      <c r="X53" s="235">
        <v>491</v>
      </c>
      <c r="Y53" s="235">
        <v>0</v>
      </c>
    </row>
    <row r="54" spans="1:25" ht="12.75">
      <c r="A54" s="243">
        <v>47</v>
      </c>
      <c r="B54" s="243" t="s">
        <v>673</v>
      </c>
      <c r="C54" s="241">
        <v>3996</v>
      </c>
      <c r="D54" s="242">
        <v>3589</v>
      </c>
      <c r="E54" s="242">
        <v>3589</v>
      </c>
      <c r="F54" s="242">
        <v>3589</v>
      </c>
      <c r="G54" s="242">
        <v>3589</v>
      </c>
      <c r="H54" s="242">
        <v>3589</v>
      </c>
      <c r="I54" s="242">
        <v>3589</v>
      </c>
      <c r="J54" s="242">
        <v>3589</v>
      </c>
      <c r="K54" s="242">
        <v>3589</v>
      </c>
      <c r="L54" s="242">
        <v>3589</v>
      </c>
      <c r="M54" s="242">
        <v>219</v>
      </c>
      <c r="N54" s="243">
        <v>407</v>
      </c>
      <c r="O54" s="243"/>
      <c r="P54" s="243"/>
      <c r="Q54" s="243"/>
      <c r="R54" s="243"/>
      <c r="S54" s="243"/>
      <c r="T54" s="243"/>
      <c r="U54" s="243"/>
      <c r="V54" s="243"/>
      <c r="W54" s="243"/>
      <c r="X54" s="235">
        <v>407</v>
      </c>
      <c r="Y54" s="235">
        <v>0</v>
      </c>
    </row>
    <row r="55" spans="1:25" ht="12.75">
      <c r="A55" s="240">
        <v>48</v>
      </c>
      <c r="B55" s="243" t="s">
        <v>674</v>
      </c>
      <c r="C55" s="241">
        <v>1561</v>
      </c>
      <c r="D55" s="242">
        <v>1418</v>
      </c>
      <c r="E55" s="242">
        <v>1418</v>
      </c>
      <c r="F55" s="242">
        <v>1418</v>
      </c>
      <c r="G55" s="242">
        <v>1418</v>
      </c>
      <c r="H55" s="242">
        <v>1418</v>
      </c>
      <c r="I55" s="242">
        <v>1418</v>
      </c>
      <c r="J55" s="242">
        <v>1418</v>
      </c>
      <c r="K55" s="242">
        <v>1418</v>
      </c>
      <c r="L55" s="242">
        <v>0</v>
      </c>
      <c r="M55" s="242">
        <v>0</v>
      </c>
      <c r="N55" s="243">
        <v>143</v>
      </c>
      <c r="O55" s="243"/>
      <c r="P55" s="243"/>
      <c r="Q55" s="243"/>
      <c r="R55" s="243"/>
      <c r="S55" s="243"/>
      <c r="T55" s="243"/>
      <c r="U55" s="243"/>
      <c r="V55" s="243"/>
      <c r="W55" s="243"/>
      <c r="X55" s="235">
        <v>143</v>
      </c>
      <c r="Y55" s="235">
        <v>0</v>
      </c>
    </row>
    <row r="56" spans="1:25" ht="12.75">
      <c r="A56" s="240">
        <v>49</v>
      </c>
      <c r="B56" s="243" t="s">
        <v>675</v>
      </c>
      <c r="C56" s="241">
        <v>2075</v>
      </c>
      <c r="D56" s="242">
        <v>1993</v>
      </c>
      <c r="E56" s="242">
        <v>1834</v>
      </c>
      <c r="F56" s="242">
        <v>1801</v>
      </c>
      <c r="G56" s="242">
        <v>1795</v>
      </c>
      <c r="H56" s="242">
        <v>1772</v>
      </c>
      <c r="I56" s="242">
        <v>1772</v>
      </c>
      <c r="J56" s="242">
        <v>1757</v>
      </c>
      <c r="K56" s="242">
        <v>1611</v>
      </c>
      <c r="L56" s="242">
        <v>1081</v>
      </c>
      <c r="M56" s="242">
        <v>572</v>
      </c>
      <c r="N56" s="243"/>
      <c r="O56" s="243">
        <v>11</v>
      </c>
      <c r="P56" s="243"/>
      <c r="Q56" s="243"/>
      <c r="R56" s="243"/>
      <c r="S56" s="243"/>
      <c r="T56" s="243"/>
      <c r="U56" s="243">
        <v>3</v>
      </c>
      <c r="V56" s="243">
        <v>46</v>
      </c>
      <c r="W56" s="243">
        <v>22</v>
      </c>
      <c r="X56" s="235">
        <v>82</v>
      </c>
      <c r="Y56" s="235">
        <v>0</v>
      </c>
    </row>
    <row r="57" spans="1:25" ht="12.75">
      <c r="A57" s="243">
        <v>50</v>
      </c>
      <c r="B57" s="243" t="s">
        <v>676</v>
      </c>
      <c r="C57" s="241">
        <v>1053</v>
      </c>
      <c r="D57" s="242">
        <v>1008</v>
      </c>
      <c r="E57" s="242">
        <v>796</v>
      </c>
      <c r="F57" s="242">
        <v>794</v>
      </c>
      <c r="G57" s="242">
        <v>793</v>
      </c>
      <c r="H57" s="242">
        <v>793</v>
      </c>
      <c r="I57" s="242">
        <v>793</v>
      </c>
      <c r="J57" s="242">
        <v>793</v>
      </c>
      <c r="K57" s="242">
        <v>787</v>
      </c>
      <c r="L57" s="242">
        <v>445</v>
      </c>
      <c r="M57" s="242">
        <v>369</v>
      </c>
      <c r="N57" s="243"/>
      <c r="O57" s="243"/>
      <c r="P57" s="243"/>
      <c r="Q57" s="243"/>
      <c r="R57" s="243"/>
      <c r="S57" s="243"/>
      <c r="T57" s="243"/>
      <c r="U57" s="243"/>
      <c r="V57" s="243"/>
      <c r="W57" s="243">
        <v>45</v>
      </c>
      <c r="X57" s="235">
        <v>45</v>
      </c>
      <c r="Y57" s="235">
        <v>0</v>
      </c>
    </row>
    <row r="58" spans="1:25" ht="12.75">
      <c r="A58" s="240">
        <v>51</v>
      </c>
      <c r="B58" s="243" t="s">
        <v>677</v>
      </c>
      <c r="C58" s="241">
        <v>2249</v>
      </c>
      <c r="D58" s="242">
        <v>2006</v>
      </c>
      <c r="E58" s="242">
        <v>1895</v>
      </c>
      <c r="F58" s="242">
        <v>1877</v>
      </c>
      <c r="G58" s="242">
        <v>1868</v>
      </c>
      <c r="H58" s="242">
        <v>1861</v>
      </c>
      <c r="I58" s="242">
        <v>1845</v>
      </c>
      <c r="J58" s="242">
        <v>1848</v>
      </c>
      <c r="K58" s="242">
        <v>1742</v>
      </c>
      <c r="L58" s="242">
        <v>1103</v>
      </c>
      <c r="M58" s="242">
        <v>369</v>
      </c>
      <c r="N58" s="243">
        <v>202</v>
      </c>
      <c r="O58" s="243"/>
      <c r="P58" s="243"/>
      <c r="Q58" s="243"/>
      <c r="R58" s="243"/>
      <c r="S58" s="243"/>
      <c r="T58" s="243"/>
      <c r="U58" s="243"/>
      <c r="V58" s="243"/>
      <c r="W58" s="243">
        <v>41</v>
      </c>
      <c r="X58" s="235">
        <v>243</v>
      </c>
      <c r="Y58" s="235">
        <v>0</v>
      </c>
    </row>
    <row r="59" spans="1:25" ht="12.75">
      <c r="A59" s="240">
        <v>52</v>
      </c>
      <c r="B59" s="243" t="s">
        <v>678</v>
      </c>
      <c r="C59" s="241">
        <v>2284</v>
      </c>
      <c r="D59" s="242">
        <v>2039</v>
      </c>
      <c r="E59" s="242">
        <v>1910</v>
      </c>
      <c r="F59" s="242">
        <v>1744</v>
      </c>
      <c r="G59" s="242">
        <v>1724</v>
      </c>
      <c r="H59" s="242">
        <v>1083</v>
      </c>
      <c r="I59" s="242">
        <v>855</v>
      </c>
      <c r="J59" s="242">
        <v>637</v>
      </c>
      <c r="K59" s="242">
        <v>385</v>
      </c>
      <c r="L59" s="242">
        <v>3</v>
      </c>
      <c r="M59" s="242">
        <v>0</v>
      </c>
      <c r="N59" s="243">
        <v>143</v>
      </c>
      <c r="O59" s="243"/>
      <c r="P59" s="243"/>
      <c r="Q59" s="243"/>
      <c r="R59" s="243"/>
      <c r="S59" s="243"/>
      <c r="T59" s="243"/>
      <c r="U59" s="243">
        <v>2</v>
      </c>
      <c r="V59" s="243">
        <v>2</v>
      </c>
      <c r="W59" s="243">
        <v>98</v>
      </c>
      <c r="X59" s="235">
        <v>245</v>
      </c>
      <c r="Y59" s="235">
        <v>0</v>
      </c>
    </row>
    <row r="60" spans="1:25" ht="12.75">
      <c r="A60" s="243">
        <v>53</v>
      </c>
      <c r="B60" s="243" t="s">
        <v>679</v>
      </c>
      <c r="C60" s="241">
        <v>2036</v>
      </c>
      <c r="D60" s="242">
        <v>1842</v>
      </c>
      <c r="E60" s="242">
        <v>1271</v>
      </c>
      <c r="F60" s="242">
        <v>645</v>
      </c>
      <c r="G60" s="242">
        <v>645</v>
      </c>
      <c r="H60" s="242">
        <v>243</v>
      </c>
      <c r="I60" s="242">
        <v>111</v>
      </c>
      <c r="J60" s="242">
        <v>111</v>
      </c>
      <c r="K60" s="242">
        <v>58</v>
      </c>
      <c r="L60" s="242">
        <v>7</v>
      </c>
      <c r="M60" s="242">
        <v>0</v>
      </c>
      <c r="N60" s="243">
        <v>129</v>
      </c>
      <c r="O60" s="243"/>
      <c r="P60" s="243"/>
      <c r="Q60" s="243"/>
      <c r="R60" s="243"/>
      <c r="S60" s="243"/>
      <c r="T60" s="243"/>
      <c r="U60" s="243"/>
      <c r="V60" s="243"/>
      <c r="W60" s="243">
        <v>65</v>
      </c>
      <c r="X60" s="235">
        <v>194</v>
      </c>
      <c r="Y60" s="235">
        <v>0</v>
      </c>
    </row>
    <row r="61" spans="1:25" ht="12.75">
      <c r="A61" s="240">
        <v>54</v>
      </c>
      <c r="B61" s="243" t="s">
        <v>680</v>
      </c>
      <c r="C61" s="241">
        <v>1757</v>
      </c>
      <c r="D61" s="242">
        <v>1694</v>
      </c>
      <c r="E61" s="242">
        <v>1664</v>
      </c>
      <c r="F61" s="242">
        <v>1654</v>
      </c>
      <c r="G61" s="242">
        <v>1654</v>
      </c>
      <c r="H61" s="242">
        <v>1654</v>
      </c>
      <c r="I61" s="242">
        <v>1654</v>
      </c>
      <c r="J61" s="242">
        <v>1654</v>
      </c>
      <c r="K61" s="242">
        <v>1654</v>
      </c>
      <c r="L61" s="242">
        <v>1394</v>
      </c>
      <c r="M61" s="242">
        <v>452</v>
      </c>
      <c r="N61" s="243">
        <v>6</v>
      </c>
      <c r="O61" s="243"/>
      <c r="P61" s="243">
        <v>7</v>
      </c>
      <c r="Q61" s="243"/>
      <c r="R61" s="243"/>
      <c r="S61" s="243"/>
      <c r="T61" s="243"/>
      <c r="U61" s="243">
        <v>35</v>
      </c>
      <c r="V61" s="243"/>
      <c r="W61" s="243">
        <v>15</v>
      </c>
      <c r="X61" s="235">
        <v>63</v>
      </c>
      <c r="Y61" s="235">
        <v>0</v>
      </c>
    </row>
    <row r="62" spans="1:25" ht="12.75">
      <c r="A62" s="240">
        <v>55</v>
      </c>
      <c r="B62" s="243" t="s">
        <v>681</v>
      </c>
      <c r="C62" s="241">
        <v>1539</v>
      </c>
      <c r="D62" s="242">
        <v>1387</v>
      </c>
      <c r="E62" s="242">
        <v>1387</v>
      </c>
      <c r="F62" s="242">
        <v>1387</v>
      </c>
      <c r="G62" s="242">
        <v>1387</v>
      </c>
      <c r="H62" s="242">
        <v>1387</v>
      </c>
      <c r="I62" s="242">
        <v>1387</v>
      </c>
      <c r="J62" s="242">
        <v>1387</v>
      </c>
      <c r="K62" s="242">
        <v>1387</v>
      </c>
      <c r="L62" s="242">
        <v>1387</v>
      </c>
      <c r="M62" s="242">
        <v>1387</v>
      </c>
      <c r="N62" s="243"/>
      <c r="O62" s="243"/>
      <c r="P62" s="243"/>
      <c r="Q62" s="243"/>
      <c r="R62" s="243"/>
      <c r="S62" s="243"/>
      <c r="T62" s="243"/>
      <c r="U62" s="243"/>
      <c r="V62" s="243"/>
      <c r="W62" s="243">
        <v>152</v>
      </c>
      <c r="X62" s="235">
        <v>152</v>
      </c>
      <c r="Y62" s="235">
        <v>0</v>
      </c>
    </row>
    <row r="63" spans="1:25" ht="12.75">
      <c r="A63" s="243">
        <v>56</v>
      </c>
      <c r="B63" s="243" t="s">
        <v>682</v>
      </c>
      <c r="C63" s="241">
        <v>2323</v>
      </c>
      <c r="D63" s="242">
        <v>2158</v>
      </c>
      <c r="E63" s="242">
        <v>2158</v>
      </c>
      <c r="F63" s="242">
        <v>2158</v>
      </c>
      <c r="G63" s="242">
        <v>2158</v>
      </c>
      <c r="H63" s="242">
        <v>2158</v>
      </c>
      <c r="I63" s="242">
        <v>2158</v>
      </c>
      <c r="J63" s="242">
        <v>2158</v>
      </c>
      <c r="K63" s="242">
        <v>2158</v>
      </c>
      <c r="L63" s="242">
        <v>2158</v>
      </c>
      <c r="M63" s="242">
        <v>2158</v>
      </c>
      <c r="N63" s="243">
        <v>25</v>
      </c>
      <c r="O63" s="243"/>
      <c r="P63" s="243"/>
      <c r="Q63" s="243"/>
      <c r="R63" s="243"/>
      <c r="S63" s="243"/>
      <c r="T63" s="243">
        <v>20</v>
      </c>
      <c r="U63" s="243"/>
      <c r="V63" s="243">
        <v>8</v>
      </c>
      <c r="W63" s="243">
        <v>112</v>
      </c>
      <c r="X63" s="235">
        <v>165</v>
      </c>
      <c r="Y63" s="235">
        <v>0</v>
      </c>
    </row>
    <row r="64" spans="1:25" ht="12.75">
      <c r="A64" s="240">
        <v>57</v>
      </c>
      <c r="B64" s="243" t="s">
        <v>683</v>
      </c>
      <c r="C64" s="241">
        <v>1915</v>
      </c>
      <c r="D64" s="242">
        <v>1915</v>
      </c>
      <c r="E64" s="242">
        <v>1847</v>
      </c>
      <c r="F64" s="242">
        <v>1375</v>
      </c>
      <c r="G64" s="242">
        <v>1360</v>
      </c>
      <c r="H64" s="242">
        <v>663</v>
      </c>
      <c r="I64" s="242">
        <v>375</v>
      </c>
      <c r="J64" s="242">
        <v>316</v>
      </c>
      <c r="K64" s="242">
        <v>221</v>
      </c>
      <c r="L64" s="242">
        <v>221</v>
      </c>
      <c r="M64" s="242">
        <v>60</v>
      </c>
      <c r="N64" s="243"/>
      <c r="O64" s="243"/>
      <c r="P64" s="243"/>
      <c r="Q64" s="243"/>
      <c r="R64" s="243"/>
      <c r="S64" s="243"/>
      <c r="T64" s="243"/>
      <c r="U64" s="243"/>
      <c r="V64" s="243"/>
      <c r="W64" s="243"/>
      <c r="X64" s="235">
        <v>0</v>
      </c>
      <c r="Y64" s="235">
        <v>0</v>
      </c>
    </row>
    <row r="65" spans="1:25" ht="12.75">
      <c r="A65" s="240">
        <v>58</v>
      </c>
      <c r="B65" s="243" t="s">
        <v>684</v>
      </c>
      <c r="C65" s="241">
        <v>1415</v>
      </c>
      <c r="D65" s="242">
        <v>1331</v>
      </c>
      <c r="E65" s="242">
        <v>690</v>
      </c>
      <c r="F65" s="242">
        <v>629</v>
      </c>
      <c r="G65" s="242">
        <v>627</v>
      </c>
      <c r="H65" s="242">
        <v>625</v>
      </c>
      <c r="I65" s="242">
        <v>622</v>
      </c>
      <c r="J65" s="242">
        <v>621</v>
      </c>
      <c r="K65" s="242">
        <v>545</v>
      </c>
      <c r="L65" s="242">
        <v>247</v>
      </c>
      <c r="M65" s="242">
        <v>51</v>
      </c>
      <c r="N65" s="243">
        <v>75</v>
      </c>
      <c r="O65" s="243"/>
      <c r="P65" s="243"/>
      <c r="Q65" s="243"/>
      <c r="R65" s="243"/>
      <c r="S65" s="243"/>
      <c r="T65" s="243"/>
      <c r="U65" s="243"/>
      <c r="V65" s="243"/>
      <c r="W65" s="243">
        <v>9</v>
      </c>
      <c r="X65" s="235">
        <v>84</v>
      </c>
      <c r="Y65" s="235">
        <v>0</v>
      </c>
    </row>
    <row r="66" spans="1:25" ht="12.75">
      <c r="A66" s="243">
        <v>59</v>
      </c>
      <c r="B66" s="243" t="s">
        <v>685</v>
      </c>
      <c r="C66" s="241">
        <v>1842</v>
      </c>
      <c r="D66" s="242">
        <v>1791</v>
      </c>
      <c r="E66" s="242">
        <v>1393</v>
      </c>
      <c r="F66" s="242">
        <v>1354</v>
      </c>
      <c r="G66" s="242">
        <v>1351</v>
      </c>
      <c r="H66" s="242">
        <v>1348</v>
      </c>
      <c r="I66" s="242">
        <v>1334</v>
      </c>
      <c r="J66" s="242">
        <v>1275</v>
      </c>
      <c r="K66" s="242">
        <v>731</v>
      </c>
      <c r="L66" s="242">
        <v>72</v>
      </c>
      <c r="M66" s="242">
        <v>0</v>
      </c>
      <c r="N66" s="243">
        <v>17</v>
      </c>
      <c r="O66" s="243"/>
      <c r="P66" s="243"/>
      <c r="Q66" s="243"/>
      <c r="R66" s="243"/>
      <c r="S66" s="243"/>
      <c r="T66" s="243"/>
      <c r="U66" s="243"/>
      <c r="V66" s="243"/>
      <c r="W66" s="243">
        <v>34</v>
      </c>
      <c r="X66" s="235">
        <v>51</v>
      </c>
      <c r="Y66" s="235">
        <v>0</v>
      </c>
    </row>
    <row r="67" spans="1:25" ht="12.75">
      <c r="A67" s="240">
        <v>60</v>
      </c>
      <c r="B67" s="243" t="s">
        <v>686</v>
      </c>
      <c r="C67" s="241">
        <v>3011</v>
      </c>
      <c r="D67" s="242">
        <v>2631</v>
      </c>
      <c r="E67" s="242">
        <v>2582</v>
      </c>
      <c r="F67" s="242">
        <v>2581</v>
      </c>
      <c r="G67" s="242">
        <v>2580</v>
      </c>
      <c r="H67" s="242">
        <v>2579</v>
      </c>
      <c r="I67" s="242">
        <v>2578</v>
      </c>
      <c r="J67" s="242">
        <v>2577</v>
      </c>
      <c r="K67" s="242">
        <v>2574</v>
      </c>
      <c r="L67" s="242">
        <v>1733</v>
      </c>
      <c r="M67" s="242">
        <v>623</v>
      </c>
      <c r="N67" s="243">
        <v>132</v>
      </c>
      <c r="O67" s="243"/>
      <c r="P67" s="243"/>
      <c r="Q67" s="243"/>
      <c r="R67" s="243"/>
      <c r="S67" s="243"/>
      <c r="T67" s="243"/>
      <c r="U67" s="243"/>
      <c r="V67" s="243"/>
      <c r="W67" s="243">
        <v>248</v>
      </c>
      <c r="X67" s="235">
        <v>380</v>
      </c>
      <c r="Y67" s="235">
        <v>0</v>
      </c>
    </row>
    <row r="68" spans="1:25" ht="12.75">
      <c r="A68" s="240">
        <v>61</v>
      </c>
      <c r="B68" s="243" t="s">
        <v>687</v>
      </c>
      <c r="C68" s="241">
        <v>2367</v>
      </c>
      <c r="D68" s="242">
        <v>1962</v>
      </c>
      <c r="E68" s="242">
        <v>1962</v>
      </c>
      <c r="F68" s="242">
        <v>1962</v>
      </c>
      <c r="G68" s="242">
        <v>1962</v>
      </c>
      <c r="H68" s="242">
        <v>1962</v>
      </c>
      <c r="I68" s="242">
        <v>1962</v>
      </c>
      <c r="J68" s="242">
        <v>1962</v>
      </c>
      <c r="K68" s="242">
        <v>1962</v>
      </c>
      <c r="L68" s="242">
        <v>932</v>
      </c>
      <c r="M68" s="242">
        <v>0</v>
      </c>
      <c r="N68" s="243">
        <v>212</v>
      </c>
      <c r="O68" s="243"/>
      <c r="P68" s="243"/>
      <c r="Q68" s="243"/>
      <c r="R68" s="243"/>
      <c r="S68" s="243"/>
      <c r="T68" s="243"/>
      <c r="U68" s="243"/>
      <c r="V68" s="243"/>
      <c r="W68" s="243">
        <v>193</v>
      </c>
      <c r="X68" s="235">
        <v>405</v>
      </c>
      <c r="Y68" s="235">
        <v>0</v>
      </c>
    </row>
    <row r="69" spans="1:25" ht="12.75">
      <c r="A69" s="243">
        <v>62</v>
      </c>
      <c r="B69" s="243" t="s">
        <v>688</v>
      </c>
      <c r="C69" s="241">
        <v>2099</v>
      </c>
      <c r="D69" s="242">
        <v>2099</v>
      </c>
      <c r="E69" s="242">
        <v>1978</v>
      </c>
      <c r="F69" s="242">
        <v>1755</v>
      </c>
      <c r="G69" s="242">
        <v>1755</v>
      </c>
      <c r="H69" s="242">
        <v>1388</v>
      </c>
      <c r="I69" s="242">
        <v>1033</v>
      </c>
      <c r="J69" s="242">
        <v>933</v>
      </c>
      <c r="K69" s="242">
        <v>854</v>
      </c>
      <c r="L69" s="242">
        <v>754</v>
      </c>
      <c r="M69" s="242">
        <v>304</v>
      </c>
      <c r="N69" s="243"/>
      <c r="O69" s="243"/>
      <c r="P69" s="243"/>
      <c r="Q69" s="243"/>
      <c r="R69" s="243"/>
      <c r="S69" s="243"/>
      <c r="T69" s="243"/>
      <c r="U69" s="243"/>
      <c r="V69" s="243"/>
      <c r="W69" s="243"/>
      <c r="X69" s="235">
        <v>0</v>
      </c>
      <c r="Y69" s="235">
        <v>0</v>
      </c>
    </row>
    <row r="70" spans="1:25" ht="12.75">
      <c r="A70" s="240">
        <v>63</v>
      </c>
      <c r="B70" s="243" t="s">
        <v>689</v>
      </c>
      <c r="C70" s="241">
        <v>2105</v>
      </c>
      <c r="D70" s="242">
        <v>1981</v>
      </c>
      <c r="E70" s="242">
        <v>1456</v>
      </c>
      <c r="F70" s="242">
        <v>1413</v>
      </c>
      <c r="G70" s="242">
        <v>1413</v>
      </c>
      <c r="H70" s="242">
        <v>1398</v>
      </c>
      <c r="I70" s="242">
        <v>1390</v>
      </c>
      <c r="J70" s="242">
        <v>1371</v>
      </c>
      <c r="K70" s="242">
        <v>1277</v>
      </c>
      <c r="L70" s="242">
        <v>603</v>
      </c>
      <c r="M70" s="242">
        <v>281</v>
      </c>
      <c r="N70" s="243"/>
      <c r="O70" s="243"/>
      <c r="P70" s="243"/>
      <c r="Q70" s="243"/>
      <c r="R70" s="243"/>
      <c r="S70" s="243"/>
      <c r="T70" s="243"/>
      <c r="U70" s="243"/>
      <c r="V70" s="243"/>
      <c r="W70" s="243">
        <v>124</v>
      </c>
      <c r="X70" s="235">
        <v>124</v>
      </c>
      <c r="Y70" s="235">
        <v>0</v>
      </c>
    </row>
    <row r="71" spans="1:25" ht="12.75">
      <c r="A71" s="240">
        <v>64</v>
      </c>
      <c r="B71" s="243" t="s">
        <v>690</v>
      </c>
      <c r="C71" s="241">
        <v>1604</v>
      </c>
      <c r="D71" s="242">
        <v>1528</v>
      </c>
      <c r="E71" s="242">
        <v>1528</v>
      </c>
      <c r="F71" s="242">
        <v>1528</v>
      </c>
      <c r="G71" s="242">
        <v>1528</v>
      </c>
      <c r="H71" s="242">
        <v>1528</v>
      </c>
      <c r="I71" s="242">
        <v>1528</v>
      </c>
      <c r="J71" s="242">
        <v>1528</v>
      </c>
      <c r="K71" s="242">
        <v>1528</v>
      </c>
      <c r="L71" s="242">
        <v>1528</v>
      </c>
      <c r="M71" s="242">
        <v>1528</v>
      </c>
      <c r="N71" s="243">
        <v>76</v>
      </c>
      <c r="O71" s="243"/>
      <c r="P71" s="243"/>
      <c r="Q71" s="243"/>
      <c r="R71" s="243"/>
      <c r="S71" s="243"/>
      <c r="T71" s="243"/>
      <c r="U71" s="243"/>
      <c r="V71" s="243"/>
      <c r="W71" s="243"/>
      <c r="X71" s="235">
        <v>76</v>
      </c>
      <c r="Y71" s="235">
        <v>0</v>
      </c>
    </row>
    <row r="72" spans="1:25" ht="12.75">
      <c r="A72" s="243">
        <v>65</v>
      </c>
      <c r="B72" s="243" t="s">
        <v>691</v>
      </c>
      <c r="C72" s="241">
        <v>3342</v>
      </c>
      <c r="D72" s="242">
        <v>3167</v>
      </c>
      <c r="E72" s="242">
        <v>2970</v>
      </c>
      <c r="F72" s="242">
        <v>2965</v>
      </c>
      <c r="G72" s="242">
        <v>2965</v>
      </c>
      <c r="H72" s="242">
        <v>2965</v>
      </c>
      <c r="I72" s="242">
        <v>2944</v>
      </c>
      <c r="J72" s="242">
        <v>2934</v>
      </c>
      <c r="K72" s="242">
        <v>2806</v>
      </c>
      <c r="L72" s="242">
        <v>1459</v>
      </c>
      <c r="M72" s="242">
        <v>563</v>
      </c>
      <c r="N72" s="243"/>
      <c r="O72" s="243"/>
      <c r="P72" s="243"/>
      <c r="Q72" s="243"/>
      <c r="R72" s="243"/>
      <c r="S72" s="243"/>
      <c r="T72" s="243">
        <v>69</v>
      </c>
      <c r="U72" s="243"/>
      <c r="V72" s="243">
        <v>13</v>
      </c>
      <c r="W72" s="243">
        <v>93</v>
      </c>
      <c r="X72" s="235">
        <v>175</v>
      </c>
      <c r="Y72" s="235">
        <v>0</v>
      </c>
    </row>
    <row r="73" spans="1:25" ht="12.75">
      <c r="A73" s="240">
        <v>66</v>
      </c>
      <c r="B73" s="243" t="s">
        <v>692</v>
      </c>
      <c r="C73" s="241">
        <v>1295</v>
      </c>
      <c r="D73" s="242">
        <v>1223</v>
      </c>
      <c r="E73" s="242">
        <v>853</v>
      </c>
      <c r="F73" s="242">
        <v>798</v>
      </c>
      <c r="G73" s="242">
        <v>798</v>
      </c>
      <c r="H73" s="242">
        <v>325</v>
      </c>
      <c r="I73" s="242">
        <v>322</v>
      </c>
      <c r="J73" s="242">
        <v>321</v>
      </c>
      <c r="K73" s="242">
        <v>314</v>
      </c>
      <c r="L73" s="242">
        <v>313</v>
      </c>
      <c r="M73" s="242">
        <v>23</v>
      </c>
      <c r="N73" s="243"/>
      <c r="O73" s="243"/>
      <c r="P73" s="243"/>
      <c r="Q73" s="243"/>
      <c r="R73" s="243"/>
      <c r="S73" s="243"/>
      <c r="T73" s="243"/>
      <c r="U73" s="243"/>
      <c r="V73" s="243"/>
      <c r="W73" s="243">
        <v>72</v>
      </c>
      <c r="X73" s="235">
        <v>72</v>
      </c>
      <c r="Y73" s="235">
        <v>0</v>
      </c>
    </row>
    <row r="74" spans="1:25" ht="12.75">
      <c r="A74" s="240">
        <v>67</v>
      </c>
      <c r="B74" s="243" t="s">
        <v>693</v>
      </c>
      <c r="C74" s="241">
        <v>2743</v>
      </c>
      <c r="D74" s="242">
        <v>2331</v>
      </c>
      <c r="E74" s="242">
        <v>2310</v>
      </c>
      <c r="F74" s="242">
        <v>2307</v>
      </c>
      <c r="G74" s="242">
        <v>2301</v>
      </c>
      <c r="H74" s="242">
        <v>2258</v>
      </c>
      <c r="I74" s="242">
        <v>2256</v>
      </c>
      <c r="J74" s="242">
        <v>2250</v>
      </c>
      <c r="K74" s="242">
        <v>2249</v>
      </c>
      <c r="L74" s="242">
        <v>2243</v>
      </c>
      <c r="M74" s="242">
        <v>56</v>
      </c>
      <c r="N74" s="243">
        <v>95</v>
      </c>
      <c r="O74" s="243"/>
      <c r="P74" s="243"/>
      <c r="Q74" s="243"/>
      <c r="R74" s="243"/>
      <c r="S74" s="243"/>
      <c r="T74" s="243"/>
      <c r="U74" s="243"/>
      <c r="V74" s="243"/>
      <c r="W74" s="243">
        <v>317</v>
      </c>
      <c r="X74" s="235">
        <v>412</v>
      </c>
      <c r="Y74" s="235">
        <v>0</v>
      </c>
    </row>
    <row r="75" spans="1:25" ht="12.75">
      <c r="A75" s="243">
        <v>68</v>
      </c>
      <c r="B75" s="243" t="s">
        <v>694</v>
      </c>
      <c r="C75" s="241">
        <v>4258</v>
      </c>
      <c r="D75" s="242">
        <v>3910</v>
      </c>
      <c r="E75" s="242">
        <v>3855</v>
      </c>
      <c r="F75" s="242">
        <v>3809</v>
      </c>
      <c r="G75" s="242">
        <v>3780</v>
      </c>
      <c r="H75" s="242">
        <v>3780</v>
      </c>
      <c r="I75" s="242">
        <v>3780</v>
      </c>
      <c r="J75" s="242">
        <v>3780</v>
      </c>
      <c r="K75" s="242">
        <v>3773</v>
      </c>
      <c r="L75" s="242">
        <v>3636</v>
      </c>
      <c r="M75" s="242">
        <v>3572</v>
      </c>
      <c r="N75" s="243">
        <v>346</v>
      </c>
      <c r="O75" s="243"/>
      <c r="P75" s="243"/>
      <c r="Q75" s="243"/>
      <c r="R75" s="243"/>
      <c r="S75" s="243"/>
      <c r="T75" s="243"/>
      <c r="U75" s="243"/>
      <c r="V75" s="243"/>
      <c r="W75" s="243">
        <v>2</v>
      </c>
      <c r="X75" s="235">
        <v>348</v>
      </c>
      <c r="Y75" s="235">
        <v>0</v>
      </c>
    </row>
    <row r="76" spans="1:25" ht="12.75">
      <c r="A76" s="240">
        <v>69</v>
      </c>
      <c r="B76" s="243" t="s">
        <v>695</v>
      </c>
      <c r="C76" s="241">
        <v>2494</v>
      </c>
      <c r="D76" s="242">
        <v>1950</v>
      </c>
      <c r="E76" s="242">
        <v>1950</v>
      </c>
      <c r="F76" s="242">
        <v>1950</v>
      </c>
      <c r="G76" s="242">
        <v>1950</v>
      </c>
      <c r="H76" s="242">
        <v>1950</v>
      </c>
      <c r="I76" s="242">
        <v>1950</v>
      </c>
      <c r="J76" s="242">
        <v>1950</v>
      </c>
      <c r="K76" s="242">
        <v>1950</v>
      </c>
      <c r="L76" s="242">
        <v>1950</v>
      </c>
      <c r="M76" s="242">
        <v>1950</v>
      </c>
      <c r="N76" s="243">
        <v>0</v>
      </c>
      <c r="O76" s="243"/>
      <c r="P76" s="243"/>
      <c r="Q76" s="243"/>
      <c r="R76" s="243"/>
      <c r="S76" s="243">
        <v>0</v>
      </c>
      <c r="T76" s="243"/>
      <c r="U76" s="243"/>
      <c r="V76" s="243">
        <v>15</v>
      </c>
      <c r="W76" s="243">
        <v>529</v>
      </c>
      <c r="X76" s="235">
        <v>544</v>
      </c>
      <c r="Y76" s="235">
        <v>0</v>
      </c>
    </row>
    <row r="77" spans="1:25" ht="12.75">
      <c r="A77" s="240">
        <v>70</v>
      </c>
      <c r="B77" s="243" t="s">
        <v>696</v>
      </c>
      <c r="C77" s="241">
        <v>2535</v>
      </c>
      <c r="D77" s="242">
        <v>2145</v>
      </c>
      <c r="E77" s="242">
        <v>2145</v>
      </c>
      <c r="F77" s="242">
        <v>2145</v>
      </c>
      <c r="G77" s="242">
        <v>2145</v>
      </c>
      <c r="H77" s="242">
        <v>2145</v>
      </c>
      <c r="I77" s="242">
        <v>2145</v>
      </c>
      <c r="J77" s="242">
        <v>2145</v>
      </c>
      <c r="K77" s="242">
        <v>2145</v>
      </c>
      <c r="L77" s="242">
        <v>2145</v>
      </c>
      <c r="M77" s="242">
        <v>2145</v>
      </c>
      <c r="N77" s="243"/>
      <c r="O77" s="243"/>
      <c r="P77" s="243"/>
      <c r="Q77" s="243"/>
      <c r="R77" s="243"/>
      <c r="S77" s="243"/>
      <c r="T77" s="243"/>
      <c r="U77" s="243"/>
      <c r="V77" s="243">
        <v>182</v>
      </c>
      <c r="W77" s="243">
        <v>208</v>
      </c>
      <c r="X77" s="235">
        <v>390</v>
      </c>
      <c r="Y77" s="235">
        <v>0</v>
      </c>
    </row>
    <row r="78" spans="1:25" ht="12.75">
      <c r="A78" s="243">
        <v>71</v>
      </c>
      <c r="B78" s="243" t="s">
        <v>697</v>
      </c>
      <c r="C78" s="241">
        <v>3201</v>
      </c>
      <c r="D78" s="242">
        <v>2828</v>
      </c>
      <c r="E78" s="242">
        <v>2828</v>
      </c>
      <c r="F78" s="242">
        <v>2827</v>
      </c>
      <c r="G78" s="242">
        <v>2827</v>
      </c>
      <c r="H78" s="242">
        <v>2823</v>
      </c>
      <c r="I78" s="242">
        <v>2822</v>
      </c>
      <c r="J78" s="242">
        <v>2821</v>
      </c>
      <c r="K78" s="242">
        <v>2818</v>
      </c>
      <c r="L78" s="242">
        <v>2346</v>
      </c>
      <c r="M78" s="242">
        <v>1207</v>
      </c>
      <c r="N78" s="243">
        <v>55</v>
      </c>
      <c r="O78" s="243"/>
      <c r="P78" s="243"/>
      <c r="Q78" s="243"/>
      <c r="R78" s="243"/>
      <c r="S78" s="243"/>
      <c r="T78" s="243"/>
      <c r="U78" s="243"/>
      <c r="V78" s="243"/>
      <c r="W78" s="243">
        <v>318</v>
      </c>
      <c r="X78" s="235">
        <v>373</v>
      </c>
      <c r="Y78" s="235">
        <v>0</v>
      </c>
    </row>
    <row r="79" spans="1:25" ht="12.75">
      <c r="A79" s="240">
        <v>72</v>
      </c>
      <c r="B79" s="243" t="s">
        <v>698</v>
      </c>
      <c r="C79" s="241">
        <v>1584</v>
      </c>
      <c r="D79" s="242">
        <v>1447</v>
      </c>
      <c r="E79" s="242">
        <v>1447</v>
      </c>
      <c r="F79" s="242">
        <v>1447</v>
      </c>
      <c r="G79" s="242">
        <v>1447</v>
      </c>
      <c r="H79" s="242">
        <v>1447</v>
      </c>
      <c r="I79" s="242">
        <v>1447</v>
      </c>
      <c r="J79" s="242">
        <v>1447</v>
      </c>
      <c r="K79" s="242">
        <v>1447</v>
      </c>
      <c r="L79" s="242">
        <v>1447</v>
      </c>
      <c r="M79" s="242">
        <v>1273</v>
      </c>
      <c r="N79" s="243"/>
      <c r="O79" s="243"/>
      <c r="P79" s="243"/>
      <c r="Q79" s="243"/>
      <c r="R79" s="243"/>
      <c r="S79" s="243"/>
      <c r="T79" s="243"/>
      <c r="U79" s="243"/>
      <c r="V79" s="243"/>
      <c r="W79" s="243">
        <v>137</v>
      </c>
      <c r="X79" s="235">
        <v>137</v>
      </c>
      <c r="Y79" s="235">
        <v>0</v>
      </c>
    </row>
    <row r="80" spans="1:25" ht="12.75">
      <c r="A80" s="240">
        <v>73</v>
      </c>
      <c r="B80" s="243" t="s">
        <v>699</v>
      </c>
      <c r="C80" s="241">
        <v>1579</v>
      </c>
      <c r="D80" s="242">
        <v>1390</v>
      </c>
      <c r="E80" s="242">
        <v>1014</v>
      </c>
      <c r="F80" s="242">
        <v>588</v>
      </c>
      <c r="G80" s="242">
        <v>420</v>
      </c>
      <c r="H80" s="242">
        <v>405</v>
      </c>
      <c r="I80" s="242">
        <v>355</v>
      </c>
      <c r="J80" s="242">
        <v>355</v>
      </c>
      <c r="K80" s="242">
        <v>214</v>
      </c>
      <c r="L80" s="242">
        <v>194</v>
      </c>
      <c r="M80" s="242">
        <v>5</v>
      </c>
      <c r="N80" s="243"/>
      <c r="O80" s="243"/>
      <c r="P80" s="243"/>
      <c r="Q80" s="243"/>
      <c r="R80" s="243"/>
      <c r="S80" s="243"/>
      <c r="T80" s="243"/>
      <c r="U80" s="243"/>
      <c r="V80" s="243"/>
      <c r="W80" s="243">
        <v>189</v>
      </c>
      <c r="X80" s="235">
        <v>189</v>
      </c>
      <c r="Y80" s="235">
        <v>0</v>
      </c>
    </row>
    <row r="81" spans="1:25" ht="12.75">
      <c r="A81" s="243">
        <v>74</v>
      </c>
      <c r="B81" s="243" t="s">
        <v>700</v>
      </c>
      <c r="C81" s="241">
        <v>703</v>
      </c>
      <c r="D81" s="242">
        <v>650</v>
      </c>
      <c r="E81" s="242">
        <v>112</v>
      </c>
      <c r="F81" s="242">
        <v>111</v>
      </c>
      <c r="G81" s="242">
        <v>0</v>
      </c>
      <c r="H81" s="242">
        <v>111</v>
      </c>
      <c r="I81" s="242">
        <v>111</v>
      </c>
      <c r="J81" s="242">
        <v>111</v>
      </c>
      <c r="K81" s="242">
        <v>104</v>
      </c>
      <c r="L81" s="242">
        <v>99</v>
      </c>
      <c r="M81" s="242">
        <v>0</v>
      </c>
      <c r="N81" s="243"/>
      <c r="O81" s="243"/>
      <c r="P81" s="243"/>
      <c r="Q81" s="243"/>
      <c r="R81" s="243"/>
      <c r="S81" s="243"/>
      <c r="T81" s="243"/>
      <c r="U81" s="243"/>
      <c r="V81" s="243"/>
      <c r="W81" s="243">
        <v>53</v>
      </c>
      <c r="X81" s="235">
        <v>53</v>
      </c>
      <c r="Y81" s="235">
        <v>0</v>
      </c>
    </row>
    <row r="82" spans="1:25" ht="12.75">
      <c r="A82" s="240">
        <v>75</v>
      </c>
      <c r="B82" s="243" t="s">
        <v>701</v>
      </c>
      <c r="C82" s="241">
        <v>769</v>
      </c>
      <c r="D82" s="242">
        <v>715</v>
      </c>
      <c r="E82" s="242">
        <v>526</v>
      </c>
      <c r="F82" s="242">
        <v>461</v>
      </c>
      <c r="G82" s="242">
        <v>459</v>
      </c>
      <c r="H82" s="242">
        <v>456</v>
      </c>
      <c r="I82" s="242">
        <v>434</v>
      </c>
      <c r="J82" s="242">
        <v>427</v>
      </c>
      <c r="K82" s="242">
        <v>341</v>
      </c>
      <c r="L82" s="242">
        <v>184</v>
      </c>
      <c r="M82" s="242">
        <v>114</v>
      </c>
      <c r="N82" s="243"/>
      <c r="O82" s="243"/>
      <c r="P82" s="243"/>
      <c r="Q82" s="243"/>
      <c r="R82" s="243"/>
      <c r="S82" s="243"/>
      <c r="T82" s="243"/>
      <c r="U82" s="243"/>
      <c r="V82" s="243">
        <v>31</v>
      </c>
      <c r="W82" s="243">
        <v>23</v>
      </c>
      <c r="X82" s="235">
        <v>54</v>
      </c>
      <c r="Y82" s="235">
        <v>0</v>
      </c>
    </row>
    <row r="83" spans="1:25" ht="12.75">
      <c r="A83" s="1214" t="s">
        <v>18</v>
      </c>
      <c r="B83" s="1214"/>
      <c r="C83" s="243">
        <v>169621</v>
      </c>
      <c r="D83" s="243">
        <v>154329</v>
      </c>
      <c r="E83" s="243">
        <v>139412</v>
      </c>
      <c r="F83" s="243">
        <v>134017</v>
      </c>
      <c r="G83" s="243">
        <v>132930</v>
      </c>
      <c r="H83" s="243">
        <v>128551</v>
      </c>
      <c r="I83" s="243">
        <v>126960</v>
      </c>
      <c r="J83" s="243">
        <v>123789</v>
      </c>
      <c r="K83" s="243">
        <v>117608</v>
      </c>
      <c r="L83" s="243">
        <v>96521</v>
      </c>
      <c r="M83" s="243">
        <v>46893</v>
      </c>
      <c r="N83" s="243">
        <v>5808</v>
      </c>
      <c r="O83" s="243">
        <v>11</v>
      </c>
      <c r="P83" s="243">
        <v>288</v>
      </c>
      <c r="Q83" s="243">
        <v>110</v>
      </c>
      <c r="R83" s="243">
        <v>15</v>
      </c>
      <c r="S83" s="243">
        <v>8</v>
      </c>
      <c r="T83" s="243">
        <v>446</v>
      </c>
      <c r="U83" s="243">
        <v>76</v>
      </c>
      <c r="V83" s="243">
        <v>1067</v>
      </c>
      <c r="W83" s="243">
        <v>7500</v>
      </c>
      <c r="X83" s="243">
        <v>15292</v>
      </c>
      <c r="Y83" s="243">
        <v>37</v>
      </c>
    </row>
    <row r="89" spans="1:12" ht="12.75">
      <c r="A89" s="235" t="s">
        <v>1007</v>
      </c>
      <c r="J89" s="911" t="s">
        <v>995</v>
      </c>
      <c r="K89" s="911"/>
      <c r="L89" s="911"/>
    </row>
    <row r="90" spans="10:12" ht="12.75">
      <c r="J90" s="911" t="s">
        <v>998</v>
      </c>
      <c r="K90" s="911"/>
      <c r="L90" s="911"/>
    </row>
    <row r="91" spans="10:12" ht="12.75">
      <c r="J91" s="911" t="s">
        <v>997</v>
      </c>
      <c r="K91" s="911"/>
      <c r="L91" s="911"/>
    </row>
  </sheetData>
  <sheetProtection/>
  <mergeCells count="25">
    <mergeCell ref="J91:L91"/>
    <mergeCell ref="A2:M2"/>
    <mergeCell ref="A3:M3"/>
    <mergeCell ref="J89:L89"/>
    <mergeCell ref="J90:L90"/>
    <mergeCell ref="U5:U6"/>
    <mergeCell ref="V5:V6"/>
    <mergeCell ref="W5:W6"/>
    <mergeCell ref="A83:B83"/>
    <mergeCell ref="O5:O6"/>
    <mergeCell ref="P5:P6"/>
    <mergeCell ref="Q5:Q6"/>
    <mergeCell ref="R5:R6"/>
    <mergeCell ref="S5:S6"/>
    <mergeCell ref="T5:T6"/>
    <mergeCell ref="H1:I1"/>
    <mergeCell ref="K4:M4"/>
    <mergeCell ref="Q4:S4"/>
    <mergeCell ref="T4:V4"/>
    <mergeCell ref="A5:A6"/>
    <mergeCell ref="B5:B6"/>
    <mergeCell ref="C5:C6"/>
    <mergeCell ref="D5:D6"/>
    <mergeCell ref="E5:M5"/>
    <mergeCell ref="N5:N6"/>
  </mergeCells>
  <conditionalFormatting sqref="J89:K91">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r:id="rId1"/>
  <colBreaks count="1" manualBreakCount="1">
    <brk id="13" max="65535" man="1"/>
  </colBreaks>
</worksheet>
</file>

<file path=xl/worksheets/sheet47.xml><?xml version="1.0" encoding="utf-8"?>
<worksheet xmlns="http://schemas.openxmlformats.org/spreadsheetml/2006/main" xmlns:r="http://schemas.openxmlformats.org/officeDocument/2006/relationships">
  <sheetPr>
    <tabColor rgb="FF00B050"/>
  </sheetPr>
  <dimension ref="A1:R92"/>
  <sheetViews>
    <sheetView view="pageBreakPreview" zoomScale="60" zoomScaleNormal="90" zoomScalePageLayoutView="0" workbookViewId="0" topLeftCell="A37">
      <selection activeCell="A37" sqref="A1:IV16384"/>
    </sheetView>
  </sheetViews>
  <sheetFormatPr defaultColWidth="9.140625" defaultRowHeight="12.75"/>
  <cols>
    <col min="2" max="2" width="19.28125" style="0" customWidth="1"/>
  </cols>
  <sheetData>
    <row r="1" spans="1:18" ht="12.75">
      <c r="A1" s="235"/>
      <c r="B1" s="235"/>
      <c r="C1" s="235"/>
      <c r="D1" s="235"/>
      <c r="E1" s="235"/>
      <c r="F1" s="235"/>
      <c r="G1" s="235"/>
      <c r="H1" s="236"/>
      <c r="I1" s="236"/>
      <c r="J1" s="235"/>
      <c r="K1" s="235"/>
      <c r="L1" s="173"/>
      <c r="M1" s="173"/>
      <c r="N1" s="173"/>
      <c r="O1" s="173"/>
      <c r="P1" s="173"/>
      <c r="Q1" s="173"/>
      <c r="R1" s="632" t="s">
        <v>484</v>
      </c>
    </row>
    <row r="2" spans="1:18" ht="15.75">
      <c r="A2" s="878" t="s">
        <v>0</v>
      </c>
      <c r="B2" s="878"/>
      <c r="C2" s="878"/>
      <c r="D2" s="878"/>
      <c r="E2" s="878"/>
      <c r="F2" s="878"/>
      <c r="G2" s="878"/>
      <c r="H2" s="878"/>
      <c r="I2" s="878"/>
      <c r="J2" s="878"/>
      <c r="K2" s="878"/>
      <c r="L2" s="878"/>
      <c r="M2" s="878"/>
      <c r="N2" s="878"/>
      <c r="O2" s="878"/>
      <c r="P2" s="878"/>
      <c r="Q2" s="878"/>
      <c r="R2" s="878"/>
    </row>
    <row r="3" spans="1:18" ht="20.25">
      <c r="A3" s="949" t="s">
        <v>388</v>
      </c>
      <c r="B3" s="949"/>
      <c r="C3" s="949"/>
      <c r="D3" s="949"/>
      <c r="E3" s="949"/>
      <c r="F3" s="949"/>
      <c r="G3" s="949"/>
      <c r="H3" s="949"/>
      <c r="I3" s="949"/>
      <c r="J3" s="949"/>
      <c r="K3" s="949"/>
      <c r="L3" s="949"/>
      <c r="M3" s="949"/>
      <c r="N3" s="949"/>
      <c r="O3" s="949"/>
      <c r="P3" s="949"/>
      <c r="Q3" s="949"/>
      <c r="R3" s="949"/>
    </row>
    <row r="4" spans="1:18" ht="15.75">
      <c r="A4" s="878" t="s">
        <v>1035</v>
      </c>
      <c r="B4" s="878"/>
      <c r="C4" s="878"/>
      <c r="D4" s="878"/>
      <c r="E4" s="878"/>
      <c r="F4" s="878"/>
      <c r="G4" s="878"/>
      <c r="H4" s="878"/>
      <c r="I4" s="878"/>
      <c r="J4" s="878"/>
      <c r="K4" s="878"/>
      <c r="L4" s="878"/>
      <c r="M4" s="878"/>
      <c r="N4" s="878"/>
      <c r="O4" s="878"/>
      <c r="P4" s="878"/>
      <c r="Q4" s="878"/>
      <c r="R4" s="878"/>
    </row>
    <row r="5" spans="1:18" ht="12.75">
      <c r="A5" s="235" t="s">
        <v>994</v>
      </c>
      <c r="B5" s="235"/>
      <c r="C5" s="235"/>
      <c r="D5" s="235"/>
      <c r="E5" s="235"/>
      <c r="F5" s="235"/>
      <c r="G5" s="235"/>
      <c r="H5" s="235"/>
      <c r="I5" s="235"/>
      <c r="J5" s="235"/>
      <c r="K5" s="424"/>
      <c r="L5" s="424"/>
      <c r="M5" s="424"/>
      <c r="N5" s="177"/>
      <c r="O5" s="177"/>
      <c r="P5" s="177"/>
      <c r="Q5" s="177"/>
      <c r="R5" s="177"/>
    </row>
    <row r="6" spans="1:18" ht="15">
      <c r="A6" s="872" t="s">
        <v>774</v>
      </c>
      <c r="B6" s="872" t="s">
        <v>775</v>
      </c>
      <c r="C6" s="1219" t="s">
        <v>493</v>
      </c>
      <c r="D6" s="1219"/>
      <c r="E6" s="1219"/>
      <c r="F6" s="1219"/>
      <c r="G6" s="1219"/>
      <c r="H6" s="1219"/>
      <c r="I6" s="1219"/>
      <c r="J6" s="1219"/>
      <c r="K6" s="1219" t="s">
        <v>494</v>
      </c>
      <c r="L6" s="1219"/>
      <c r="M6" s="1219"/>
      <c r="N6" s="1219"/>
      <c r="O6" s="1219"/>
      <c r="P6" s="1219"/>
      <c r="Q6" s="1219"/>
      <c r="R6" s="1219"/>
    </row>
    <row r="7" spans="1:18" ht="12.75">
      <c r="A7" s="872"/>
      <c r="B7" s="872"/>
      <c r="C7" s="1220" t="s">
        <v>485</v>
      </c>
      <c r="D7" s="1220"/>
      <c r="E7" s="1220"/>
      <c r="F7" s="1220"/>
      <c r="G7" s="1220" t="s">
        <v>486</v>
      </c>
      <c r="H7" s="1220"/>
      <c r="I7" s="1220"/>
      <c r="J7" s="1220"/>
      <c r="K7" s="1220" t="s">
        <v>485</v>
      </c>
      <c r="L7" s="1220"/>
      <c r="M7" s="1220"/>
      <c r="N7" s="1220"/>
      <c r="O7" s="1220" t="s">
        <v>486</v>
      </c>
      <c r="P7" s="1220"/>
      <c r="Q7" s="1220"/>
      <c r="R7" s="1220"/>
    </row>
    <row r="8" spans="1:18" ht="25.5">
      <c r="A8" s="872"/>
      <c r="B8" s="872"/>
      <c r="C8" s="483" t="s">
        <v>487</v>
      </c>
      <c r="D8" s="483" t="s">
        <v>488</v>
      </c>
      <c r="E8" s="483" t="s">
        <v>489</v>
      </c>
      <c r="F8" s="483" t="s">
        <v>18</v>
      </c>
      <c r="G8" s="483" t="s">
        <v>487</v>
      </c>
      <c r="H8" s="483" t="s">
        <v>488</v>
      </c>
      <c r="I8" s="483" t="s">
        <v>489</v>
      </c>
      <c r="J8" s="483" t="s">
        <v>18</v>
      </c>
      <c r="K8" s="483" t="s">
        <v>487</v>
      </c>
      <c r="L8" s="483" t="s">
        <v>488</v>
      </c>
      <c r="M8" s="483" t="s">
        <v>489</v>
      </c>
      <c r="N8" s="483" t="s">
        <v>18</v>
      </c>
      <c r="O8" s="483" t="s">
        <v>487</v>
      </c>
      <c r="P8" s="483" t="s">
        <v>488</v>
      </c>
      <c r="Q8" s="483" t="s">
        <v>489</v>
      </c>
      <c r="R8" s="483" t="s">
        <v>18</v>
      </c>
    </row>
    <row r="9" spans="1:18" ht="12.75">
      <c r="A9" s="135">
        <v>1</v>
      </c>
      <c r="B9" s="633" t="s">
        <v>627</v>
      </c>
      <c r="C9" s="8"/>
      <c r="D9" s="8"/>
      <c r="E9" s="8"/>
      <c r="F9" s="8">
        <v>0</v>
      </c>
      <c r="G9" s="8"/>
      <c r="H9" s="8"/>
      <c r="I9" s="8"/>
      <c r="J9" s="8">
        <v>0</v>
      </c>
      <c r="K9" s="8">
        <v>0</v>
      </c>
      <c r="L9" s="8">
        <v>4</v>
      </c>
      <c r="M9" s="8">
        <v>0</v>
      </c>
      <c r="N9" s="8">
        <v>4</v>
      </c>
      <c r="O9" s="8">
        <v>0</v>
      </c>
      <c r="P9" s="8">
        <v>0</v>
      </c>
      <c r="Q9" s="8">
        <v>0</v>
      </c>
      <c r="R9" s="8">
        <v>0</v>
      </c>
    </row>
    <row r="10" spans="1:18" ht="12.75">
      <c r="A10" s="135">
        <v>2</v>
      </c>
      <c r="B10" s="633" t="s">
        <v>628</v>
      </c>
      <c r="C10" s="8"/>
      <c r="D10" s="8"/>
      <c r="E10" s="8"/>
      <c r="F10" s="8">
        <v>0</v>
      </c>
      <c r="G10" s="8"/>
      <c r="H10" s="8"/>
      <c r="I10" s="8"/>
      <c r="J10" s="8">
        <v>0</v>
      </c>
      <c r="K10" s="8">
        <v>0</v>
      </c>
      <c r="L10" s="8">
        <v>4</v>
      </c>
      <c r="M10" s="8">
        <v>0</v>
      </c>
      <c r="N10" s="8">
        <v>4</v>
      </c>
      <c r="O10" s="8">
        <v>0</v>
      </c>
      <c r="P10" s="8">
        <v>0</v>
      </c>
      <c r="Q10" s="8">
        <v>0</v>
      </c>
      <c r="R10" s="8">
        <v>0</v>
      </c>
    </row>
    <row r="11" spans="1:18" ht="12.75">
      <c r="A11" s="135">
        <v>3</v>
      </c>
      <c r="B11" s="633" t="s">
        <v>629</v>
      </c>
      <c r="C11" s="8"/>
      <c r="D11" s="8"/>
      <c r="E11" s="8"/>
      <c r="F11" s="8">
        <v>0</v>
      </c>
      <c r="G11" s="8"/>
      <c r="H11" s="8"/>
      <c r="I11" s="8"/>
      <c r="J11" s="8">
        <v>0</v>
      </c>
      <c r="K11" s="8">
        <v>0</v>
      </c>
      <c r="L11" s="8">
        <v>4</v>
      </c>
      <c r="M11" s="8">
        <v>0</v>
      </c>
      <c r="N11" s="8">
        <v>4</v>
      </c>
      <c r="O11" s="8">
        <v>0</v>
      </c>
      <c r="P11" s="8">
        <v>0</v>
      </c>
      <c r="Q11" s="8">
        <v>0</v>
      </c>
      <c r="R11" s="8">
        <v>0</v>
      </c>
    </row>
    <row r="12" spans="1:18" ht="12.75">
      <c r="A12" s="135">
        <v>4</v>
      </c>
      <c r="B12" s="633" t="s">
        <v>630</v>
      </c>
      <c r="C12" s="8"/>
      <c r="D12" s="8"/>
      <c r="E12" s="8"/>
      <c r="F12" s="8">
        <v>0</v>
      </c>
      <c r="G12" s="8"/>
      <c r="H12" s="8"/>
      <c r="I12" s="8"/>
      <c r="J12" s="8">
        <v>0</v>
      </c>
      <c r="K12" s="8">
        <v>0</v>
      </c>
      <c r="L12" s="8">
        <v>2</v>
      </c>
      <c r="M12" s="8">
        <v>0</v>
      </c>
      <c r="N12" s="8">
        <v>2</v>
      </c>
      <c r="O12" s="8">
        <v>0</v>
      </c>
      <c r="P12" s="8">
        <v>0</v>
      </c>
      <c r="Q12" s="8">
        <v>0</v>
      </c>
      <c r="R12" s="8">
        <v>0</v>
      </c>
    </row>
    <row r="13" spans="1:18" ht="12.75">
      <c r="A13" s="135">
        <v>5</v>
      </c>
      <c r="B13" s="633" t="s">
        <v>631</v>
      </c>
      <c r="C13" s="8"/>
      <c r="D13" s="8"/>
      <c r="E13" s="8"/>
      <c r="F13" s="8">
        <v>0</v>
      </c>
      <c r="G13" s="8"/>
      <c r="H13" s="8"/>
      <c r="I13" s="8"/>
      <c r="J13" s="8">
        <v>0</v>
      </c>
      <c r="K13" s="8">
        <v>0</v>
      </c>
      <c r="L13" s="8">
        <v>2</v>
      </c>
      <c r="M13" s="8">
        <v>0</v>
      </c>
      <c r="N13" s="8">
        <v>2</v>
      </c>
      <c r="O13" s="8">
        <v>0</v>
      </c>
      <c r="P13" s="8">
        <v>0</v>
      </c>
      <c r="Q13" s="8">
        <v>0</v>
      </c>
      <c r="R13" s="8">
        <v>0</v>
      </c>
    </row>
    <row r="14" spans="1:18" ht="12.75">
      <c r="A14" s="135">
        <v>6</v>
      </c>
      <c r="B14" s="633" t="s">
        <v>632</v>
      </c>
      <c r="C14" s="8"/>
      <c r="D14" s="8"/>
      <c r="E14" s="8"/>
      <c r="F14" s="8">
        <v>0</v>
      </c>
      <c r="G14" s="8"/>
      <c r="H14" s="8"/>
      <c r="I14" s="8"/>
      <c r="J14" s="8">
        <v>0</v>
      </c>
      <c r="K14" s="8">
        <v>0</v>
      </c>
      <c r="L14" s="8">
        <v>4</v>
      </c>
      <c r="M14" s="8">
        <v>0</v>
      </c>
      <c r="N14" s="8">
        <v>4</v>
      </c>
      <c r="O14" s="8">
        <v>0</v>
      </c>
      <c r="P14" s="8">
        <v>0</v>
      </c>
      <c r="Q14" s="8">
        <v>0</v>
      </c>
      <c r="R14" s="8">
        <v>0</v>
      </c>
    </row>
    <row r="15" spans="1:18" ht="12.75">
      <c r="A15" s="135">
        <v>7</v>
      </c>
      <c r="B15" s="633" t="s">
        <v>633</v>
      </c>
      <c r="C15" s="8"/>
      <c r="D15" s="8"/>
      <c r="E15" s="8"/>
      <c r="F15" s="8">
        <v>0</v>
      </c>
      <c r="G15" s="8"/>
      <c r="H15" s="8"/>
      <c r="I15" s="8"/>
      <c r="J15" s="8">
        <v>0</v>
      </c>
      <c r="K15" s="8">
        <v>0</v>
      </c>
      <c r="L15" s="8">
        <v>2</v>
      </c>
      <c r="M15" s="8">
        <v>0</v>
      </c>
      <c r="N15" s="8">
        <v>2</v>
      </c>
      <c r="O15" s="8">
        <v>0</v>
      </c>
      <c r="P15" s="8">
        <v>0</v>
      </c>
      <c r="Q15" s="8">
        <v>0</v>
      </c>
      <c r="R15" s="8">
        <v>0</v>
      </c>
    </row>
    <row r="16" spans="1:18" ht="12.75">
      <c r="A16" s="135">
        <v>8</v>
      </c>
      <c r="B16" s="633" t="s">
        <v>634</v>
      </c>
      <c r="C16" s="8"/>
      <c r="D16" s="8"/>
      <c r="E16" s="8"/>
      <c r="F16" s="8">
        <v>0</v>
      </c>
      <c r="G16" s="8"/>
      <c r="H16" s="8"/>
      <c r="I16" s="8"/>
      <c r="J16" s="8">
        <v>0</v>
      </c>
      <c r="K16" s="8">
        <v>0</v>
      </c>
      <c r="L16" s="8">
        <v>2</v>
      </c>
      <c r="M16" s="8">
        <v>0</v>
      </c>
      <c r="N16" s="8">
        <v>2</v>
      </c>
      <c r="O16" s="8">
        <v>0</v>
      </c>
      <c r="P16" s="8">
        <v>0</v>
      </c>
      <c r="Q16" s="8">
        <v>0</v>
      </c>
      <c r="R16" s="8">
        <v>0</v>
      </c>
    </row>
    <row r="17" spans="1:18" ht="12.75">
      <c r="A17" s="135">
        <v>9</v>
      </c>
      <c r="B17" s="633" t="s">
        <v>635</v>
      </c>
      <c r="C17" s="8"/>
      <c r="D17" s="8"/>
      <c r="E17" s="8"/>
      <c r="F17" s="8">
        <v>0</v>
      </c>
      <c r="G17" s="8"/>
      <c r="H17" s="8"/>
      <c r="I17" s="8"/>
      <c r="J17" s="8">
        <v>0</v>
      </c>
      <c r="K17" s="8">
        <v>0</v>
      </c>
      <c r="L17" s="8">
        <v>2</v>
      </c>
      <c r="M17" s="8">
        <v>0</v>
      </c>
      <c r="N17" s="8">
        <v>2</v>
      </c>
      <c r="O17" s="8">
        <v>0</v>
      </c>
      <c r="P17" s="8">
        <v>0</v>
      </c>
      <c r="Q17" s="8">
        <v>0</v>
      </c>
      <c r="R17" s="8">
        <v>0</v>
      </c>
    </row>
    <row r="18" spans="1:18" ht="12.75">
      <c r="A18" s="135">
        <v>10</v>
      </c>
      <c r="B18" s="633" t="s">
        <v>636</v>
      </c>
      <c r="C18" s="8"/>
      <c r="D18" s="8"/>
      <c r="E18" s="8"/>
      <c r="F18" s="8">
        <v>0</v>
      </c>
      <c r="G18" s="8"/>
      <c r="H18" s="8"/>
      <c r="I18" s="8"/>
      <c r="J18" s="8">
        <v>0</v>
      </c>
      <c r="K18" s="8">
        <v>0</v>
      </c>
      <c r="L18" s="8">
        <v>2</v>
      </c>
      <c r="M18" s="8">
        <v>0</v>
      </c>
      <c r="N18" s="8">
        <v>2</v>
      </c>
      <c r="O18" s="8">
        <v>0</v>
      </c>
      <c r="P18" s="8">
        <v>0</v>
      </c>
      <c r="Q18" s="8">
        <v>0</v>
      </c>
      <c r="R18" s="8">
        <v>0</v>
      </c>
    </row>
    <row r="19" spans="1:18" ht="12.75">
      <c r="A19" s="135">
        <v>11</v>
      </c>
      <c r="B19" s="633" t="s">
        <v>637</v>
      </c>
      <c r="C19" s="8"/>
      <c r="D19" s="8"/>
      <c r="E19" s="8"/>
      <c r="F19" s="8">
        <v>0</v>
      </c>
      <c r="G19" s="8"/>
      <c r="H19" s="8"/>
      <c r="I19" s="8"/>
      <c r="J19" s="8">
        <v>0</v>
      </c>
      <c r="K19" s="8">
        <v>0</v>
      </c>
      <c r="L19" s="8">
        <v>2</v>
      </c>
      <c r="M19" s="8">
        <v>0</v>
      </c>
      <c r="N19" s="8">
        <v>2</v>
      </c>
      <c r="O19" s="8">
        <v>0</v>
      </c>
      <c r="P19" s="8">
        <v>0</v>
      </c>
      <c r="Q19" s="8">
        <v>0</v>
      </c>
      <c r="R19" s="8">
        <v>0</v>
      </c>
    </row>
    <row r="20" spans="1:18" ht="12.75">
      <c r="A20" s="135">
        <v>12</v>
      </c>
      <c r="B20" s="633" t="s">
        <v>638</v>
      </c>
      <c r="C20" s="8"/>
      <c r="D20" s="8"/>
      <c r="E20" s="8"/>
      <c r="F20" s="8">
        <v>0</v>
      </c>
      <c r="G20" s="8"/>
      <c r="H20" s="8"/>
      <c r="I20" s="8"/>
      <c r="J20" s="8">
        <v>0</v>
      </c>
      <c r="K20" s="8">
        <v>0</v>
      </c>
      <c r="L20" s="8">
        <v>2</v>
      </c>
      <c r="M20" s="8">
        <v>0</v>
      </c>
      <c r="N20" s="8">
        <v>2</v>
      </c>
      <c r="O20" s="8">
        <v>0</v>
      </c>
      <c r="P20" s="8">
        <v>0</v>
      </c>
      <c r="Q20" s="8">
        <v>0</v>
      </c>
      <c r="R20" s="8">
        <v>0</v>
      </c>
    </row>
    <row r="21" spans="1:18" ht="12.75">
      <c r="A21" s="135">
        <v>13</v>
      </c>
      <c r="B21" s="633" t="s">
        <v>639</v>
      </c>
      <c r="C21" s="8"/>
      <c r="D21" s="8"/>
      <c r="E21" s="8"/>
      <c r="F21" s="8">
        <v>0</v>
      </c>
      <c r="G21" s="8"/>
      <c r="H21" s="8"/>
      <c r="I21" s="8"/>
      <c r="J21" s="8">
        <v>0</v>
      </c>
      <c r="K21" s="8">
        <v>0</v>
      </c>
      <c r="L21" s="8">
        <v>2</v>
      </c>
      <c r="M21" s="8">
        <v>0</v>
      </c>
      <c r="N21" s="8">
        <v>2</v>
      </c>
      <c r="O21" s="8">
        <v>0</v>
      </c>
      <c r="P21" s="8">
        <v>0</v>
      </c>
      <c r="Q21" s="8">
        <v>0</v>
      </c>
      <c r="R21" s="8">
        <v>0</v>
      </c>
    </row>
    <row r="22" spans="1:18" ht="12.75">
      <c r="A22" s="135">
        <v>14</v>
      </c>
      <c r="B22" s="633" t="s">
        <v>640</v>
      </c>
      <c r="C22" s="8"/>
      <c r="D22" s="8"/>
      <c r="E22" s="8"/>
      <c r="F22" s="8">
        <v>0</v>
      </c>
      <c r="G22" s="8"/>
      <c r="H22" s="8"/>
      <c r="I22" s="8"/>
      <c r="J22" s="8">
        <v>0</v>
      </c>
      <c r="K22" s="8">
        <v>0</v>
      </c>
      <c r="L22" s="8">
        <v>4</v>
      </c>
      <c r="M22" s="8">
        <v>0</v>
      </c>
      <c r="N22" s="8">
        <v>4</v>
      </c>
      <c r="O22" s="8">
        <v>0</v>
      </c>
      <c r="P22" s="8">
        <v>0</v>
      </c>
      <c r="Q22" s="8">
        <v>0</v>
      </c>
      <c r="R22" s="8">
        <v>0</v>
      </c>
    </row>
    <row r="23" spans="1:18" ht="12.75">
      <c r="A23" s="135">
        <v>15</v>
      </c>
      <c r="B23" s="633" t="s">
        <v>641</v>
      </c>
      <c r="C23" s="8"/>
      <c r="D23" s="8"/>
      <c r="E23" s="8"/>
      <c r="F23" s="8">
        <v>0</v>
      </c>
      <c r="G23" s="8"/>
      <c r="H23" s="8"/>
      <c r="I23" s="8"/>
      <c r="J23" s="8">
        <v>0</v>
      </c>
      <c r="K23" s="8">
        <v>0</v>
      </c>
      <c r="L23" s="8">
        <v>4</v>
      </c>
      <c r="M23" s="8">
        <v>0</v>
      </c>
      <c r="N23" s="8">
        <v>4</v>
      </c>
      <c r="O23" s="8">
        <v>0</v>
      </c>
      <c r="P23" s="8">
        <v>0</v>
      </c>
      <c r="Q23" s="8">
        <v>0</v>
      </c>
      <c r="R23" s="8">
        <v>0</v>
      </c>
    </row>
    <row r="24" spans="1:18" ht="12.75">
      <c r="A24" s="135">
        <v>16</v>
      </c>
      <c r="B24" s="633" t="s">
        <v>642</v>
      </c>
      <c r="C24" s="8"/>
      <c r="D24" s="8"/>
      <c r="E24" s="8"/>
      <c r="F24" s="8">
        <v>0</v>
      </c>
      <c r="G24" s="8"/>
      <c r="H24" s="8"/>
      <c r="I24" s="8"/>
      <c r="J24" s="8">
        <v>0</v>
      </c>
      <c r="K24" s="8">
        <v>0</v>
      </c>
      <c r="L24" s="8">
        <v>2</v>
      </c>
      <c r="M24" s="8">
        <v>0</v>
      </c>
      <c r="N24" s="8">
        <v>2</v>
      </c>
      <c r="O24" s="8">
        <v>0</v>
      </c>
      <c r="P24" s="8">
        <v>0</v>
      </c>
      <c r="Q24" s="8">
        <v>0</v>
      </c>
      <c r="R24" s="8">
        <v>0</v>
      </c>
    </row>
    <row r="25" spans="1:18" ht="12.75">
      <c r="A25" s="135">
        <v>17</v>
      </c>
      <c r="B25" s="633" t="s">
        <v>643</v>
      </c>
      <c r="C25" s="8"/>
      <c r="D25" s="8"/>
      <c r="E25" s="8"/>
      <c r="F25" s="8">
        <v>0</v>
      </c>
      <c r="G25" s="8"/>
      <c r="H25" s="8"/>
      <c r="I25" s="8"/>
      <c r="J25" s="8">
        <v>0</v>
      </c>
      <c r="K25" s="8">
        <v>0</v>
      </c>
      <c r="L25" s="8">
        <v>2</v>
      </c>
      <c r="M25" s="8">
        <v>0</v>
      </c>
      <c r="N25" s="8">
        <v>2</v>
      </c>
      <c r="O25" s="8">
        <v>0</v>
      </c>
      <c r="P25" s="8">
        <v>0</v>
      </c>
      <c r="Q25" s="8">
        <v>0</v>
      </c>
      <c r="R25" s="8">
        <v>0</v>
      </c>
    </row>
    <row r="26" spans="1:18" ht="12.75">
      <c r="A26" s="135">
        <v>18</v>
      </c>
      <c r="B26" s="633" t="s">
        <v>644</v>
      </c>
      <c r="C26" s="8"/>
      <c r="D26" s="8"/>
      <c r="E26" s="8"/>
      <c r="F26" s="8">
        <v>0</v>
      </c>
      <c r="G26" s="8"/>
      <c r="H26" s="8"/>
      <c r="I26" s="8"/>
      <c r="J26" s="8">
        <v>0</v>
      </c>
      <c r="K26" s="8">
        <v>0</v>
      </c>
      <c r="L26" s="8">
        <v>2</v>
      </c>
      <c r="M26" s="8">
        <v>0</v>
      </c>
      <c r="N26" s="8">
        <v>2</v>
      </c>
      <c r="O26" s="8">
        <v>0</v>
      </c>
      <c r="P26" s="8">
        <v>0</v>
      </c>
      <c r="Q26" s="8">
        <v>0</v>
      </c>
      <c r="R26" s="8">
        <v>0</v>
      </c>
    </row>
    <row r="27" spans="1:18" ht="12.75">
      <c r="A27" s="135">
        <v>19</v>
      </c>
      <c r="B27" s="633" t="s">
        <v>645</v>
      </c>
      <c r="C27" s="8"/>
      <c r="D27" s="8"/>
      <c r="E27" s="8"/>
      <c r="F27" s="8">
        <v>0</v>
      </c>
      <c r="G27" s="8"/>
      <c r="H27" s="8"/>
      <c r="I27" s="8"/>
      <c r="J27" s="8">
        <v>0</v>
      </c>
      <c r="K27" s="8">
        <v>0</v>
      </c>
      <c r="L27" s="8">
        <v>2</v>
      </c>
      <c r="M27" s="8">
        <v>0</v>
      </c>
      <c r="N27" s="8">
        <v>2</v>
      </c>
      <c r="O27" s="8">
        <v>0</v>
      </c>
      <c r="P27" s="8">
        <v>0</v>
      </c>
      <c r="Q27" s="8">
        <v>0</v>
      </c>
      <c r="R27" s="8">
        <v>0</v>
      </c>
    </row>
    <row r="28" spans="1:18" ht="12.75">
      <c r="A28" s="135">
        <v>20</v>
      </c>
      <c r="B28" s="633" t="s">
        <v>646</v>
      </c>
      <c r="C28" s="8"/>
      <c r="D28" s="8"/>
      <c r="E28" s="8"/>
      <c r="F28" s="8">
        <v>0</v>
      </c>
      <c r="G28" s="8"/>
      <c r="H28" s="8"/>
      <c r="I28" s="8"/>
      <c r="J28" s="8">
        <v>0</v>
      </c>
      <c r="K28" s="8">
        <v>0</v>
      </c>
      <c r="L28" s="8">
        <v>4</v>
      </c>
      <c r="M28" s="8">
        <v>0</v>
      </c>
      <c r="N28" s="8">
        <v>4</v>
      </c>
      <c r="O28" s="8">
        <v>0</v>
      </c>
      <c r="P28" s="8">
        <v>0</v>
      </c>
      <c r="Q28" s="8">
        <v>0</v>
      </c>
      <c r="R28" s="8">
        <v>0</v>
      </c>
    </row>
    <row r="29" spans="1:18" ht="12.75">
      <c r="A29" s="135">
        <v>21</v>
      </c>
      <c r="B29" s="633" t="s">
        <v>647</v>
      </c>
      <c r="C29" s="8"/>
      <c r="D29" s="8"/>
      <c r="E29" s="8"/>
      <c r="F29" s="8">
        <v>0</v>
      </c>
      <c r="G29" s="8"/>
      <c r="H29" s="8"/>
      <c r="I29" s="8"/>
      <c r="J29" s="8">
        <v>0</v>
      </c>
      <c r="K29" s="8">
        <v>0</v>
      </c>
      <c r="L29" s="8">
        <v>2</v>
      </c>
      <c r="M29" s="8">
        <v>0</v>
      </c>
      <c r="N29" s="8">
        <v>2</v>
      </c>
      <c r="O29" s="8">
        <v>0</v>
      </c>
      <c r="P29" s="8">
        <v>0</v>
      </c>
      <c r="Q29" s="8">
        <v>0</v>
      </c>
      <c r="R29" s="8">
        <v>0</v>
      </c>
    </row>
    <row r="30" spans="1:18" ht="12.75">
      <c r="A30" s="135">
        <v>22</v>
      </c>
      <c r="B30" s="633" t="s">
        <v>648</v>
      </c>
      <c r="C30" s="8"/>
      <c r="D30" s="8"/>
      <c r="E30" s="8"/>
      <c r="F30" s="8">
        <v>0</v>
      </c>
      <c r="G30" s="8"/>
      <c r="H30" s="8"/>
      <c r="I30" s="8"/>
      <c r="J30" s="8">
        <v>0</v>
      </c>
      <c r="K30" s="8">
        <v>0</v>
      </c>
      <c r="L30" s="8">
        <v>2</v>
      </c>
      <c r="M30" s="8">
        <v>0</v>
      </c>
      <c r="N30" s="8">
        <v>2</v>
      </c>
      <c r="O30" s="8">
        <v>0</v>
      </c>
      <c r="P30" s="8">
        <v>0</v>
      </c>
      <c r="Q30" s="8">
        <v>0</v>
      </c>
      <c r="R30" s="8">
        <v>0</v>
      </c>
    </row>
    <row r="31" spans="1:18" ht="12.75">
      <c r="A31" s="135">
        <v>23</v>
      </c>
      <c r="B31" s="633" t="s">
        <v>649</v>
      </c>
      <c r="C31" s="8"/>
      <c r="D31" s="8"/>
      <c r="E31" s="8"/>
      <c r="F31" s="8">
        <v>0</v>
      </c>
      <c r="G31" s="8"/>
      <c r="H31" s="8"/>
      <c r="I31" s="8"/>
      <c r="J31" s="8">
        <v>0</v>
      </c>
      <c r="K31" s="8">
        <v>0</v>
      </c>
      <c r="L31" s="8">
        <v>2</v>
      </c>
      <c r="M31" s="8">
        <v>0</v>
      </c>
      <c r="N31" s="8">
        <v>2</v>
      </c>
      <c r="O31" s="8">
        <v>0</v>
      </c>
      <c r="P31" s="8">
        <v>0</v>
      </c>
      <c r="Q31" s="8">
        <v>0</v>
      </c>
      <c r="R31" s="8">
        <v>0</v>
      </c>
    </row>
    <row r="32" spans="1:18" ht="12.75">
      <c r="A32" s="135">
        <v>24</v>
      </c>
      <c r="B32" s="633" t="s">
        <v>650</v>
      </c>
      <c r="C32" s="8"/>
      <c r="D32" s="8"/>
      <c r="E32" s="8"/>
      <c r="F32" s="8">
        <v>0</v>
      </c>
      <c r="G32" s="8"/>
      <c r="H32" s="8"/>
      <c r="I32" s="8"/>
      <c r="J32" s="8">
        <v>0</v>
      </c>
      <c r="K32" s="8">
        <v>0</v>
      </c>
      <c r="L32" s="8">
        <v>4</v>
      </c>
      <c r="M32" s="8">
        <v>0</v>
      </c>
      <c r="N32" s="8">
        <v>4</v>
      </c>
      <c r="O32" s="8">
        <v>0</v>
      </c>
      <c r="P32" s="8">
        <v>0</v>
      </c>
      <c r="Q32" s="8">
        <v>0</v>
      </c>
      <c r="R32" s="8">
        <v>0</v>
      </c>
    </row>
    <row r="33" spans="1:18" ht="12.75">
      <c r="A33" s="135">
        <v>25</v>
      </c>
      <c r="B33" s="633" t="s">
        <v>651</v>
      </c>
      <c r="C33" s="8"/>
      <c r="D33" s="8"/>
      <c r="E33" s="8"/>
      <c r="F33" s="8">
        <v>0</v>
      </c>
      <c r="G33" s="8"/>
      <c r="H33" s="8"/>
      <c r="I33" s="8"/>
      <c r="J33" s="8">
        <v>0</v>
      </c>
      <c r="K33" s="8">
        <v>0</v>
      </c>
      <c r="L33" s="8">
        <v>2</v>
      </c>
      <c r="M33" s="8">
        <v>0</v>
      </c>
      <c r="N33" s="8">
        <v>2</v>
      </c>
      <c r="O33" s="8">
        <v>0</v>
      </c>
      <c r="P33" s="8">
        <v>0</v>
      </c>
      <c r="Q33" s="8">
        <v>0</v>
      </c>
      <c r="R33" s="8">
        <v>0</v>
      </c>
    </row>
    <row r="34" spans="1:18" ht="12.75">
      <c r="A34" s="135">
        <v>26</v>
      </c>
      <c r="B34" s="633" t="s">
        <v>652</v>
      </c>
      <c r="C34" s="8"/>
      <c r="D34" s="8"/>
      <c r="E34" s="8"/>
      <c r="F34" s="8">
        <v>0</v>
      </c>
      <c r="G34" s="8"/>
      <c r="H34" s="8"/>
      <c r="I34" s="8"/>
      <c r="J34" s="8">
        <v>0</v>
      </c>
      <c r="K34" s="8">
        <v>0</v>
      </c>
      <c r="L34" s="8">
        <v>2</v>
      </c>
      <c r="M34" s="8">
        <v>0</v>
      </c>
      <c r="N34" s="8">
        <v>2</v>
      </c>
      <c r="O34" s="8">
        <v>0</v>
      </c>
      <c r="P34" s="8">
        <v>0</v>
      </c>
      <c r="Q34" s="8">
        <v>0</v>
      </c>
      <c r="R34" s="8">
        <v>0</v>
      </c>
    </row>
    <row r="35" spans="1:18" ht="12.75">
      <c r="A35" s="135">
        <v>27</v>
      </c>
      <c r="B35" s="633" t="s">
        <v>653</v>
      </c>
      <c r="C35" s="8"/>
      <c r="D35" s="8"/>
      <c r="E35" s="8"/>
      <c r="F35" s="8">
        <v>0</v>
      </c>
      <c r="G35" s="8"/>
      <c r="H35" s="8"/>
      <c r="I35" s="8"/>
      <c r="J35" s="8">
        <v>0</v>
      </c>
      <c r="K35" s="8">
        <v>0</v>
      </c>
      <c r="L35" s="8">
        <v>2</v>
      </c>
      <c r="M35" s="8">
        <v>0</v>
      </c>
      <c r="N35" s="8">
        <v>2</v>
      </c>
      <c r="O35" s="8">
        <v>0</v>
      </c>
      <c r="P35" s="8">
        <v>0</v>
      </c>
      <c r="Q35" s="8">
        <v>0</v>
      </c>
      <c r="R35" s="8">
        <v>0</v>
      </c>
    </row>
    <row r="36" spans="1:18" ht="12.75">
      <c r="A36" s="135">
        <v>28</v>
      </c>
      <c r="B36" s="633" t="s">
        <v>654</v>
      </c>
      <c r="C36" s="8"/>
      <c r="D36" s="8"/>
      <c r="E36" s="8"/>
      <c r="F36" s="8">
        <v>0</v>
      </c>
      <c r="G36" s="8"/>
      <c r="H36" s="8"/>
      <c r="I36" s="8"/>
      <c r="J36" s="8">
        <v>0</v>
      </c>
      <c r="K36" s="8">
        <v>0</v>
      </c>
      <c r="L36" s="8">
        <v>2</v>
      </c>
      <c r="M36" s="8">
        <v>0</v>
      </c>
      <c r="N36" s="8">
        <v>2</v>
      </c>
      <c r="O36" s="8">
        <v>0</v>
      </c>
      <c r="P36" s="8">
        <v>0</v>
      </c>
      <c r="Q36" s="8">
        <v>0</v>
      </c>
      <c r="R36" s="8">
        <v>0</v>
      </c>
    </row>
    <row r="37" spans="1:18" ht="12.75">
      <c r="A37" s="135">
        <v>29</v>
      </c>
      <c r="B37" s="633" t="s">
        <v>655</v>
      </c>
      <c r="C37" s="8"/>
      <c r="D37" s="8"/>
      <c r="E37" s="8"/>
      <c r="F37" s="8">
        <v>0</v>
      </c>
      <c r="G37" s="8"/>
      <c r="H37" s="8"/>
      <c r="I37" s="8"/>
      <c r="J37" s="8">
        <v>0</v>
      </c>
      <c r="K37" s="8">
        <v>0</v>
      </c>
      <c r="L37" s="8">
        <v>2</v>
      </c>
      <c r="M37" s="8">
        <v>0</v>
      </c>
      <c r="N37" s="8">
        <v>2</v>
      </c>
      <c r="O37" s="8">
        <v>0</v>
      </c>
      <c r="P37" s="8">
        <v>0</v>
      </c>
      <c r="Q37" s="8">
        <v>0</v>
      </c>
      <c r="R37" s="8">
        <v>0</v>
      </c>
    </row>
    <row r="38" spans="1:18" ht="12.75">
      <c r="A38" s="135">
        <v>30</v>
      </c>
      <c r="B38" s="633" t="s">
        <v>656</v>
      </c>
      <c r="C38" s="8"/>
      <c r="D38" s="8"/>
      <c r="E38" s="8"/>
      <c r="F38" s="8">
        <v>0</v>
      </c>
      <c r="G38" s="8"/>
      <c r="H38" s="8"/>
      <c r="I38" s="8"/>
      <c r="J38" s="8">
        <v>0</v>
      </c>
      <c r="K38" s="8">
        <v>0</v>
      </c>
      <c r="L38" s="8">
        <v>2</v>
      </c>
      <c r="M38" s="8">
        <v>0</v>
      </c>
      <c r="N38" s="8">
        <v>2</v>
      </c>
      <c r="O38" s="8">
        <v>0</v>
      </c>
      <c r="P38" s="8">
        <v>0</v>
      </c>
      <c r="Q38" s="8">
        <v>0</v>
      </c>
      <c r="R38" s="8">
        <v>0</v>
      </c>
    </row>
    <row r="39" spans="1:18" ht="12.75">
      <c r="A39" s="135">
        <v>31</v>
      </c>
      <c r="B39" s="633" t="s">
        <v>657</v>
      </c>
      <c r="C39" s="8"/>
      <c r="D39" s="8"/>
      <c r="E39" s="8"/>
      <c r="F39" s="8">
        <v>0</v>
      </c>
      <c r="G39" s="8"/>
      <c r="H39" s="8"/>
      <c r="I39" s="8"/>
      <c r="J39" s="8">
        <v>0</v>
      </c>
      <c r="K39" s="8">
        <v>0</v>
      </c>
      <c r="L39" s="8">
        <v>4</v>
      </c>
      <c r="M39" s="8">
        <v>0</v>
      </c>
      <c r="N39" s="8">
        <v>4</v>
      </c>
      <c r="O39" s="8">
        <v>0</v>
      </c>
      <c r="P39" s="8">
        <v>0</v>
      </c>
      <c r="Q39" s="8">
        <v>0</v>
      </c>
      <c r="R39" s="8">
        <v>0</v>
      </c>
    </row>
    <row r="40" spans="1:18" ht="12.75">
      <c r="A40" s="135">
        <v>32</v>
      </c>
      <c r="B40" s="633" t="s">
        <v>658</v>
      </c>
      <c r="C40" s="8"/>
      <c r="D40" s="8"/>
      <c r="E40" s="8"/>
      <c r="F40" s="8">
        <v>0</v>
      </c>
      <c r="G40" s="8"/>
      <c r="H40" s="8"/>
      <c r="I40" s="8"/>
      <c r="J40" s="8">
        <v>0</v>
      </c>
      <c r="K40" s="8">
        <v>0</v>
      </c>
      <c r="L40" s="8">
        <v>4</v>
      </c>
      <c r="M40" s="8">
        <v>0</v>
      </c>
      <c r="N40" s="8">
        <v>4</v>
      </c>
      <c r="O40" s="8">
        <v>0</v>
      </c>
      <c r="P40" s="8">
        <v>0</v>
      </c>
      <c r="Q40" s="8">
        <v>0</v>
      </c>
      <c r="R40" s="8">
        <v>0</v>
      </c>
    </row>
    <row r="41" spans="1:18" ht="12.75">
      <c r="A41" s="135">
        <v>33</v>
      </c>
      <c r="B41" s="633" t="s">
        <v>659</v>
      </c>
      <c r="C41" s="8"/>
      <c r="D41" s="8"/>
      <c r="E41" s="8"/>
      <c r="F41" s="8">
        <v>0</v>
      </c>
      <c r="G41" s="8"/>
      <c r="H41" s="8"/>
      <c r="I41" s="8"/>
      <c r="J41" s="8">
        <v>0</v>
      </c>
      <c r="K41" s="8">
        <v>0</v>
      </c>
      <c r="L41" s="8">
        <v>2</v>
      </c>
      <c r="M41" s="8">
        <v>0</v>
      </c>
      <c r="N41" s="8">
        <v>2</v>
      </c>
      <c r="O41" s="8">
        <v>0</v>
      </c>
      <c r="P41" s="8">
        <v>0</v>
      </c>
      <c r="Q41" s="8">
        <v>0</v>
      </c>
      <c r="R41" s="8">
        <v>0</v>
      </c>
    </row>
    <row r="42" spans="1:18" ht="12.75">
      <c r="A42" s="135">
        <v>34</v>
      </c>
      <c r="B42" s="633" t="s">
        <v>660</v>
      </c>
      <c r="C42" s="8"/>
      <c r="D42" s="8"/>
      <c r="E42" s="8"/>
      <c r="F42" s="8">
        <v>0</v>
      </c>
      <c r="G42" s="8"/>
      <c r="H42" s="8"/>
      <c r="I42" s="8"/>
      <c r="J42" s="8">
        <v>0</v>
      </c>
      <c r="K42" s="8">
        <v>0</v>
      </c>
      <c r="L42" s="8">
        <v>2</v>
      </c>
      <c r="M42" s="8">
        <v>0</v>
      </c>
      <c r="N42" s="8">
        <v>2</v>
      </c>
      <c r="O42" s="8">
        <v>0</v>
      </c>
      <c r="P42" s="8">
        <v>0</v>
      </c>
      <c r="Q42" s="8"/>
      <c r="R42" s="8">
        <v>0</v>
      </c>
    </row>
    <row r="43" spans="1:18" ht="12.75">
      <c r="A43" s="135">
        <v>35</v>
      </c>
      <c r="B43" s="633" t="s">
        <v>661</v>
      </c>
      <c r="C43" s="8"/>
      <c r="D43" s="8"/>
      <c r="E43" s="8"/>
      <c r="F43" s="8">
        <v>0</v>
      </c>
      <c r="G43" s="8"/>
      <c r="H43" s="8"/>
      <c r="I43" s="8"/>
      <c r="J43" s="8">
        <v>0</v>
      </c>
      <c r="K43" s="8">
        <v>0</v>
      </c>
      <c r="L43" s="8">
        <v>2</v>
      </c>
      <c r="M43" s="8">
        <v>0</v>
      </c>
      <c r="N43" s="8">
        <v>2</v>
      </c>
      <c r="O43" s="8">
        <v>0</v>
      </c>
      <c r="P43" s="8">
        <v>0</v>
      </c>
      <c r="Q43" s="8">
        <v>0</v>
      </c>
      <c r="R43" s="8">
        <v>0</v>
      </c>
    </row>
    <row r="44" spans="1:18" ht="12.75">
      <c r="A44" s="135">
        <v>36</v>
      </c>
      <c r="B44" s="633" t="s">
        <v>662</v>
      </c>
      <c r="C44" s="8"/>
      <c r="D44" s="8"/>
      <c r="E44" s="8"/>
      <c r="F44" s="8">
        <v>0</v>
      </c>
      <c r="G44" s="8"/>
      <c r="H44" s="8"/>
      <c r="I44" s="8"/>
      <c r="J44" s="8">
        <v>0</v>
      </c>
      <c r="K44" s="8">
        <v>0</v>
      </c>
      <c r="L44" s="8">
        <v>2</v>
      </c>
      <c r="M44" s="8">
        <v>0</v>
      </c>
      <c r="N44" s="8">
        <v>2</v>
      </c>
      <c r="O44" s="8">
        <v>0</v>
      </c>
      <c r="P44" s="8">
        <v>0</v>
      </c>
      <c r="Q44" s="8">
        <v>0</v>
      </c>
      <c r="R44" s="8">
        <v>0</v>
      </c>
    </row>
    <row r="45" spans="1:18" ht="12.75">
      <c r="A45" s="135">
        <v>37</v>
      </c>
      <c r="B45" s="633" t="s">
        <v>663</v>
      </c>
      <c r="C45" s="8"/>
      <c r="D45" s="8"/>
      <c r="E45" s="8"/>
      <c r="F45" s="8">
        <v>0</v>
      </c>
      <c r="G45" s="8"/>
      <c r="H45" s="8"/>
      <c r="I45" s="8"/>
      <c r="J45" s="8">
        <v>0</v>
      </c>
      <c r="K45" s="8">
        <v>0</v>
      </c>
      <c r="L45" s="8">
        <v>2</v>
      </c>
      <c r="M45" s="8">
        <v>0</v>
      </c>
      <c r="N45" s="8">
        <v>2</v>
      </c>
      <c r="O45" s="8">
        <v>0</v>
      </c>
      <c r="P45" s="8">
        <v>0</v>
      </c>
      <c r="Q45" s="8">
        <v>0</v>
      </c>
      <c r="R45" s="8">
        <v>0</v>
      </c>
    </row>
    <row r="46" spans="1:18" ht="12.75">
      <c r="A46" s="135">
        <v>38</v>
      </c>
      <c r="B46" s="633" t="s">
        <v>664</v>
      </c>
      <c r="C46" s="8"/>
      <c r="D46" s="8"/>
      <c r="E46" s="8"/>
      <c r="F46" s="8">
        <v>0</v>
      </c>
      <c r="G46" s="8"/>
      <c r="H46" s="8"/>
      <c r="I46" s="8"/>
      <c r="J46" s="8">
        <v>0</v>
      </c>
      <c r="K46" s="8">
        <v>0</v>
      </c>
      <c r="L46" s="8">
        <v>2</v>
      </c>
      <c r="M46" s="8">
        <v>0</v>
      </c>
      <c r="N46" s="8">
        <v>2</v>
      </c>
      <c r="O46" s="8">
        <v>0</v>
      </c>
      <c r="P46" s="8">
        <v>0</v>
      </c>
      <c r="Q46" s="8">
        <v>0</v>
      </c>
      <c r="R46" s="8">
        <v>0</v>
      </c>
    </row>
    <row r="47" spans="1:18" ht="12.75">
      <c r="A47" s="135">
        <v>39</v>
      </c>
      <c r="B47" s="633" t="s">
        <v>665</v>
      </c>
      <c r="C47" s="8"/>
      <c r="D47" s="8"/>
      <c r="E47" s="8"/>
      <c r="F47" s="8">
        <v>0</v>
      </c>
      <c r="G47" s="8"/>
      <c r="H47" s="8"/>
      <c r="I47" s="8"/>
      <c r="J47" s="8">
        <v>0</v>
      </c>
      <c r="K47" s="8">
        <v>0</v>
      </c>
      <c r="L47" s="8">
        <v>2</v>
      </c>
      <c r="M47" s="8">
        <v>0</v>
      </c>
      <c r="N47" s="8">
        <v>2</v>
      </c>
      <c r="O47" s="8">
        <v>0</v>
      </c>
      <c r="P47" s="8">
        <v>0</v>
      </c>
      <c r="Q47" s="8">
        <v>0</v>
      </c>
      <c r="R47" s="8">
        <v>0</v>
      </c>
    </row>
    <row r="48" spans="1:18" ht="12.75">
      <c r="A48" s="135">
        <v>40</v>
      </c>
      <c r="B48" s="633" t="s">
        <v>666</v>
      </c>
      <c r="C48" s="8"/>
      <c r="D48" s="8"/>
      <c r="E48" s="8"/>
      <c r="F48" s="8">
        <v>0</v>
      </c>
      <c r="G48" s="8"/>
      <c r="H48" s="8"/>
      <c r="I48" s="8"/>
      <c r="J48" s="8">
        <v>0</v>
      </c>
      <c r="K48" s="8">
        <v>0</v>
      </c>
      <c r="L48" s="8">
        <v>4</v>
      </c>
      <c r="M48" s="8">
        <v>0</v>
      </c>
      <c r="N48" s="8">
        <v>4</v>
      </c>
      <c r="O48" s="8">
        <v>0</v>
      </c>
      <c r="P48" s="8">
        <v>0</v>
      </c>
      <c r="Q48" s="8">
        <v>0</v>
      </c>
      <c r="R48" s="8">
        <v>0</v>
      </c>
    </row>
    <row r="49" spans="1:18" ht="12.75">
      <c r="A49" s="135">
        <v>41</v>
      </c>
      <c r="B49" s="633" t="s">
        <v>667</v>
      </c>
      <c r="C49" s="8"/>
      <c r="D49" s="8"/>
      <c r="E49" s="8"/>
      <c r="F49" s="8">
        <v>0</v>
      </c>
      <c r="G49" s="8"/>
      <c r="H49" s="8"/>
      <c r="I49" s="8"/>
      <c r="J49" s="8">
        <v>0</v>
      </c>
      <c r="K49" s="8">
        <v>0</v>
      </c>
      <c r="L49" s="8">
        <v>2</v>
      </c>
      <c r="M49" s="8">
        <v>0</v>
      </c>
      <c r="N49" s="8">
        <v>2</v>
      </c>
      <c r="O49" s="8">
        <v>0</v>
      </c>
      <c r="P49" s="8">
        <v>0</v>
      </c>
      <c r="Q49" s="8">
        <v>0</v>
      </c>
      <c r="R49" s="8">
        <v>0</v>
      </c>
    </row>
    <row r="50" spans="1:18" ht="12.75">
      <c r="A50" s="135">
        <v>42</v>
      </c>
      <c r="B50" s="633" t="s">
        <v>668</v>
      </c>
      <c r="C50" s="8"/>
      <c r="D50" s="8"/>
      <c r="E50" s="8"/>
      <c r="F50" s="8">
        <v>0</v>
      </c>
      <c r="G50" s="8"/>
      <c r="H50" s="8"/>
      <c r="I50" s="8"/>
      <c r="J50" s="8">
        <v>0</v>
      </c>
      <c r="K50" s="8">
        <v>0</v>
      </c>
      <c r="L50" s="8">
        <v>2</v>
      </c>
      <c r="M50" s="8">
        <v>0</v>
      </c>
      <c r="N50" s="8">
        <v>2</v>
      </c>
      <c r="O50" s="8">
        <v>0</v>
      </c>
      <c r="P50" s="8">
        <v>0</v>
      </c>
      <c r="Q50" s="8">
        <v>0</v>
      </c>
      <c r="R50" s="8">
        <v>0</v>
      </c>
    </row>
    <row r="51" spans="1:18" ht="12.75">
      <c r="A51" s="135">
        <v>43</v>
      </c>
      <c r="B51" s="633" t="s">
        <v>669</v>
      </c>
      <c r="C51" s="8"/>
      <c r="D51" s="8"/>
      <c r="E51" s="8"/>
      <c r="F51" s="8">
        <v>0</v>
      </c>
      <c r="G51" s="8"/>
      <c r="H51" s="8"/>
      <c r="I51" s="8"/>
      <c r="J51" s="8">
        <v>0</v>
      </c>
      <c r="K51" s="8">
        <v>0</v>
      </c>
      <c r="L51" s="8">
        <v>4</v>
      </c>
      <c r="M51" s="8">
        <v>0</v>
      </c>
      <c r="N51" s="8">
        <v>4</v>
      </c>
      <c r="O51" s="8">
        <v>0</v>
      </c>
      <c r="P51" s="8">
        <v>0</v>
      </c>
      <c r="Q51" s="8">
        <v>0</v>
      </c>
      <c r="R51" s="8">
        <v>0</v>
      </c>
    </row>
    <row r="52" spans="1:18" ht="12.75">
      <c r="A52" s="135">
        <v>44</v>
      </c>
      <c r="B52" s="633" t="s">
        <v>670</v>
      </c>
      <c r="C52" s="8"/>
      <c r="D52" s="8"/>
      <c r="E52" s="8"/>
      <c r="F52" s="8">
        <v>0</v>
      </c>
      <c r="G52" s="8"/>
      <c r="H52" s="8"/>
      <c r="I52" s="8"/>
      <c r="J52" s="8">
        <v>0</v>
      </c>
      <c r="K52" s="8">
        <v>0</v>
      </c>
      <c r="L52" s="19">
        <v>2</v>
      </c>
      <c r="M52" s="8">
        <v>0</v>
      </c>
      <c r="N52" s="8">
        <v>2</v>
      </c>
      <c r="O52" s="8">
        <v>0</v>
      </c>
      <c r="P52" s="8">
        <v>0</v>
      </c>
      <c r="Q52" s="8">
        <v>0</v>
      </c>
      <c r="R52" s="8">
        <v>0</v>
      </c>
    </row>
    <row r="53" spans="1:18" ht="12.75">
      <c r="A53" s="135">
        <v>45</v>
      </c>
      <c r="B53" s="633" t="s">
        <v>671</v>
      </c>
      <c r="C53" s="8"/>
      <c r="D53" s="8"/>
      <c r="E53" s="8"/>
      <c r="F53" s="8">
        <v>0</v>
      </c>
      <c r="G53" s="8"/>
      <c r="H53" s="8"/>
      <c r="I53" s="8"/>
      <c r="J53" s="8">
        <v>0</v>
      </c>
      <c r="K53" s="8">
        <v>0</v>
      </c>
      <c r="L53" s="8">
        <v>2</v>
      </c>
      <c r="M53" s="8">
        <v>0</v>
      </c>
      <c r="N53" s="8">
        <v>2</v>
      </c>
      <c r="O53" s="8">
        <v>0</v>
      </c>
      <c r="P53" s="8">
        <v>0</v>
      </c>
      <c r="Q53" s="8">
        <v>0</v>
      </c>
      <c r="R53" s="8">
        <v>0</v>
      </c>
    </row>
    <row r="54" spans="1:18" ht="12.75">
      <c r="A54" s="135">
        <v>46</v>
      </c>
      <c r="B54" s="633" t="s">
        <v>672</v>
      </c>
      <c r="C54" s="8"/>
      <c r="D54" s="8"/>
      <c r="E54" s="8"/>
      <c r="F54" s="8">
        <v>0</v>
      </c>
      <c r="G54" s="8"/>
      <c r="H54" s="8"/>
      <c r="I54" s="8"/>
      <c r="J54" s="8">
        <v>0</v>
      </c>
      <c r="K54" s="8">
        <v>0</v>
      </c>
      <c r="L54" s="8">
        <v>2</v>
      </c>
      <c r="M54" s="8">
        <v>0</v>
      </c>
      <c r="N54" s="8">
        <v>2</v>
      </c>
      <c r="O54" s="8">
        <v>0</v>
      </c>
      <c r="P54" s="8">
        <v>0</v>
      </c>
      <c r="Q54" s="8">
        <v>0</v>
      </c>
      <c r="R54" s="8">
        <v>0</v>
      </c>
    </row>
    <row r="55" spans="1:18" ht="12.75">
      <c r="A55" s="135">
        <v>47</v>
      </c>
      <c r="B55" s="633" t="s">
        <v>673</v>
      </c>
      <c r="C55" s="8"/>
      <c r="D55" s="8"/>
      <c r="E55" s="8"/>
      <c r="F55" s="8">
        <v>0</v>
      </c>
      <c r="G55" s="8"/>
      <c r="H55" s="8"/>
      <c r="I55" s="8"/>
      <c r="J55" s="8">
        <v>0</v>
      </c>
      <c r="K55" s="8">
        <v>0</v>
      </c>
      <c r="L55" s="8">
        <v>2</v>
      </c>
      <c r="M55" s="8">
        <v>0</v>
      </c>
      <c r="N55" s="8">
        <v>2</v>
      </c>
      <c r="O55" s="8">
        <v>0</v>
      </c>
      <c r="P55" s="8">
        <v>0</v>
      </c>
      <c r="Q55" s="8">
        <v>0</v>
      </c>
      <c r="R55" s="8">
        <v>0</v>
      </c>
    </row>
    <row r="56" spans="1:18" ht="12.75">
      <c r="A56" s="135">
        <v>48</v>
      </c>
      <c r="B56" s="633" t="s">
        <v>674</v>
      </c>
      <c r="C56" s="8"/>
      <c r="D56" s="8"/>
      <c r="E56" s="8"/>
      <c r="F56" s="8">
        <v>0</v>
      </c>
      <c r="G56" s="8"/>
      <c r="H56" s="8"/>
      <c r="I56" s="8"/>
      <c r="J56" s="8">
        <v>0</v>
      </c>
      <c r="K56" s="8">
        <v>0</v>
      </c>
      <c r="L56" s="8">
        <v>2</v>
      </c>
      <c r="M56" s="8">
        <v>0</v>
      </c>
      <c r="N56" s="8">
        <v>2</v>
      </c>
      <c r="O56" s="8">
        <v>0</v>
      </c>
      <c r="P56" s="8">
        <v>0</v>
      </c>
      <c r="Q56" s="8">
        <v>0</v>
      </c>
      <c r="R56" s="8">
        <v>0</v>
      </c>
    </row>
    <row r="57" spans="1:18" ht="12.75">
      <c r="A57" s="135">
        <v>49</v>
      </c>
      <c r="B57" s="633" t="s">
        <v>675</v>
      </c>
      <c r="C57" s="8"/>
      <c r="D57" s="8"/>
      <c r="E57" s="8"/>
      <c r="F57" s="8">
        <v>0</v>
      </c>
      <c r="G57" s="8"/>
      <c r="H57" s="8"/>
      <c r="I57" s="8"/>
      <c r="J57" s="8">
        <v>0</v>
      </c>
      <c r="K57" s="8">
        <v>0</v>
      </c>
      <c r="L57" s="8">
        <v>4</v>
      </c>
      <c r="M57" s="8">
        <v>0</v>
      </c>
      <c r="N57" s="8">
        <v>4</v>
      </c>
      <c r="O57" s="8">
        <v>0</v>
      </c>
      <c r="P57" s="8">
        <v>0</v>
      </c>
      <c r="Q57" s="8">
        <v>0</v>
      </c>
      <c r="R57" s="8">
        <v>0</v>
      </c>
    </row>
    <row r="58" spans="1:18" ht="12.75">
      <c r="A58" s="135">
        <v>50</v>
      </c>
      <c r="B58" s="633" t="s">
        <v>676</v>
      </c>
      <c r="C58" s="8"/>
      <c r="D58" s="8"/>
      <c r="E58" s="8"/>
      <c r="F58" s="8">
        <v>0</v>
      </c>
      <c r="G58" s="8"/>
      <c r="H58" s="8"/>
      <c r="I58" s="8"/>
      <c r="J58" s="8">
        <v>0</v>
      </c>
      <c r="K58" s="8">
        <v>0</v>
      </c>
      <c r="L58" s="8">
        <v>2</v>
      </c>
      <c r="M58" s="8">
        <v>0</v>
      </c>
      <c r="N58" s="8">
        <v>2</v>
      </c>
      <c r="O58" s="8">
        <v>0</v>
      </c>
      <c r="P58" s="8">
        <v>0</v>
      </c>
      <c r="Q58" s="8">
        <v>0</v>
      </c>
      <c r="R58" s="8">
        <v>0</v>
      </c>
    </row>
    <row r="59" spans="1:18" ht="12.75">
      <c r="A59" s="135">
        <v>51</v>
      </c>
      <c r="B59" s="633" t="s">
        <v>677</v>
      </c>
      <c r="C59" s="8"/>
      <c r="D59" s="8"/>
      <c r="E59" s="8"/>
      <c r="F59" s="8">
        <v>0</v>
      </c>
      <c r="G59" s="8"/>
      <c r="H59" s="8"/>
      <c r="I59" s="8"/>
      <c r="J59" s="8">
        <v>0</v>
      </c>
      <c r="K59" s="8">
        <v>0</v>
      </c>
      <c r="L59" s="8">
        <v>2</v>
      </c>
      <c r="M59" s="8">
        <v>0</v>
      </c>
      <c r="N59" s="8">
        <v>2</v>
      </c>
      <c r="O59" s="8">
        <v>0</v>
      </c>
      <c r="P59" s="8">
        <v>0</v>
      </c>
      <c r="Q59" s="8">
        <v>0</v>
      </c>
      <c r="R59" s="8">
        <v>0</v>
      </c>
    </row>
    <row r="60" spans="1:18" ht="12.75">
      <c r="A60" s="135">
        <v>52</v>
      </c>
      <c r="B60" s="633" t="s">
        <v>678</v>
      </c>
      <c r="C60" s="8"/>
      <c r="D60" s="8"/>
      <c r="E60" s="8"/>
      <c r="F60" s="8">
        <v>0</v>
      </c>
      <c r="G60" s="8"/>
      <c r="H60" s="8"/>
      <c r="I60" s="8"/>
      <c r="J60" s="8">
        <v>0</v>
      </c>
      <c r="K60" s="8">
        <v>0</v>
      </c>
      <c r="L60" s="8">
        <v>2</v>
      </c>
      <c r="M60" s="8">
        <v>0</v>
      </c>
      <c r="N60" s="8">
        <v>2</v>
      </c>
      <c r="O60" s="8">
        <v>0</v>
      </c>
      <c r="P60" s="8">
        <v>0</v>
      </c>
      <c r="Q60" s="8">
        <v>0</v>
      </c>
      <c r="R60" s="8">
        <v>0</v>
      </c>
    </row>
    <row r="61" spans="1:18" ht="12.75">
      <c r="A61" s="135">
        <v>53</v>
      </c>
      <c r="B61" s="633" t="s">
        <v>679</v>
      </c>
      <c r="C61" s="8"/>
      <c r="D61" s="8"/>
      <c r="E61" s="8"/>
      <c r="F61" s="8">
        <v>0</v>
      </c>
      <c r="G61" s="8"/>
      <c r="H61" s="8"/>
      <c r="I61" s="8"/>
      <c r="J61" s="8">
        <v>0</v>
      </c>
      <c r="K61" s="8">
        <v>0</v>
      </c>
      <c r="L61" s="8">
        <v>2</v>
      </c>
      <c r="M61" s="8">
        <v>0</v>
      </c>
      <c r="N61" s="8">
        <v>2</v>
      </c>
      <c r="O61" s="8">
        <v>0</v>
      </c>
      <c r="P61" s="8">
        <v>0</v>
      </c>
      <c r="Q61" s="8">
        <v>0</v>
      </c>
      <c r="R61" s="8">
        <v>0</v>
      </c>
    </row>
    <row r="62" spans="1:18" ht="12.75">
      <c r="A62" s="135">
        <v>54</v>
      </c>
      <c r="B62" s="633" t="s">
        <v>680</v>
      </c>
      <c r="C62" s="8"/>
      <c r="D62" s="8"/>
      <c r="E62" s="8"/>
      <c r="F62" s="8">
        <v>0</v>
      </c>
      <c r="G62" s="8"/>
      <c r="H62" s="8"/>
      <c r="I62" s="8"/>
      <c r="J62" s="8">
        <v>0</v>
      </c>
      <c r="K62" s="8">
        <v>0</v>
      </c>
      <c r="L62" s="8">
        <v>2</v>
      </c>
      <c r="M62" s="8">
        <v>0</v>
      </c>
      <c r="N62" s="8">
        <v>2</v>
      </c>
      <c r="O62" s="8">
        <v>0</v>
      </c>
      <c r="P62" s="8">
        <v>0</v>
      </c>
      <c r="Q62" s="8">
        <v>0</v>
      </c>
      <c r="R62" s="8">
        <v>0</v>
      </c>
    </row>
    <row r="63" spans="1:18" ht="12.75">
      <c r="A63" s="135">
        <v>55</v>
      </c>
      <c r="B63" s="633" t="s">
        <v>681</v>
      </c>
      <c r="C63" s="8"/>
      <c r="D63" s="8"/>
      <c r="E63" s="8"/>
      <c r="F63" s="8">
        <v>0</v>
      </c>
      <c r="G63" s="8"/>
      <c r="H63" s="8"/>
      <c r="I63" s="8"/>
      <c r="J63" s="8">
        <v>0</v>
      </c>
      <c r="K63" s="8">
        <v>0</v>
      </c>
      <c r="L63" s="8">
        <v>4</v>
      </c>
      <c r="M63" s="8">
        <v>0</v>
      </c>
      <c r="N63" s="8">
        <v>4</v>
      </c>
      <c r="O63" s="8">
        <v>0</v>
      </c>
      <c r="P63" s="8">
        <v>0</v>
      </c>
      <c r="Q63" s="8">
        <v>0</v>
      </c>
      <c r="R63" s="8">
        <v>0</v>
      </c>
    </row>
    <row r="64" spans="1:18" ht="12.75">
      <c r="A64" s="135">
        <v>56</v>
      </c>
      <c r="B64" s="633" t="s">
        <v>682</v>
      </c>
      <c r="C64" s="8"/>
      <c r="D64" s="8"/>
      <c r="E64" s="8"/>
      <c r="F64" s="8">
        <v>0</v>
      </c>
      <c r="G64" s="8"/>
      <c r="H64" s="8"/>
      <c r="I64" s="8"/>
      <c r="J64" s="8">
        <v>0</v>
      </c>
      <c r="K64" s="8">
        <v>0</v>
      </c>
      <c r="L64" s="8">
        <v>4</v>
      </c>
      <c r="M64" s="8">
        <v>0</v>
      </c>
      <c r="N64" s="8">
        <v>4</v>
      </c>
      <c r="O64" s="8">
        <v>0</v>
      </c>
      <c r="P64" s="8">
        <v>0</v>
      </c>
      <c r="Q64" s="8">
        <v>0</v>
      </c>
      <c r="R64" s="8">
        <v>0</v>
      </c>
    </row>
    <row r="65" spans="1:18" ht="12.75">
      <c r="A65" s="135">
        <v>57</v>
      </c>
      <c r="B65" s="633" t="s">
        <v>683</v>
      </c>
      <c r="C65" s="8"/>
      <c r="D65" s="8"/>
      <c r="E65" s="8"/>
      <c r="F65" s="8">
        <v>0</v>
      </c>
      <c r="G65" s="8"/>
      <c r="H65" s="8"/>
      <c r="I65" s="8"/>
      <c r="J65" s="8">
        <v>0</v>
      </c>
      <c r="K65" s="8">
        <v>0</v>
      </c>
      <c r="L65" s="8">
        <v>4</v>
      </c>
      <c r="M65" s="8">
        <v>0</v>
      </c>
      <c r="N65" s="8">
        <v>4</v>
      </c>
      <c r="O65" s="8">
        <v>0</v>
      </c>
      <c r="P65" s="8">
        <v>0</v>
      </c>
      <c r="Q65" s="8">
        <v>0</v>
      </c>
      <c r="R65" s="8">
        <v>0</v>
      </c>
    </row>
    <row r="66" spans="1:18" ht="12.75">
      <c r="A66" s="135">
        <v>58</v>
      </c>
      <c r="B66" s="633" t="s">
        <v>684</v>
      </c>
      <c r="C66" s="8"/>
      <c r="D66" s="8"/>
      <c r="E66" s="8"/>
      <c r="F66" s="8">
        <v>0</v>
      </c>
      <c r="G66" s="8"/>
      <c r="H66" s="8"/>
      <c r="I66" s="8"/>
      <c r="J66" s="8">
        <v>0</v>
      </c>
      <c r="K66" s="8">
        <v>0</v>
      </c>
      <c r="L66" s="8">
        <v>2</v>
      </c>
      <c r="M66" s="8">
        <v>0</v>
      </c>
      <c r="N66" s="8">
        <v>2</v>
      </c>
      <c r="O66" s="8">
        <v>0</v>
      </c>
      <c r="P66" s="8">
        <v>0</v>
      </c>
      <c r="Q66" s="8">
        <v>0</v>
      </c>
      <c r="R66" s="8">
        <v>0</v>
      </c>
    </row>
    <row r="67" spans="1:18" ht="12.75">
      <c r="A67" s="135">
        <v>59</v>
      </c>
      <c r="B67" s="633" t="s">
        <v>685</v>
      </c>
      <c r="C67" s="8"/>
      <c r="D67" s="8"/>
      <c r="E67" s="8"/>
      <c r="F67" s="8">
        <v>0</v>
      </c>
      <c r="G67" s="8"/>
      <c r="H67" s="8"/>
      <c r="I67" s="8"/>
      <c r="J67" s="8">
        <v>0</v>
      </c>
      <c r="K67" s="8">
        <v>0</v>
      </c>
      <c r="L67" s="8">
        <v>2</v>
      </c>
      <c r="M67" s="8">
        <v>0</v>
      </c>
      <c r="N67" s="8">
        <v>2</v>
      </c>
      <c r="O67" s="8">
        <v>0</v>
      </c>
      <c r="P67" s="8">
        <v>0</v>
      </c>
      <c r="Q67" s="8">
        <v>0</v>
      </c>
      <c r="R67" s="8">
        <v>0</v>
      </c>
    </row>
    <row r="68" spans="1:18" ht="12.75">
      <c r="A68" s="135">
        <v>60</v>
      </c>
      <c r="B68" s="633" t="s">
        <v>686</v>
      </c>
      <c r="C68" s="8"/>
      <c r="D68" s="8"/>
      <c r="E68" s="8"/>
      <c r="F68" s="8">
        <v>0</v>
      </c>
      <c r="G68" s="8"/>
      <c r="H68" s="8"/>
      <c r="I68" s="8"/>
      <c r="J68" s="8">
        <v>0</v>
      </c>
      <c r="K68" s="8">
        <v>0</v>
      </c>
      <c r="L68" s="8">
        <v>2</v>
      </c>
      <c r="M68" s="8">
        <v>0</v>
      </c>
      <c r="N68" s="8">
        <v>2</v>
      </c>
      <c r="O68" s="8">
        <v>0</v>
      </c>
      <c r="P68" s="8">
        <v>0</v>
      </c>
      <c r="Q68" s="8">
        <v>0</v>
      </c>
      <c r="R68" s="8">
        <v>0</v>
      </c>
    </row>
    <row r="69" spans="1:18" ht="12.75">
      <c r="A69" s="135">
        <v>61</v>
      </c>
      <c r="B69" s="633" t="s">
        <v>687</v>
      </c>
      <c r="C69" s="8"/>
      <c r="D69" s="8"/>
      <c r="E69" s="8"/>
      <c r="F69" s="8">
        <v>0</v>
      </c>
      <c r="G69" s="8"/>
      <c r="H69" s="8"/>
      <c r="I69" s="8"/>
      <c r="J69" s="8">
        <v>0</v>
      </c>
      <c r="K69" s="8">
        <v>0</v>
      </c>
      <c r="L69" s="8">
        <v>2</v>
      </c>
      <c r="M69" s="8">
        <v>0</v>
      </c>
      <c r="N69" s="8">
        <v>2</v>
      </c>
      <c r="O69" s="8">
        <v>0</v>
      </c>
      <c r="P69" s="8">
        <v>0</v>
      </c>
      <c r="Q69" s="8">
        <v>0</v>
      </c>
      <c r="R69" s="8">
        <v>0</v>
      </c>
    </row>
    <row r="70" spans="1:18" ht="12.75">
      <c r="A70" s="135">
        <v>62</v>
      </c>
      <c r="B70" s="633" t="s">
        <v>688</v>
      </c>
      <c r="C70" s="8"/>
      <c r="D70" s="8"/>
      <c r="E70" s="8"/>
      <c r="F70" s="8">
        <v>0</v>
      </c>
      <c r="G70" s="8"/>
      <c r="H70" s="8"/>
      <c r="I70" s="8"/>
      <c r="J70" s="8">
        <v>0</v>
      </c>
      <c r="K70" s="8">
        <v>0</v>
      </c>
      <c r="L70" s="8">
        <v>2</v>
      </c>
      <c r="M70" s="8">
        <v>0</v>
      </c>
      <c r="N70" s="8">
        <v>2</v>
      </c>
      <c r="O70" s="8">
        <v>0</v>
      </c>
      <c r="P70" s="8">
        <v>0</v>
      </c>
      <c r="Q70" s="8">
        <v>0</v>
      </c>
      <c r="R70" s="8">
        <v>0</v>
      </c>
    </row>
    <row r="71" spans="1:18" ht="12.75">
      <c r="A71" s="135">
        <v>63</v>
      </c>
      <c r="B71" s="633" t="s">
        <v>689</v>
      </c>
      <c r="C71" s="8"/>
      <c r="D71" s="8"/>
      <c r="E71" s="8"/>
      <c r="F71" s="8">
        <v>0</v>
      </c>
      <c r="G71" s="8"/>
      <c r="H71" s="8"/>
      <c r="I71" s="8"/>
      <c r="J71" s="8">
        <v>0</v>
      </c>
      <c r="K71" s="8">
        <v>0</v>
      </c>
      <c r="L71" s="8">
        <v>4</v>
      </c>
      <c r="M71" s="8">
        <v>0</v>
      </c>
      <c r="N71" s="8">
        <v>4</v>
      </c>
      <c r="O71" s="8">
        <v>0</v>
      </c>
      <c r="P71" s="8">
        <v>0</v>
      </c>
      <c r="Q71" s="8">
        <v>0</v>
      </c>
      <c r="R71" s="8">
        <v>0</v>
      </c>
    </row>
    <row r="72" spans="1:18" ht="12.75">
      <c r="A72" s="135">
        <v>64</v>
      </c>
      <c r="B72" s="633" t="s">
        <v>690</v>
      </c>
      <c r="C72" s="8"/>
      <c r="D72" s="8"/>
      <c r="E72" s="8"/>
      <c r="F72" s="8">
        <v>0</v>
      </c>
      <c r="G72" s="8"/>
      <c r="H72" s="8"/>
      <c r="I72" s="8"/>
      <c r="J72" s="8">
        <v>0</v>
      </c>
      <c r="K72" s="8">
        <v>0</v>
      </c>
      <c r="L72" s="8">
        <v>2</v>
      </c>
      <c r="M72" s="8">
        <v>0</v>
      </c>
      <c r="N72" s="8">
        <v>2</v>
      </c>
      <c r="O72" s="8">
        <v>0</v>
      </c>
      <c r="P72" s="8">
        <v>0</v>
      </c>
      <c r="Q72" s="8">
        <v>0</v>
      </c>
      <c r="R72" s="8">
        <v>0</v>
      </c>
    </row>
    <row r="73" spans="1:18" ht="12.75">
      <c r="A73" s="135">
        <v>65</v>
      </c>
      <c r="B73" s="633" t="s">
        <v>691</v>
      </c>
      <c r="C73" s="8"/>
      <c r="D73" s="8"/>
      <c r="E73" s="8"/>
      <c r="F73" s="8">
        <v>0</v>
      </c>
      <c r="G73" s="8"/>
      <c r="H73" s="8"/>
      <c r="I73" s="8"/>
      <c r="J73" s="8">
        <v>0</v>
      </c>
      <c r="K73" s="8">
        <v>0</v>
      </c>
      <c r="L73" s="8">
        <v>2</v>
      </c>
      <c r="M73" s="8">
        <v>0</v>
      </c>
      <c r="N73" s="8">
        <v>2</v>
      </c>
      <c r="O73" s="8">
        <v>0</v>
      </c>
      <c r="P73" s="8">
        <v>0</v>
      </c>
      <c r="Q73" s="8">
        <v>0</v>
      </c>
      <c r="R73" s="8">
        <v>0</v>
      </c>
    </row>
    <row r="74" spans="1:18" ht="12.75">
      <c r="A74" s="135">
        <v>66</v>
      </c>
      <c r="B74" s="633" t="s">
        <v>692</v>
      </c>
      <c r="C74" s="8"/>
      <c r="D74" s="8"/>
      <c r="E74" s="8"/>
      <c r="F74" s="8">
        <v>0</v>
      </c>
      <c r="G74" s="8"/>
      <c r="H74" s="8"/>
      <c r="I74" s="8"/>
      <c r="J74" s="8">
        <v>0</v>
      </c>
      <c r="K74" s="8">
        <v>0</v>
      </c>
      <c r="L74" s="8">
        <v>2</v>
      </c>
      <c r="M74" s="8">
        <v>0</v>
      </c>
      <c r="N74" s="8">
        <v>2</v>
      </c>
      <c r="O74" s="8">
        <v>0</v>
      </c>
      <c r="P74" s="8">
        <v>0</v>
      </c>
      <c r="Q74" s="8">
        <v>0</v>
      </c>
      <c r="R74" s="8">
        <v>0</v>
      </c>
    </row>
    <row r="75" spans="1:18" ht="12.75">
      <c r="A75" s="135">
        <v>67</v>
      </c>
      <c r="B75" s="633" t="s">
        <v>693</v>
      </c>
      <c r="C75" s="8"/>
      <c r="D75" s="8"/>
      <c r="E75" s="8"/>
      <c r="F75" s="8">
        <v>0</v>
      </c>
      <c r="G75" s="8"/>
      <c r="H75" s="8"/>
      <c r="I75" s="8"/>
      <c r="J75" s="8">
        <v>0</v>
      </c>
      <c r="K75" s="8">
        <v>0</v>
      </c>
      <c r="L75" s="8">
        <v>2</v>
      </c>
      <c r="M75" s="8">
        <v>0</v>
      </c>
      <c r="N75" s="8">
        <v>2</v>
      </c>
      <c r="O75" s="8">
        <v>0</v>
      </c>
      <c r="P75" s="8">
        <v>0</v>
      </c>
      <c r="Q75" s="8">
        <v>0</v>
      </c>
      <c r="R75" s="8">
        <v>0</v>
      </c>
    </row>
    <row r="76" spans="1:18" ht="12.75">
      <c r="A76" s="135">
        <v>68</v>
      </c>
      <c r="B76" s="633" t="s">
        <v>694</v>
      </c>
      <c r="C76" s="8"/>
      <c r="D76" s="8"/>
      <c r="E76" s="8"/>
      <c r="F76" s="8">
        <v>0</v>
      </c>
      <c r="G76" s="8"/>
      <c r="H76" s="8"/>
      <c r="I76" s="8"/>
      <c r="J76" s="8">
        <v>0</v>
      </c>
      <c r="K76" s="8">
        <v>0</v>
      </c>
      <c r="L76" s="8">
        <v>2</v>
      </c>
      <c r="M76" s="8">
        <v>0</v>
      </c>
      <c r="N76" s="8">
        <v>2</v>
      </c>
      <c r="O76" s="8">
        <v>0</v>
      </c>
      <c r="P76" s="8">
        <v>0</v>
      </c>
      <c r="Q76" s="8">
        <v>0</v>
      </c>
      <c r="R76" s="8">
        <v>0</v>
      </c>
    </row>
    <row r="77" spans="1:18" ht="12.75">
      <c r="A77" s="135">
        <v>69</v>
      </c>
      <c r="B77" s="633" t="s">
        <v>695</v>
      </c>
      <c r="C77" s="8"/>
      <c r="D77" s="8"/>
      <c r="E77" s="8"/>
      <c r="F77" s="8">
        <v>0</v>
      </c>
      <c r="G77" s="8"/>
      <c r="H77" s="8"/>
      <c r="I77" s="8"/>
      <c r="J77" s="8">
        <v>0</v>
      </c>
      <c r="K77" s="8">
        <v>0</v>
      </c>
      <c r="L77" s="8">
        <v>2</v>
      </c>
      <c r="M77" s="8">
        <v>0</v>
      </c>
      <c r="N77" s="8">
        <v>2</v>
      </c>
      <c r="O77" s="8">
        <v>0</v>
      </c>
      <c r="P77" s="8">
        <v>0</v>
      </c>
      <c r="Q77" s="8">
        <v>0</v>
      </c>
      <c r="R77" s="8">
        <v>0</v>
      </c>
    </row>
    <row r="78" spans="1:18" ht="12.75">
      <c r="A78" s="135">
        <v>70</v>
      </c>
      <c r="B78" s="633" t="s">
        <v>696</v>
      </c>
      <c r="C78" s="8"/>
      <c r="D78" s="8"/>
      <c r="E78" s="8"/>
      <c r="F78" s="8">
        <v>0</v>
      </c>
      <c r="G78" s="8"/>
      <c r="H78" s="8"/>
      <c r="I78" s="8"/>
      <c r="J78" s="8">
        <v>0</v>
      </c>
      <c r="K78" s="8">
        <v>0</v>
      </c>
      <c r="L78" s="8">
        <v>2</v>
      </c>
      <c r="M78" s="8">
        <v>0</v>
      </c>
      <c r="N78" s="8">
        <v>2</v>
      </c>
      <c r="O78" s="8">
        <v>0</v>
      </c>
      <c r="P78" s="8">
        <v>0</v>
      </c>
      <c r="Q78" s="8">
        <v>0</v>
      </c>
      <c r="R78" s="8">
        <v>0</v>
      </c>
    </row>
    <row r="79" spans="1:18" ht="12.75">
      <c r="A79" s="135">
        <v>71</v>
      </c>
      <c r="B79" s="633" t="s">
        <v>697</v>
      </c>
      <c r="C79" s="8"/>
      <c r="D79" s="8"/>
      <c r="E79" s="8"/>
      <c r="F79" s="8">
        <v>0</v>
      </c>
      <c r="G79" s="8"/>
      <c r="H79" s="8"/>
      <c r="I79" s="8"/>
      <c r="J79" s="8">
        <v>0</v>
      </c>
      <c r="K79" s="8">
        <v>0</v>
      </c>
      <c r="L79" s="8">
        <v>2</v>
      </c>
      <c r="M79" s="8">
        <v>0</v>
      </c>
      <c r="N79" s="8">
        <v>2</v>
      </c>
      <c r="O79" s="8">
        <v>0</v>
      </c>
      <c r="P79" s="8">
        <v>0</v>
      </c>
      <c r="Q79" s="8">
        <v>0</v>
      </c>
      <c r="R79" s="8">
        <v>0</v>
      </c>
    </row>
    <row r="80" spans="1:18" ht="12.75">
      <c r="A80" s="135">
        <v>72</v>
      </c>
      <c r="B80" s="633" t="s">
        <v>698</v>
      </c>
      <c r="C80" s="8"/>
      <c r="D80" s="8"/>
      <c r="E80" s="8"/>
      <c r="F80" s="8">
        <v>0</v>
      </c>
      <c r="G80" s="8"/>
      <c r="H80" s="8"/>
      <c r="I80" s="8"/>
      <c r="J80" s="8">
        <v>0</v>
      </c>
      <c r="K80" s="8">
        <v>0</v>
      </c>
      <c r="L80" s="8">
        <v>4</v>
      </c>
      <c r="M80" s="8">
        <v>0</v>
      </c>
      <c r="N80" s="8">
        <v>4</v>
      </c>
      <c r="O80" s="8">
        <v>0</v>
      </c>
      <c r="P80" s="8">
        <v>0</v>
      </c>
      <c r="Q80" s="8">
        <v>0</v>
      </c>
      <c r="R80" s="8">
        <v>0</v>
      </c>
    </row>
    <row r="81" spans="1:18" ht="12.75">
      <c r="A81" s="135">
        <v>73</v>
      </c>
      <c r="B81" s="633" t="s">
        <v>699</v>
      </c>
      <c r="C81" s="8"/>
      <c r="D81" s="8"/>
      <c r="E81" s="8"/>
      <c r="F81" s="8">
        <v>0</v>
      </c>
      <c r="G81" s="8"/>
      <c r="H81" s="8"/>
      <c r="I81" s="8"/>
      <c r="J81" s="8">
        <v>0</v>
      </c>
      <c r="K81" s="8">
        <v>0</v>
      </c>
      <c r="L81" s="8">
        <v>2</v>
      </c>
      <c r="M81" s="8">
        <v>0</v>
      </c>
      <c r="N81" s="8">
        <v>2</v>
      </c>
      <c r="O81" s="8">
        <v>0</v>
      </c>
      <c r="P81" s="8">
        <v>0</v>
      </c>
      <c r="Q81" s="8">
        <v>0</v>
      </c>
      <c r="R81" s="8">
        <v>0</v>
      </c>
    </row>
    <row r="82" spans="1:18" ht="12.75">
      <c r="A82" s="135">
        <v>74</v>
      </c>
      <c r="B82" s="633" t="s">
        <v>700</v>
      </c>
      <c r="C82" s="8"/>
      <c r="D82" s="8"/>
      <c r="E82" s="8"/>
      <c r="F82" s="8">
        <v>0</v>
      </c>
      <c r="G82" s="8"/>
      <c r="H82" s="8"/>
      <c r="I82" s="8"/>
      <c r="J82" s="8">
        <v>0</v>
      </c>
      <c r="K82" s="8">
        <v>0</v>
      </c>
      <c r="L82" s="8">
        <v>2</v>
      </c>
      <c r="M82" s="8">
        <v>0</v>
      </c>
      <c r="N82" s="8">
        <v>2</v>
      </c>
      <c r="O82" s="8">
        <v>0</v>
      </c>
      <c r="P82" s="8">
        <v>0</v>
      </c>
      <c r="Q82" s="8">
        <v>0</v>
      </c>
      <c r="R82" s="8">
        <v>0</v>
      </c>
    </row>
    <row r="83" spans="1:18" ht="12.75">
      <c r="A83" s="135">
        <v>75</v>
      </c>
      <c r="B83" s="633" t="s">
        <v>701</v>
      </c>
      <c r="C83" s="8"/>
      <c r="D83" s="8"/>
      <c r="E83" s="8"/>
      <c r="F83" s="8">
        <v>0</v>
      </c>
      <c r="G83" s="8"/>
      <c r="H83" s="8"/>
      <c r="I83" s="8"/>
      <c r="J83" s="8">
        <v>0</v>
      </c>
      <c r="K83" s="8">
        <v>0</v>
      </c>
      <c r="L83" s="8">
        <v>2</v>
      </c>
      <c r="M83" s="8">
        <v>0</v>
      </c>
      <c r="N83" s="8">
        <v>2</v>
      </c>
      <c r="O83" s="8">
        <v>0</v>
      </c>
      <c r="P83" s="8">
        <v>0</v>
      </c>
      <c r="Q83" s="8">
        <v>0</v>
      </c>
      <c r="R83" s="8">
        <v>0</v>
      </c>
    </row>
    <row r="84" spans="1:18" ht="12.75">
      <c r="A84" s="922" t="s">
        <v>18</v>
      </c>
      <c r="B84" s="1043"/>
      <c r="C84" s="24">
        <v>21</v>
      </c>
      <c r="D84" s="24">
        <v>0</v>
      </c>
      <c r="E84" s="24">
        <v>0</v>
      </c>
      <c r="F84" s="24">
        <v>21</v>
      </c>
      <c r="G84" s="24">
        <v>0</v>
      </c>
      <c r="H84" s="24">
        <v>0</v>
      </c>
      <c r="I84" s="24">
        <v>0</v>
      </c>
      <c r="J84" s="24">
        <v>0</v>
      </c>
      <c r="K84" s="24">
        <v>23</v>
      </c>
      <c r="L84" s="24">
        <v>186</v>
      </c>
      <c r="M84" s="24">
        <v>0</v>
      </c>
      <c r="N84" s="24">
        <v>209</v>
      </c>
      <c r="O84" s="24">
        <v>0</v>
      </c>
      <c r="P84" s="24">
        <v>0</v>
      </c>
      <c r="Q84" s="24">
        <v>0</v>
      </c>
      <c r="R84" s="24">
        <v>0</v>
      </c>
    </row>
    <row r="85" spans="1:18" ht="12.75">
      <c r="A85" s="25"/>
      <c r="B85" s="13"/>
      <c r="C85" s="13"/>
      <c r="D85" s="13"/>
      <c r="E85" s="13"/>
      <c r="F85" s="13"/>
      <c r="G85" s="13"/>
      <c r="H85" s="13"/>
      <c r="I85" s="13"/>
      <c r="J85" s="13"/>
      <c r="K85" s="13"/>
      <c r="L85" s="13"/>
      <c r="M85" s="13"/>
      <c r="N85" s="13"/>
      <c r="O85" s="13"/>
      <c r="P85" s="13"/>
      <c r="Q85" s="13"/>
      <c r="R85" s="13"/>
    </row>
    <row r="86" spans="1:18" ht="12.75">
      <c r="A86" s="25"/>
      <c r="B86" s="13"/>
      <c r="C86" s="13"/>
      <c r="D86" s="13"/>
      <c r="E86" s="13"/>
      <c r="F86" s="13"/>
      <c r="G86" s="13"/>
      <c r="H86" s="13"/>
      <c r="I86" s="13"/>
      <c r="J86" s="13"/>
      <c r="K86" s="13"/>
      <c r="L86" s="13"/>
      <c r="M86" s="13"/>
      <c r="N86" s="13"/>
      <c r="O86" s="13"/>
      <c r="P86" s="13"/>
      <c r="Q86" s="13"/>
      <c r="R86" s="13"/>
    </row>
    <row r="87" spans="1:18" ht="12.75">
      <c r="A87" s="25"/>
      <c r="B87" s="13"/>
      <c r="C87" s="13"/>
      <c r="D87" s="13"/>
      <c r="E87" s="13"/>
      <c r="F87" s="13"/>
      <c r="G87" s="13"/>
      <c r="H87" s="13"/>
      <c r="I87" s="13"/>
      <c r="J87" s="13"/>
      <c r="K87" s="13"/>
      <c r="L87" s="13"/>
      <c r="M87" s="13"/>
      <c r="N87" s="13"/>
      <c r="O87" s="13"/>
      <c r="P87" s="13"/>
      <c r="Q87" s="13"/>
      <c r="R87" s="13"/>
    </row>
    <row r="88" spans="1:18" ht="12.75">
      <c r="A88" s="25"/>
      <c r="B88" s="13"/>
      <c r="C88" s="13"/>
      <c r="D88" s="13"/>
      <c r="E88" s="13"/>
      <c r="F88" s="13"/>
      <c r="G88" s="13"/>
      <c r="H88" s="13"/>
      <c r="I88" s="13"/>
      <c r="J88" s="13"/>
      <c r="K88" s="13"/>
      <c r="L88" s="13"/>
      <c r="M88" s="13"/>
      <c r="N88" s="13"/>
      <c r="O88" s="13"/>
      <c r="P88" s="13"/>
      <c r="Q88" s="13"/>
      <c r="R88" s="13"/>
    </row>
    <row r="89" spans="1:18" ht="12.75">
      <c r="A89" s="25"/>
      <c r="B89" s="13"/>
      <c r="C89" s="13"/>
      <c r="D89" s="13"/>
      <c r="E89" s="13"/>
      <c r="F89" s="13"/>
      <c r="G89" s="13"/>
      <c r="H89" s="13"/>
      <c r="I89" s="13"/>
      <c r="J89" s="13"/>
      <c r="K89" s="13"/>
      <c r="L89" s="13"/>
      <c r="M89" s="13"/>
      <c r="N89" s="13"/>
      <c r="O89" s="13"/>
      <c r="P89" s="13"/>
      <c r="Q89" s="13"/>
      <c r="R89" s="13"/>
    </row>
    <row r="90" spans="1:18" ht="12.75">
      <c r="A90" s="173" t="s">
        <v>1034</v>
      </c>
      <c r="B90" s="173"/>
      <c r="C90" s="173"/>
      <c r="D90" s="173"/>
      <c r="E90" s="173"/>
      <c r="F90" s="173"/>
      <c r="G90" s="173"/>
      <c r="H90" s="173"/>
      <c r="I90" s="179"/>
      <c r="J90" s="179"/>
      <c r="K90" s="179"/>
      <c r="L90" s="179"/>
      <c r="M90" s="173"/>
      <c r="N90" s="173"/>
      <c r="O90" s="911" t="s">
        <v>995</v>
      </c>
      <c r="P90" s="911"/>
      <c r="Q90" s="911"/>
      <c r="R90" s="173"/>
    </row>
    <row r="91" spans="1:18" ht="12.75">
      <c r="A91" s="173"/>
      <c r="B91" s="173"/>
      <c r="C91" s="173"/>
      <c r="D91" s="173"/>
      <c r="E91" s="173"/>
      <c r="F91" s="173"/>
      <c r="G91" s="173"/>
      <c r="H91" s="173"/>
      <c r="I91" s="179"/>
      <c r="J91" s="179"/>
      <c r="K91" s="179"/>
      <c r="L91" s="179"/>
      <c r="M91" s="173"/>
      <c r="N91" s="173"/>
      <c r="O91" s="911" t="s">
        <v>998</v>
      </c>
      <c r="P91" s="911"/>
      <c r="Q91" s="911"/>
      <c r="R91" s="173"/>
    </row>
    <row r="92" spans="1:18" ht="12.75">
      <c r="A92" s="173"/>
      <c r="B92" s="173"/>
      <c r="C92" s="173"/>
      <c r="D92" s="173"/>
      <c r="E92" s="173"/>
      <c r="F92" s="173"/>
      <c r="G92" s="173"/>
      <c r="H92" s="173"/>
      <c r="I92" s="179"/>
      <c r="J92" s="179"/>
      <c r="K92" s="179"/>
      <c r="L92" s="179"/>
      <c r="M92" s="173"/>
      <c r="N92" s="173"/>
      <c r="O92" s="911" t="s">
        <v>997</v>
      </c>
      <c r="P92" s="911"/>
      <c r="Q92" s="911"/>
      <c r="R92" s="173"/>
    </row>
  </sheetData>
  <sheetProtection/>
  <mergeCells count="15">
    <mergeCell ref="K7:N7"/>
    <mergeCell ref="O7:R7"/>
    <mergeCell ref="A84:B84"/>
    <mergeCell ref="O90:Q90"/>
    <mergeCell ref="O91:Q91"/>
    <mergeCell ref="O92:Q92"/>
    <mergeCell ref="A2:R2"/>
    <mergeCell ref="A3:R3"/>
    <mergeCell ref="A4:R4"/>
    <mergeCell ref="A6:A8"/>
    <mergeCell ref="B6:B8"/>
    <mergeCell ref="C6:J6"/>
    <mergeCell ref="K6:R6"/>
    <mergeCell ref="C7:F7"/>
    <mergeCell ref="G7:J7"/>
  </mergeCells>
  <conditionalFormatting sqref="O90:P92">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300" verticalDpi="300" orientation="landscape" paperSize="9" scale="82" r:id="rId1"/>
</worksheet>
</file>

<file path=xl/worksheets/sheet48.xml><?xml version="1.0" encoding="utf-8"?>
<worksheet xmlns="http://schemas.openxmlformats.org/spreadsheetml/2006/main" xmlns:r="http://schemas.openxmlformats.org/officeDocument/2006/relationships">
  <sheetPr>
    <tabColor rgb="FF00B050"/>
  </sheetPr>
  <dimension ref="A1:H90"/>
  <sheetViews>
    <sheetView zoomScalePageLayoutView="0" workbookViewId="0" topLeftCell="A1">
      <pane xSplit="2" ySplit="8" topLeftCell="C75" activePane="bottomRight" state="frozen"/>
      <selection pane="topLeft" activeCell="H33" sqref="A33:V43"/>
      <selection pane="topRight" activeCell="H33" sqref="A33:V43"/>
      <selection pane="bottomLeft" activeCell="H33" sqref="A33:V43"/>
      <selection pane="bottomRight" activeCell="A1" sqref="A1:IV16384"/>
    </sheetView>
  </sheetViews>
  <sheetFormatPr defaultColWidth="9.140625" defaultRowHeight="12.75"/>
  <cols>
    <col min="1" max="1" width="7.140625" style="74" customWidth="1"/>
    <col min="2" max="2" width="21.00390625" style="74" customWidth="1"/>
    <col min="3" max="3" width="12.7109375" style="74" customWidth="1"/>
    <col min="4" max="4" width="14.8515625" style="74" customWidth="1"/>
    <col min="5" max="5" width="16.8515625" style="74" customWidth="1"/>
    <col min="6" max="6" width="16.140625" style="74" customWidth="1"/>
    <col min="7" max="7" width="15.140625" style="74" customWidth="1"/>
    <col min="8" max="8" width="16.140625" style="74" customWidth="1"/>
    <col min="9" max="16384" width="9.140625" style="74" customWidth="1"/>
  </cols>
  <sheetData>
    <row r="1" ht="18">
      <c r="H1" s="485" t="s">
        <v>495</v>
      </c>
    </row>
    <row r="2" spans="1:8" ht="18">
      <c r="A2" s="1222" t="s">
        <v>0</v>
      </c>
      <c r="B2" s="1222"/>
      <c r="C2" s="1222"/>
      <c r="D2" s="1222"/>
      <c r="E2" s="1222"/>
      <c r="F2" s="1222"/>
      <c r="G2" s="1222"/>
      <c r="H2" s="1222"/>
    </row>
    <row r="3" spans="1:8" ht="18.75">
      <c r="A3" s="1223" t="s">
        <v>388</v>
      </c>
      <c r="B3" s="1223"/>
      <c r="C3" s="1223"/>
      <c r="D3" s="1223"/>
      <c r="E3" s="1223"/>
      <c r="F3" s="1223"/>
      <c r="G3" s="1223"/>
      <c r="H3" s="1223"/>
    </row>
    <row r="4" spans="1:8" ht="16.5">
      <c r="A4" s="1221" t="s">
        <v>496</v>
      </c>
      <c r="B4" s="1221"/>
      <c r="C4" s="1221"/>
      <c r="D4" s="1221"/>
      <c r="E4" s="1221"/>
      <c r="F4" s="1221"/>
      <c r="G4" s="1221"/>
      <c r="H4" s="1221"/>
    </row>
    <row r="5" spans="1:8" ht="15">
      <c r="A5" s="249" t="s">
        <v>994</v>
      </c>
      <c r="B5" s="249"/>
      <c r="C5" s="248"/>
      <c r="D5" s="248"/>
      <c r="E5" s="248"/>
      <c r="G5" s="317"/>
      <c r="H5" s="468" t="s">
        <v>434</v>
      </c>
    </row>
    <row r="6" spans="1:8" ht="31.5" customHeight="1">
      <c r="A6" s="1224" t="s">
        <v>1</v>
      </c>
      <c r="B6" s="1224" t="s">
        <v>2</v>
      </c>
      <c r="C6" s="1225" t="s">
        <v>497</v>
      </c>
      <c r="D6" s="1225" t="s">
        <v>498</v>
      </c>
      <c r="E6" s="1225"/>
      <c r="F6" s="1226" t="s">
        <v>499</v>
      </c>
      <c r="G6" s="1226"/>
      <c r="H6" s="1226"/>
    </row>
    <row r="7" spans="1:8" ht="63.75" customHeight="1">
      <c r="A7" s="1224"/>
      <c r="B7" s="1224"/>
      <c r="C7" s="1225"/>
      <c r="D7" s="251" t="s">
        <v>500</v>
      </c>
      <c r="E7" s="251" t="s">
        <v>501</v>
      </c>
      <c r="F7" s="251" t="s">
        <v>623</v>
      </c>
      <c r="G7" s="251" t="s">
        <v>624</v>
      </c>
      <c r="H7" s="252" t="s">
        <v>502</v>
      </c>
    </row>
    <row r="8" spans="1:8" ht="15">
      <c r="A8" s="250">
        <v>1</v>
      </c>
      <c r="B8" s="250">
        <v>2</v>
      </c>
      <c r="C8" s="250">
        <v>3</v>
      </c>
      <c r="D8" s="250">
        <v>4</v>
      </c>
      <c r="E8" s="253">
        <v>5</v>
      </c>
      <c r="F8" s="250">
        <v>6</v>
      </c>
      <c r="G8" s="250" t="s">
        <v>621</v>
      </c>
      <c r="H8" s="250">
        <v>7</v>
      </c>
    </row>
    <row r="9" spans="1:8" s="258" customFormat="1" ht="12.75">
      <c r="A9" s="254">
        <v>1</v>
      </c>
      <c r="B9" s="255" t="s">
        <v>627</v>
      </c>
      <c r="C9" s="256">
        <v>3191</v>
      </c>
      <c r="D9" s="256">
        <v>1503</v>
      </c>
      <c r="E9" s="256">
        <v>1688</v>
      </c>
      <c r="F9" s="257">
        <v>65.7435</v>
      </c>
      <c r="G9" s="257">
        <v>120.2625</v>
      </c>
      <c r="H9" s="257">
        <v>938.3</v>
      </c>
    </row>
    <row r="10" spans="1:8" s="258" customFormat="1" ht="12.75">
      <c r="A10" s="254">
        <v>2</v>
      </c>
      <c r="B10" s="255" t="s">
        <v>628</v>
      </c>
      <c r="C10" s="256">
        <v>2734</v>
      </c>
      <c r="D10" s="256">
        <v>2233</v>
      </c>
      <c r="E10" s="256">
        <v>501</v>
      </c>
      <c r="F10" s="257">
        <v>93.52</v>
      </c>
      <c r="G10" s="257">
        <v>173.23</v>
      </c>
      <c r="H10" s="257">
        <v>777.6</v>
      </c>
    </row>
    <row r="11" spans="1:8" s="258" customFormat="1" ht="12.75">
      <c r="A11" s="254">
        <v>3</v>
      </c>
      <c r="B11" s="255" t="s">
        <v>629</v>
      </c>
      <c r="C11" s="256">
        <v>3920</v>
      </c>
      <c r="D11" s="256">
        <v>3246</v>
      </c>
      <c r="E11" s="256">
        <v>674</v>
      </c>
      <c r="F11" s="257">
        <v>213.97</v>
      </c>
      <c r="G11" s="257">
        <v>128.38</v>
      </c>
      <c r="H11" s="257">
        <v>1777.7</v>
      </c>
    </row>
    <row r="12" spans="1:8" s="258" customFormat="1" ht="12.75">
      <c r="A12" s="254">
        <v>4</v>
      </c>
      <c r="B12" s="255" t="s">
        <v>630</v>
      </c>
      <c r="C12" s="256">
        <v>2105</v>
      </c>
      <c r="D12" s="256">
        <v>506</v>
      </c>
      <c r="E12" s="256">
        <v>1599</v>
      </c>
      <c r="F12" s="257">
        <v>35.3</v>
      </c>
      <c r="G12" s="257">
        <v>62.29</v>
      </c>
      <c r="H12" s="257">
        <v>665.08</v>
      </c>
    </row>
    <row r="13" spans="1:8" s="258" customFormat="1" ht="12.75">
      <c r="A13" s="254">
        <v>5</v>
      </c>
      <c r="B13" s="255" t="s">
        <v>631</v>
      </c>
      <c r="C13" s="256">
        <v>1638</v>
      </c>
      <c r="D13" s="256">
        <v>1231</v>
      </c>
      <c r="E13" s="256">
        <v>407</v>
      </c>
      <c r="F13" s="257">
        <v>104.263</v>
      </c>
      <c r="G13" s="257">
        <v>337.71</v>
      </c>
      <c r="H13" s="257">
        <v>693.73</v>
      </c>
    </row>
    <row r="14" spans="1:8" s="258" customFormat="1" ht="12.75">
      <c r="A14" s="254">
        <v>6</v>
      </c>
      <c r="B14" s="255" t="s">
        <v>632</v>
      </c>
      <c r="C14" s="256">
        <v>3600</v>
      </c>
      <c r="D14" s="256">
        <v>2500</v>
      </c>
      <c r="E14" s="256">
        <v>1100</v>
      </c>
      <c r="F14" s="257">
        <v>185.13</v>
      </c>
      <c r="G14" s="257">
        <v>344.79</v>
      </c>
      <c r="H14" s="257">
        <v>1797.69</v>
      </c>
    </row>
    <row r="15" spans="1:8" s="258" customFormat="1" ht="12.75">
      <c r="A15" s="254">
        <v>7</v>
      </c>
      <c r="B15" s="255" t="s">
        <v>633</v>
      </c>
      <c r="C15" s="256">
        <v>2601</v>
      </c>
      <c r="D15" s="256">
        <v>2379</v>
      </c>
      <c r="E15" s="256">
        <v>222</v>
      </c>
      <c r="F15" s="257">
        <v>198.9765</v>
      </c>
      <c r="G15" s="257">
        <v>379.08708</v>
      </c>
      <c r="H15" s="257">
        <v>1389.98596</v>
      </c>
    </row>
    <row r="16" spans="1:8" s="258" customFormat="1" ht="12.75">
      <c r="A16" s="254">
        <v>8</v>
      </c>
      <c r="B16" s="255" t="s">
        <v>634</v>
      </c>
      <c r="C16" s="256">
        <v>757</v>
      </c>
      <c r="D16" s="256">
        <v>678</v>
      </c>
      <c r="E16" s="256">
        <v>79</v>
      </c>
      <c r="F16" s="257">
        <v>70.8</v>
      </c>
      <c r="G16" s="257">
        <v>118.01</v>
      </c>
      <c r="H16" s="257">
        <v>432.71</v>
      </c>
    </row>
    <row r="17" spans="1:8" s="258" customFormat="1" ht="12.75">
      <c r="A17" s="254">
        <v>9</v>
      </c>
      <c r="B17" s="255" t="s">
        <v>635</v>
      </c>
      <c r="C17" s="256">
        <v>3511</v>
      </c>
      <c r="D17" s="256">
        <v>769</v>
      </c>
      <c r="E17" s="256">
        <v>2742</v>
      </c>
      <c r="F17" s="257">
        <v>69.1875</v>
      </c>
      <c r="G17" s="257">
        <v>126.5625</v>
      </c>
      <c r="H17" s="257">
        <v>1385.6</v>
      </c>
    </row>
    <row r="18" spans="1:8" s="258" customFormat="1" ht="12.75">
      <c r="A18" s="254">
        <v>10</v>
      </c>
      <c r="B18" s="255" t="s">
        <v>636</v>
      </c>
      <c r="C18" s="256">
        <v>2905</v>
      </c>
      <c r="D18" s="256">
        <v>431</v>
      </c>
      <c r="E18" s="256">
        <v>2474</v>
      </c>
      <c r="F18" s="257">
        <v>37.8</v>
      </c>
      <c r="G18" s="257">
        <v>67.5</v>
      </c>
      <c r="H18" s="257">
        <v>1767.83</v>
      </c>
    </row>
    <row r="19" spans="1:8" s="258" customFormat="1" ht="12.75">
      <c r="A19" s="254">
        <v>11</v>
      </c>
      <c r="B19" s="255" t="s">
        <v>637</v>
      </c>
      <c r="C19" s="256">
        <v>2324</v>
      </c>
      <c r="D19" s="256">
        <v>94</v>
      </c>
      <c r="E19" s="256">
        <v>2230</v>
      </c>
      <c r="F19" s="257">
        <v>13.68</v>
      </c>
      <c r="G19" s="257">
        <v>40.7</v>
      </c>
      <c r="H19" s="257">
        <v>823.35</v>
      </c>
    </row>
    <row r="20" spans="1:8" s="258" customFormat="1" ht="12.75">
      <c r="A20" s="254">
        <v>12</v>
      </c>
      <c r="B20" s="255" t="s">
        <v>638</v>
      </c>
      <c r="C20" s="256">
        <v>2109</v>
      </c>
      <c r="D20" s="256">
        <v>428</v>
      </c>
      <c r="E20" s="256">
        <v>1681</v>
      </c>
      <c r="F20" s="257">
        <v>20.27</v>
      </c>
      <c r="G20" s="257">
        <v>48.67</v>
      </c>
      <c r="H20" s="257">
        <v>743.05</v>
      </c>
    </row>
    <row r="21" spans="1:8" s="258" customFormat="1" ht="12.75">
      <c r="A21" s="254">
        <v>13</v>
      </c>
      <c r="B21" s="255" t="s">
        <v>639</v>
      </c>
      <c r="C21" s="256">
        <v>3120</v>
      </c>
      <c r="D21" s="256">
        <v>2266</v>
      </c>
      <c r="E21" s="256">
        <v>854</v>
      </c>
      <c r="F21" s="257">
        <v>145.9</v>
      </c>
      <c r="G21" s="257">
        <v>268.2</v>
      </c>
      <c r="H21" s="257">
        <v>1347.09</v>
      </c>
    </row>
    <row r="22" spans="1:8" s="258" customFormat="1" ht="12.75">
      <c r="A22" s="254">
        <v>14</v>
      </c>
      <c r="B22" s="255" t="s">
        <v>640</v>
      </c>
      <c r="C22" s="256">
        <v>3074</v>
      </c>
      <c r="D22" s="256">
        <v>2560</v>
      </c>
      <c r="E22" s="256">
        <v>514</v>
      </c>
      <c r="F22" s="257">
        <v>125.24</v>
      </c>
      <c r="G22" s="257">
        <v>237.5</v>
      </c>
      <c r="H22" s="257">
        <v>1049.24</v>
      </c>
    </row>
    <row r="23" spans="1:8" s="258" customFormat="1" ht="12.75">
      <c r="A23" s="254">
        <v>15</v>
      </c>
      <c r="B23" s="255" t="s">
        <v>641</v>
      </c>
      <c r="C23" s="256">
        <v>2541</v>
      </c>
      <c r="D23" s="256">
        <v>447</v>
      </c>
      <c r="E23" s="256">
        <v>2094</v>
      </c>
      <c r="F23" s="257">
        <v>32.9</v>
      </c>
      <c r="G23" s="257">
        <v>60.79</v>
      </c>
      <c r="H23" s="257">
        <v>1163.30772</v>
      </c>
    </row>
    <row r="24" spans="1:8" s="258" customFormat="1" ht="12.75">
      <c r="A24" s="254">
        <v>16</v>
      </c>
      <c r="B24" s="255" t="s">
        <v>642</v>
      </c>
      <c r="C24" s="256">
        <v>1188</v>
      </c>
      <c r="D24" s="256">
        <v>175</v>
      </c>
      <c r="E24" s="256">
        <v>1013</v>
      </c>
      <c r="F24" s="257">
        <v>15.43</v>
      </c>
      <c r="G24" s="257">
        <v>28.14</v>
      </c>
      <c r="H24" s="257">
        <v>679.9</v>
      </c>
    </row>
    <row r="25" spans="1:8" s="258" customFormat="1" ht="12.75">
      <c r="A25" s="254">
        <v>17</v>
      </c>
      <c r="B25" s="255" t="s">
        <v>643</v>
      </c>
      <c r="C25" s="256">
        <v>2748</v>
      </c>
      <c r="D25" s="256">
        <v>1649</v>
      </c>
      <c r="E25" s="256">
        <v>1099</v>
      </c>
      <c r="F25" s="257">
        <v>129.54</v>
      </c>
      <c r="G25" s="257">
        <v>234.46</v>
      </c>
      <c r="H25" s="257">
        <v>1433</v>
      </c>
    </row>
    <row r="26" spans="1:8" s="258" customFormat="1" ht="12.75">
      <c r="A26" s="254">
        <v>18</v>
      </c>
      <c r="B26" s="255" t="s">
        <v>644</v>
      </c>
      <c r="C26" s="256">
        <v>2654</v>
      </c>
      <c r="D26" s="256">
        <v>2238</v>
      </c>
      <c r="E26" s="256">
        <v>416</v>
      </c>
      <c r="F26" s="257">
        <v>124.73</v>
      </c>
      <c r="G26" s="257">
        <v>236.77</v>
      </c>
      <c r="H26" s="257">
        <v>1045.98</v>
      </c>
    </row>
    <row r="27" spans="1:8" s="258" customFormat="1" ht="12.75">
      <c r="A27" s="254">
        <v>19</v>
      </c>
      <c r="B27" s="255" t="s">
        <v>645</v>
      </c>
      <c r="C27" s="256">
        <v>1551</v>
      </c>
      <c r="D27" s="256">
        <v>861</v>
      </c>
      <c r="E27" s="256">
        <v>690</v>
      </c>
      <c r="F27" s="257">
        <v>81.5186</v>
      </c>
      <c r="G27" s="257">
        <v>158.6634</v>
      </c>
      <c r="H27" s="257">
        <v>240.182</v>
      </c>
    </row>
    <row r="28" spans="1:8" s="258" customFormat="1" ht="12.75">
      <c r="A28" s="254">
        <v>20</v>
      </c>
      <c r="B28" s="255" t="s">
        <v>646</v>
      </c>
      <c r="C28" s="256">
        <v>1478</v>
      </c>
      <c r="D28" s="256">
        <v>881</v>
      </c>
      <c r="E28" s="256">
        <v>597</v>
      </c>
      <c r="F28" s="257">
        <v>45.109</v>
      </c>
      <c r="G28" s="257">
        <v>180.3</v>
      </c>
      <c r="H28" s="257">
        <v>562.617</v>
      </c>
    </row>
    <row r="29" spans="1:8" s="258" customFormat="1" ht="12.75">
      <c r="A29" s="254">
        <v>21</v>
      </c>
      <c r="B29" s="255" t="s">
        <v>647</v>
      </c>
      <c r="C29" s="256">
        <v>2181</v>
      </c>
      <c r="D29" s="256">
        <v>858</v>
      </c>
      <c r="E29" s="256">
        <v>1323</v>
      </c>
      <c r="F29" s="257">
        <v>56.364</v>
      </c>
      <c r="G29" s="257">
        <v>103.066</v>
      </c>
      <c r="H29" s="257">
        <v>969.05</v>
      </c>
    </row>
    <row r="30" spans="1:8" s="258" customFormat="1" ht="12.75">
      <c r="A30" s="254">
        <v>22</v>
      </c>
      <c r="B30" s="255" t="s">
        <v>648</v>
      </c>
      <c r="C30" s="256">
        <v>2861</v>
      </c>
      <c r="D30" s="256">
        <v>2223</v>
      </c>
      <c r="E30" s="256">
        <v>638</v>
      </c>
      <c r="F30" s="257">
        <v>133.84</v>
      </c>
      <c r="G30" s="257">
        <v>162.34</v>
      </c>
      <c r="H30" s="257">
        <v>1066.53</v>
      </c>
    </row>
    <row r="31" spans="1:8" s="258" customFormat="1" ht="12.75">
      <c r="A31" s="254">
        <v>23</v>
      </c>
      <c r="B31" s="255" t="s">
        <v>649</v>
      </c>
      <c r="C31" s="256">
        <v>2112</v>
      </c>
      <c r="D31" s="256">
        <v>1163</v>
      </c>
      <c r="E31" s="256">
        <v>949</v>
      </c>
      <c r="F31" s="257">
        <v>70.79</v>
      </c>
      <c r="G31" s="257">
        <v>125.71</v>
      </c>
      <c r="H31" s="257">
        <v>836.89</v>
      </c>
    </row>
    <row r="32" spans="1:8" s="258" customFormat="1" ht="12.75">
      <c r="A32" s="254">
        <v>24</v>
      </c>
      <c r="B32" s="255" t="s">
        <v>650</v>
      </c>
      <c r="C32" s="256">
        <v>2273</v>
      </c>
      <c r="D32" s="256">
        <v>988</v>
      </c>
      <c r="E32" s="256">
        <v>1285</v>
      </c>
      <c r="F32" s="257">
        <v>69.64</v>
      </c>
      <c r="G32" s="257">
        <v>127.334</v>
      </c>
      <c r="H32" s="257">
        <v>1074.16</v>
      </c>
    </row>
    <row r="33" spans="1:8" s="258" customFormat="1" ht="12.75">
      <c r="A33" s="254">
        <v>25</v>
      </c>
      <c r="B33" s="255" t="s">
        <v>651</v>
      </c>
      <c r="C33" s="256">
        <v>1986</v>
      </c>
      <c r="D33" s="256">
        <v>1107</v>
      </c>
      <c r="E33" s="256">
        <v>879</v>
      </c>
      <c r="F33" s="257">
        <v>76.42</v>
      </c>
      <c r="G33" s="257">
        <v>138.68</v>
      </c>
      <c r="H33" s="257">
        <v>787.63</v>
      </c>
    </row>
    <row r="34" spans="1:8" s="258" customFormat="1" ht="12.75">
      <c r="A34" s="254">
        <v>26</v>
      </c>
      <c r="B34" s="255" t="s">
        <v>652</v>
      </c>
      <c r="C34" s="256">
        <v>2824</v>
      </c>
      <c r="D34" s="256">
        <v>2542</v>
      </c>
      <c r="E34" s="256">
        <v>282</v>
      </c>
      <c r="F34" s="257">
        <v>158.86</v>
      </c>
      <c r="G34" s="257">
        <v>295.14</v>
      </c>
      <c r="H34" s="257">
        <v>1202.37</v>
      </c>
    </row>
    <row r="35" spans="1:8" s="258" customFormat="1" ht="12.75">
      <c r="A35" s="254">
        <v>27</v>
      </c>
      <c r="B35" s="255" t="s">
        <v>653</v>
      </c>
      <c r="C35" s="256">
        <v>2312</v>
      </c>
      <c r="D35" s="256">
        <v>1761</v>
      </c>
      <c r="E35" s="256">
        <v>551</v>
      </c>
      <c r="F35" s="257">
        <v>76.58</v>
      </c>
      <c r="G35" s="257">
        <v>140.1</v>
      </c>
      <c r="H35" s="257">
        <v>513.7</v>
      </c>
    </row>
    <row r="36" spans="1:8" s="258" customFormat="1" ht="12.75">
      <c r="A36" s="254">
        <v>28</v>
      </c>
      <c r="B36" s="255" t="s">
        <v>654</v>
      </c>
      <c r="C36" s="256">
        <v>743</v>
      </c>
      <c r="D36" s="256">
        <v>743</v>
      </c>
      <c r="E36" s="256">
        <v>0</v>
      </c>
      <c r="F36" s="257">
        <v>19.04</v>
      </c>
      <c r="G36" s="257">
        <v>48.19</v>
      </c>
      <c r="H36" s="257">
        <v>168.3</v>
      </c>
    </row>
    <row r="37" spans="1:8" s="258" customFormat="1" ht="12.75">
      <c r="A37" s="254">
        <v>29</v>
      </c>
      <c r="B37" s="255" t="s">
        <v>655</v>
      </c>
      <c r="C37" s="256">
        <v>3017</v>
      </c>
      <c r="D37" s="256">
        <v>399</v>
      </c>
      <c r="E37" s="256">
        <v>2618</v>
      </c>
      <c r="F37" s="257">
        <v>29.42</v>
      </c>
      <c r="G37" s="257">
        <v>54.67</v>
      </c>
      <c r="H37" s="257">
        <v>1542.195</v>
      </c>
    </row>
    <row r="38" spans="1:8" s="258" customFormat="1" ht="12.75">
      <c r="A38" s="254">
        <v>30</v>
      </c>
      <c r="B38" s="255" t="s">
        <v>656</v>
      </c>
      <c r="C38" s="256">
        <v>663</v>
      </c>
      <c r="D38" s="256">
        <v>663</v>
      </c>
      <c r="E38" s="256">
        <v>0</v>
      </c>
      <c r="F38" s="257">
        <v>69.45</v>
      </c>
      <c r="G38" s="257">
        <v>37.96</v>
      </c>
      <c r="H38" s="257">
        <v>254.65</v>
      </c>
    </row>
    <row r="39" spans="1:8" s="258" customFormat="1" ht="12.75">
      <c r="A39" s="254">
        <v>31</v>
      </c>
      <c r="B39" s="255" t="s">
        <v>657</v>
      </c>
      <c r="C39" s="256">
        <v>3223</v>
      </c>
      <c r="D39" s="256">
        <v>278</v>
      </c>
      <c r="E39" s="256">
        <v>2945</v>
      </c>
      <c r="F39" s="257">
        <v>41.46</v>
      </c>
      <c r="G39" s="257">
        <v>123.39</v>
      </c>
      <c r="H39" s="257">
        <v>1736.93</v>
      </c>
    </row>
    <row r="40" spans="1:8" s="258" customFormat="1" ht="12.75">
      <c r="A40" s="254">
        <v>32</v>
      </c>
      <c r="B40" s="255" t="s">
        <v>658</v>
      </c>
      <c r="C40" s="256">
        <v>3219</v>
      </c>
      <c r="D40" s="256">
        <v>1114</v>
      </c>
      <c r="E40" s="256">
        <v>2105</v>
      </c>
      <c r="F40" s="257">
        <v>84.61</v>
      </c>
      <c r="G40" s="257">
        <v>102.27</v>
      </c>
      <c r="H40" s="257">
        <v>1564.43</v>
      </c>
    </row>
    <row r="41" spans="1:8" s="258" customFormat="1" ht="12.75">
      <c r="A41" s="254">
        <v>33</v>
      </c>
      <c r="B41" s="255" t="s">
        <v>659</v>
      </c>
      <c r="C41" s="256">
        <v>1239</v>
      </c>
      <c r="D41" s="256">
        <v>725</v>
      </c>
      <c r="E41" s="256">
        <v>514</v>
      </c>
      <c r="F41" s="257">
        <v>60.17</v>
      </c>
      <c r="G41" s="257">
        <v>93.64</v>
      </c>
      <c r="H41" s="257">
        <v>400.97</v>
      </c>
    </row>
    <row r="42" spans="1:8" s="258" customFormat="1" ht="12.75">
      <c r="A42" s="254">
        <v>34</v>
      </c>
      <c r="B42" s="255" t="s">
        <v>660</v>
      </c>
      <c r="C42" s="256">
        <v>4093</v>
      </c>
      <c r="D42" s="256">
        <v>1525</v>
      </c>
      <c r="E42" s="256">
        <v>2568</v>
      </c>
      <c r="F42" s="257">
        <v>135.62</v>
      </c>
      <c r="G42" s="257">
        <v>257.16</v>
      </c>
      <c r="H42" s="257">
        <v>942.94</v>
      </c>
    </row>
    <row r="43" spans="1:8" s="258" customFormat="1" ht="12.75">
      <c r="A43" s="254">
        <v>35</v>
      </c>
      <c r="B43" s="255" t="s">
        <v>661</v>
      </c>
      <c r="C43" s="256">
        <v>1587</v>
      </c>
      <c r="D43" s="256">
        <v>311</v>
      </c>
      <c r="E43" s="256">
        <v>1276</v>
      </c>
      <c r="F43" s="257">
        <v>20.25</v>
      </c>
      <c r="G43" s="257">
        <v>34.34</v>
      </c>
      <c r="H43" s="257">
        <v>642.23</v>
      </c>
    </row>
    <row r="44" spans="1:8" s="258" customFormat="1" ht="12.75">
      <c r="A44" s="254">
        <v>36</v>
      </c>
      <c r="B44" s="255" t="s">
        <v>662</v>
      </c>
      <c r="C44" s="256">
        <v>1920</v>
      </c>
      <c r="D44" s="256">
        <v>1798</v>
      </c>
      <c r="E44" s="256">
        <v>122</v>
      </c>
      <c r="F44" s="257">
        <v>96.55</v>
      </c>
      <c r="G44" s="257">
        <v>175.21</v>
      </c>
      <c r="H44" s="257">
        <v>642.44</v>
      </c>
    </row>
    <row r="45" spans="1:8" s="258" customFormat="1" ht="12.75">
      <c r="A45" s="254">
        <v>37</v>
      </c>
      <c r="B45" s="255" t="s">
        <v>663</v>
      </c>
      <c r="C45" s="256">
        <v>1619</v>
      </c>
      <c r="D45" s="256">
        <v>1053</v>
      </c>
      <c r="E45" s="256">
        <v>566</v>
      </c>
      <c r="F45" s="257">
        <v>64.41</v>
      </c>
      <c r="G45" s="257">
        <v>120.89</v>
      </c>
      <c r="H45" s="257">
        <v>682.01</v>
      </c>
    </row>
    <row r="46" spans="1:8" s="258" customFormat="1" ht="12.75">
      <c r="A46" s="254">
        <v>38</v>
      </c>
      <c r="B46" s="255" t="s">
        <v>664</v>
      </c>
      <c r="C46" s="256">
        <v>1922</v>
      </c>
      <c r="D46" s="256">
        <v>1111</v>
      </c>
      <c r="E46" s="256">
        <v>811</v>
      </c>
      <c r="F46" s="257">
        <v>58.99</v>
      </c>
      <c r="G46" s="257">
        <v>135.53</v>
      </c>
      <c r="H46" s="257">
        <v>594.57</v>
      </c>
    </row>
    <row r="47" spans="1:8" s="258" customFormat="1" ht="12.75">
      <c r="A47" s="254">
        <v>39</v>
      </c>
      <c r="B47" s="255" t="s">
        <v>665</v>
      </c>
      <c r="C47" s="256">
        <v>3582</v>
      </c>
      <c r="D47" s="256">
        <v>88</v>
      </c>
      <c r="E47" s="256">
        <v>3494</v>
      </c>
      <c r="F47" s="257">
        <v>6.7554</v>
      </c>
      <c r="G47" s="257">
        <v>12.54852</v>
      </c>
      <c r="H47" s="257">
        <v>1878.3</v>
      </c>
    </row>
    <row r="48" spans="1:8" s="258" customFormat="1" ht="12.75">
      <c r="A48" s="254">
        <v>40</v>
      </c>
      <c r="B48" s="255" t="s">
        <v>666</v>
      </c>
      <c r="C48" s="256">
        <v>1852</v>
      </c>
      <c r="D48" s="256">
        <v>1780</v>
      </c>
      <c r="E48" s="256">
        <v>72</v>
      </c>
      <c r="F48" s="257">
        <v>89.366</v>
      </c>
      <c r="G48" s="257">
        <v>174.971</v>
      </c>
      <c r="H48" s="257">
        <v>667.26</v>
      </c>
    </row>
    <row r="49" spans="1:8" s="258" customFormat="1" ht="12.75">
      <c r="A49" s="254">
        <v>41</v>
      </c>
      <c r="B49" s="255" t="s">
        <v>667</v>
      </c>
      <c r="C49" s="256">
        <v>1776</v>
      </c>
      <c r="D49" s="256">
        <v>1086</v>
      </c>
      <c r="E49" s="256">
        <v>690</v>
      </c>
      <c r="F49" s="257">
        <v>70.95</v>
      </c>
      <c r="G49" s="257">
        <v>128.74</v>
      </c>
      <c r="H49" s="257">
        <v>773.93</v>
      </c>
    </row>
    <row r="50" spans="1:8" s="258" customFormat="1" ht="12.75">
      <c r="A50" s="254">
        <v>42</v>
      </c>
      <c r="B50" s="255" t="s">
        <v>668</v>
      </c>
      <c r="C50" s="256">
        <v>2384</v>
      </c>
      <c r="D50" s="256">
        <v>1232</v>
      </c>
      <c r="E50" s="256">
        <v>1152</v>
      </c>
      <c r="F50" s="257">
        <v>131.938</v>
      </c>
      <c r="G50" s="257">
        <v>239.4192</v>
      </c>
      <c r="H50" s="257">
        <v>877.87</v>
      </c>
    </row>
    <row r="51" spans="1:8" s="258" customFormat="1" ht="12.75">
      <c r="A51" s="254">
        <v>43</v>
      </c>
      <c r="B51" s="255" t="s">
        <v>669</v>
      </c>
      <c r="C51" s="256">
        <v>2530</v>
      </c>
      <c r="D51" s="256">
        <v>2477</v>
      </c>
      <c r="E51" s="256">
        <v>53</v>
      </c>
      <c r="F51" s="257">
        <v>169.576</v>
      </c>
      <c r="G51" s="257">
        <v>307.7184</v>
      </c>
      <c r="H51" s="257">
        <v>1128.3</v>
      </c>
    </row>
    <row r="52" spans="1:8" s="258" customFormat="1" ht="12.75">
      <c r="A52" s="254">
        <v>44</v>
      </c>
      <c r="B52" s="255" t="s">
        <v>670</v>
      </c>
      <c r="C52" s="256">
        <v>1495</v>
      </c>
      <c r="D52" s="256">
        <v>1253</v>
      </c>
      <c r="E52" s="256">
        <v>242</v>
      </c>
      <c r="F52" s="257">
        <v>187.6455</v>
      </c>
      <c r="G52" s="257">
        <v>97.3245</v>
      </c>
      <c r="H52" s="257">
        <v>820.94</v>
      </c>
    </row>
    <row r="53" spans="1:8" s="258" customFormat="1" ht="12.75">
      <c r="A53" s="254">
        <v>45</v>
      </c>
      <c r="B53" s="255" t="s">
        <v>671</v>
      </c>
      <c r="C53" s="256">
        <v>1525</v>
      </c>
      <c r="D53" s="256">
        <v>1426</v>
      </c>
      <c r="E53" s="256">
        <v>99</v>
      </c>
      <c r="F53" s="257">
        <v>89.46</v>
      </c>
      <c r="G53" s="257">
        <v>162.29</v>
      </c>
      <c r="H53" s="257">
        <v>633.07</v>
      </c>
    </row>
    <row r="54" spans="1:8" s="258" customFormat="1" ht="12.75">
      <c r="A54" s="254">
        <v>46</v>
      </c>
      <c r="B54" s="255" t="s">
        <v>672</v>
      </c>
      <c r="C54" s="256">
        <v>3200</v>
      </c>
      <c r="D54" s="256">
        <v>1460</v>
      </c>
      <c r="E54" s="256">
        <v>1740</v>
      </c>
      <c r="F54" s="257">
        <v>160.15</v>
      </c>
      <c r="G54" s="257">
        <v>316.78</v>
      </c>
      <c r="H54" s="257">
        <v>690.31</v>
      </c>
    </row>
    <row r="55" spans="1:8" s="258" customFormat="1" ht="12.75">
      <c r="A55" s="254">
        <v>47</v>
      </c>
      <c r="B55" s="255" t="s">
        <v>673</v>
      </c>
      <c r="C55" s="256">
        <v>3996</v>
      </c>
      <c r="D55" s="256">
        <v>2414</v>
      </c>
      <c r="E55" s="256">
        <v>1582</v>
      </c>
      <c r="F55" s="257">
        <v>231.3846</v>
      </c>
      <c r="G55" s="257">
        <v>358.21764</v>
      </c>
      <c r="H55" s="257">
        <v>1313.46</v>
      </c>
    </row>
    <row r="56" spans="1:8" s="258" customFormat="1" ht="12.75">
      <c r="A56" s="254">
        <v>48</v>
      </c>
      <c r="B56" s="255" t="s">
        <v>674</v>
      </c>
      <c r="C56" s="256">
        <v>1561</v>
      </c>
      <c r="D56" s="256">
        <v>726</v>
      </c>
      <c r="E56" s="256">
        <v>835</v>
      </c>
      <c r="F56" s="257">
        <v>43.022</v>
      </c>
      <c r="G56" s="257">
        <v>1.0184098</v>
      </c>
      <c r="H56" s="257">
        <v>625.153</v>
      </c>
    </row>
    <row r="57" spans="1:8" s="258" customFormat="1" ht="12.75">
      <c r="A57" s="254">
        <v>49</v>
      </c>
      <c r="B57" s="255" t="s">
        <v>675</v>
      </c>
      <c r="C57" s="256">
        <v>2075</v>
      </c>
      <c r="D57" s="256">
        <v>2072</v>
      </c>
      <c r="E57" s="256">
        <v>3</v>
      </c>
      <c r="F57" s="257">
        <v>138.77</v>
      </c>
      <c r="G57" s="257">
        <v>256.99</v>
      </c>
      <c r="H57" s="257">
        <v>942.29</v>
      </c>
    </row>
    <row r="58" spans="1:8" s="258" customFormat="1" ht="12.75">
      <c r="A58" s="254">
        <v>50</v>
      </c>
      <c r="B58" s="255" t="s">
        <v>676</v>
      </c>
      <c r="C58" s="256">
        <v>1053</v>
      </c>
      <c r="D58" s="256">
        <v>535</v>
      </c>
      <c r="E58" s="256">
        <v>518</v>
      </c>
      <c r="F58" s="257">
        <v>21.78</v>
      </c>
      <c r="G58" s="257">
        <v>52.29</v>
      </c>
      <c r="H58" s="257">
        <v>318.6</v>
      </c>
    </row>
    <row r="59" spans="1:8" s="258" customFormat="1" ht="12.75">
      <c r="A59" s="254">
        <v>51</v>
      </c>
      <c r="B59" s="255" t="s">
        <v>677</v>
      </c>
      <c r="C59" s="256">
        <v>2249</v>
      </c>
      <c r="D59" s="256">
        <v>1547</v>
      </c>
      <c r="E59" s="256">
        <v>702</v>
      </c>
      <c r="F59" s="257">
        <v>95.84</v>
      </c>
      <c r="G59" s="257">
        <v>175.14</v>
      </c>
      <c r="H59" s="257">
        <v>976.02</v>
      </c>
    </row>
    <row r="60" spans="1:8" s="258" customFormat="1" ht="12.75">
      <c r="A60" s="254">
        <v>52</v>
      </c>
      <c r="B60" s="255" t="s">
        <v>678</v>
      </c>
      <c r="C60" s="256">
        <v>2284</v>
      </c>
      <c r="D60" s="256">
        <v>1537</v>
      </c>
      <c r="E60" s="256">
        <v>747</v>
      </c>
      <c r="F60" s="257">
        <v>63.88558</v>
      </c>
      <c r="G60" s="257">
        <v>116.863387</v>
      </c>
      <c r="H60" s="257">
        <v>428.5</v>
      </c>
    </row>
    <row r="61" spans="1:8" s="258" customFormat="1" ht="12.75">
      <c r="A61" s="254">
        <v>53</v>
      </c>
      <c r="B61" s="255" t="s">
        <v>679</v>
      </c>
      <c r="C61" s="256">
        <v>2036</v>
      </c>
      <c r="D61" s="256">
        <v>1801</v>
      </c>
      <c r="E61" s="256">
        <v>235</v>
      </c>
      <c r="F61" s="257">
        <v>118.26</v>
      </c>
      <c r="G61" s="257">
        <v>216.33</v>
      </c>
      <c r="H61" s="257">
        <v>793.23</v>
      </c>
    </row>
    <row r="62" spans="1:8" s="258" customFormat="1" ht="12.75">
      <c r="A62" s="254">
        <v>54</v>
      </c>
      <c r="B62" s="255" t="s">
        <v>680</v>
      </c>
      <c r="C62" s="256">
        <v>1757</v>
      </c>
      <c r="D62" s="256">
        <v>811</v>
      </c>
      <c r="E62" s="256">
        <v>946</v>
      </c>
      <c r="F62" s="257">
        <v>56.32</v>
      </c>
      <c r="G62" s="257">
        <v>125.77</v>
      </c>
      <c r="H62" s="257">
        <v>407.92</v>
      </c>
    </row>
    <row r="63" spans="1:8" s="258" customFormat="1" ht="12.75">
      <c r="A63" s="254">
        <v>55</v>
      </c>
      <c r="B63" s="255" t="s">
        <v>681</v>
      </c>
      <c r="C63" s="256">
        <v>1539</v>
      </c>
      <c r="D63" s="256">
        <v>1130</v>
      </c>
      <c r="E63" s="256">
        <v>409</v>
      </c>
      <c r="F63" s="257">
        <v>89.35517</v>
      </c>
      <c r="G63" s="257">
        <v>169.61962</v>
      </c>
      <c r="H63" s="257">
        <v>847.33</v>
      </c>
    </row>
    <row r="64" spans="1:8" s="258" customFormat="1" ht="12.75">
      <c r="A64" s="254">
        <v>56</v>
      </c>
      <c r="B64" s="255" t="s">
        <v>682</v>
      </c>
      <c r="C64" s="256">
        <v>2323</v>
      </c>
      <c r="D64" s="256">
        <v>1454</v>
      </c>
      <c r="E64" s="256">
        <v>869</v>
      </c>
      <c r="F64" s="257">
        <v>132.657</v>
      </c>
      <c r="G64" s="257">
        <v>241.81476</v>
      </c>
      <c r="H64" s="257">
        <v>1416.54993</v>
      </c>
    </row>
    <row r="65" spans="1:8" s="258" customFormat="1" ht="12.75">
      <c r="A65" s="254">
        <v>57</v>
      </c>
      <c r="B65" s="255" t="s">
        <v>683</v>
      </c>
      <c r="C65" s="256">
        <v>1915</v>
      </c>
      <c r="D65" s="256">
        <v>1149</v>
      </c>
      <c r="E65" s="256">
        <v>766</v>
      </c>
      <c r="F65" s="257">
        <v>97.82</v>
      </c>
      <c r="G65" s="257">
        <v>183.6</v>
      </c>
      <c r="H65" s="257">
        <v>1121.93</v>
      </c>
    </row>
    <row r="66" spans="1:8" s="258" customFormat="1" ht="12.75">
      <c r="A66" s="254">
        <v>58</v>
      </c>
      <c r="B66" s="255" t="s">
        <v>684</v>
      </c>
      <c r="C66" s="256">
        <v>1415</v>
      </c>
      <c r="D66" s="256">
        <v>1266</v>
      </c>
      <c r="E66" s="256">
        <v>149</v>
      </c>
      <c r="F66" s="257">
        <v>201.76</v>
      </c>
      <c r="G66" s="257">
        <v>364.06</v>
      </c>
      <c r="H66" s="257">
        <v>1405.15</v>
      </c>
    </row>
    <row r="67" spans="1:8" s="258" customFormat="1" ht="12.75">
      <c r="A67" s="254">
        <v>59</v>
      </c>
      <c r="B67" s="255" t="s">
        <v>685</v>
      </c>
      <c r="C67" s="256">
        <v>1842</v>
      </c>
      <c r="D67" s="256">
        <v>1447</v>
      </c>
      <c r="E67" s="256">
        <v>395</v>
      </c>
      <c r="F67" s="257">
        <v>90.487</v>
      </c>
      <c r="G67" s="257">
        <v>156.2556</v>
      </c>
      <c r="H67" s="257">
        <v>729.3462</v>
      </c>
    </row>
    <row r="68" spans="1:8" s="258" customFormat="1" ht="12.75">
      <c r="A68" s="254">
        <v>60</v>
      </c>
      <c r="B68" s="255" t="s">
        <v>686</v>
      </c>
      <c r="C68" s="256">
        <v>3011</v>
      </c>
      <c r="D68" s="256">
        <v>2490</v>
      </c>
      <c r="E68" s="256">
        <v>521</v>
      </c>
      <c r="F68" s="257">
        <v>192.48</v>
      </c>
      <c r="G68" s="257">
        <v>329.77</v>
      </c>
      <c r="H68" s="257">
        <v>1398.09</v>
      </c>
    </row>
    <row r="69" spans="1:8" s="258" customFormat="1" ht="12.75">
      <c r="A69" s="254">
        <v>61</v>
      </c>
      <c r="B69" s="255" t="s">
        <v>687</v>
      </c>
      <c r="C69" s="256">
        <v>2367</v>
      </c>
      <c r="D69" s="256">
        <v>1924</v>
      </c>
      <c r="E69" s="256">
        <v>443</v>
      </c>
      <c r="F69" s="257">
        <v>122.871</v>
      </c>
      <c r="G69" s="257">
        <v>215.609</v>
      </c>
      <c r="H69" s="257">
        <v>804.5125</v>
      </c>
    </row>
    <row r="70" spans="1:8" s="258" customFormat="1" ht="12.75">
      <c r="A70" s="254">
        <v>62</v>
      </c>
      <c r="B70" s="255" t="s">
        <v>688</v>
      </c>
      <c r="C70" s="256">
        <v>2099</v>
      </c>
      <c r="D70" s="256">
        <v>1154</v>
      </c>
      <c r="E70" s="256">
        <v>945</v>
      </c>
      <c r="F70" s="257">
        <v>65.39</v>
      </c>
      <c r="G70" s="257">
        <v>123.02</v>
      </c>
      <c r="H70" s="257">
        <v>835.4</v>
      </c>
    </row>
    <row r="71" spans="1:8" s="258" customFormat="1" ht="12.75">
      <c r="A71" s="254">
        <v>63</v>
      </c>
      <c r="B71" s="255" t="s">
        <v>689</v>
      </c>
      <c r="C71" s="256">
        <v>2105</v>
      </c>
      <c r="D71" s="256">
        <v>1045</v>
      </c>
      <c r="E71" s="256">
        <v>1060</v>
      </c>
      <c r="F71" s="257">
        <v>78.647</v>
      </c>
      <c r="G71" s="257">
        <v>143.867</v>
      </c>
      <c r="H71" s="257">
        <v>527.513</v>
      </c>
    </row>
    <row r="72" spans="1:8" s="258" customFormat="1" ht="12.75">
      <c r="A72" s="254">
        <v>64</v>
      </c>
      <c r="B72" s="255" t="s">
        <v>690</v>
      </c>
      <c r="C72" s="256">
        <v>1604</v>
      </c>
      <c r="D72" s="256">
        <v>313</v>
      </c>
      <c r="E72" s="256">
        <v>1291</v>
      </c>
      <c r="F72" s="257">
        <v>20.996</v>
      </c>
      <c r="G72" s="257">
        <v>38.789</v>
      </c>
      <c r="H72" s="257">
        <v>728.798</v>
      </c>
    </row>
    <row r="73" spans="1:8" s="258" customFormat="1" ht="12.75">
      <c r="A73" s="254">
        <v>65</v>
      </c>
      <c r="B73" s="255" t="s">
        <v>691</v>
      </c>
      <c r="C73" s="256">
        <v>3342</v>
      </c>
      <c r="D73" s="256">
        <v>3240</v>
      </c>
      <c r="E73" s="256">
        <v>102</v>
      </c>
      <c r="F73" s="257">
        <v>226.361</v>
      </c>
      <c r="G73" s="257">
        <v>390.8868</v>
      </c>
      <c r="H73" s="257">
        <v>1543.52552</v>
      </c>
    </row>
    <row r="74" spans="1:8" s="258" customFormat="1" ht="12.75">
      <c r="A74" s="254">
        <v>66</v>
      </c>
      <c r="B74" s="255" t="s">
        <v>692</v>
      </c>
      <c r="C74" s="256">
        <v>1295</v>
      </c>
      <c r="D74" s="256">
        <v>347</v>
      </c>
      <c r="E74" s="256">
        <v>948</v>
      </c>
      <c r="F74" s="257">
        <v>49.96</v>
      </c>
      <c r="G74" s="257">
        <v>148.7</v>
      </c>
      <c r="H74" s="257">
        <v>316.325</v>
      </c>
    </row>
    <row r="75" spans="1:8" s="258" customFormat="1" ht="12.75">
      <c r="A75" s="254">
        <v>67</v>
      </c>
      <c r="B75" s="255" t="s">
        <v>693</v>
      </c>
      <c r="C75" s="256">
        <v>2743</v>
      </c>
      <c r="D75" s="256">
        <v>541</v>
      </c>
      <c r="E75" s="256">
        <v>2202</v>
      </c>
      <c r="F75" s="257">
        <v>44.46</v>
      </c>
      <c r="G75" s="257">
        <v>82.15</v>
      </c>
      <c r="H75" s="257">
        <v>1472.86</v>
      </c>
    </row>
    <row r="76" spans="1:8" s="258" customFormat="1" ht="12.75">
      <c r="A76" s="254">
        <v>68</v>
      </c>
      <c r="B76" s="255" t="s">
        <v>694</v>
      </c>
      <c r="C76" s="256">
        <v>4258</v>
      </c>
      <c r="D76" s="256">
        <v>1958</v>
      </c>
      <c r="E76" s="256">
        <v>2300</v>
      </c>
      <c r="F76" s="257">
        <v>159.12855</v>
      </c>
      <c r="G76" s="257">
        <v>284.07393</v>
      </c>
      <c r="H76" s="257">
        <v>1041.60441</v>
      </c>
    </row>
    <row r="77" spans="1:8" s="258" customFormat="1" ht="12.75">
      <c r="A77" s="254">
        <v>69</v>
      </c>
      <c r="B77" s="255" t="s">
        <v>695</v>
      </c>
      <c r="C77" s="256">
        <v>2494</v>
      </c>
      <c r="D77" s="256">
        <v>846</v>
      </c>
      <c r="E77" s="256">
        <v>1648</v>
      </c>
      <c r="F77" s="257">
        <v>47.047</v>
      </c>
      <c r="G77" s="257">
        <v>85.759</v>
      </c>
      <c r="H77" s="257">
        <v>921.609</v>
      </c>
    </row>
    <row r="78" spans="1:8" s="258" customFormat="1" ht="12.75">
      <c r="A78" s="254">
        <v>70</v>
      </c>
      <c r="B78" s="255" t="s">
        <v>696</v>
      </c>
      <c r="C78" s="256">
        <v>2535</v>
      </c>
      <c r="D78" s="256">
        <v>776</v>
      </c>
      <c r="E78" s="256">
        <v>1759</v>
      </c>
      <c r="F78" s="257">
        <v>55.43955</v>
      </c>
      <c r="G78" s="257">
        <v>169.88262</v>
      </c>
      <c r="H78" s="257">
        <v>763.112</v>
      </c>
    </row>
    <row r="79" spans="1:8" s="258" customFormat="1" ht="12.75">
      <c r="A79" s="254">
        <v>71</v>
      </c>
      <c r="B79" s="255" t="s">
        <v>697</v>
      </c>
      <c r="C79" s="256">
        <v>3201</v>
      </c>
      <c r="D79" s="256">
        <v>2907</v>
      </c>
      <c r="E79" s="256">
        <v>294</v>
      </c>
      <c r="F79" s="257">
        <v>26.973</v>
      </c>
      <c r="G79" s="257">
        <v>80.253</v>
      </c>
      <c r="H79" s="257">
        <v>882.783</v>
      </c>
    </row>
    <row r="80" spans="1:8" s="258" customFormat="1" ht="12.75">
      <c r="A80" s="254">
        <v>72</v>
      </c>
      <c r="B80" s="255" t="s">
        <v>698</v>
      </c>
      <c r="C80" s="256">
        <v>1584</v>
      </c>
      <c r="D80" s="256">
        <v>967</v>
      </c>
      <c r="E80" s="256">
        <v>617</v>
      </c>
      <c r="F80" s="257">
        <v>113.07</v>
      </c>
      <c r="G80" s="257">
        <v>206.12</v>
      </c>
      <c r="H80" s="257">
        <v>1238.98</v>
      </c>
    </row>
    <row r="81" spans="1:8" s="258" customFormat="1" ht="16.5" customHeight="1">
      <c r="A81" s="254">
        <v>73</v>
      </c>
      <c r="B81" s="255" t="s">
        <v>699</v>
      </c>
      <c r="C81" s="256">
        <v>1579</v>
      </c>
      <c r="D81" s="256">
        <v>970</v>
      </c>
      <c r="E81" s="256">
        <v>609</v>
      </c>
      <c r="F81" s="257">
        <v>227.98</v>
      </c>
      <c r="G81" s="257">
        <v>143.33</v>
      </c>
      <c r="H81" s="257">
        <v>861.53</v>
      </c>
    </row>
    <row r="82" spans="1:8" s="258" customFormat="1" ht="12.75">
      <c r="A82" s="254">
        <v>74</v>
      </c>
      <c r="B82" s="255" t="s">
        <v>700</v>
      </c>
      <c r="C82" s="256">
        <v>703</v>
      </c>
      <c r="D82" s="256">
        <v>672</v>
      </c>
      <c r="E82" s="256">
        <v>31</v>
      </c>
      <c r="F82" s="257">
        <v>3.61825</v>
      </c>
      <c r="G82" s="257">
        <v>66.1875</v>
      </c>
      <c r="H82" s="257">
        <v>242.68</v>
      </c>
    </row>
    <row r="83" spans="1:8" s="258" customFormat="1" ht="12.75">
      <c r="A83" s="254">
        <v>75</v>
      </c>
      <c r="B83" s="255" t="s">
        <v>701</v>
      </c>
      <c r="C83" s="256">
        <v>769</v>
      </c>
      <c r="D83" s="256">
        <v>674</v>
      </c>
      <c r="E83" s="256">
        <v>95</v>
      </c>
      <c r="F83" s="257">
        <v>38.79</v>
      </c>
      <c r="G83" s="257">
        <v>71.66</v>
      </c>
      <c r="H83" s="257">
        <v>302.08</v>
      </c>
    </row>
    <row r="84" spans="1:8" s="261" customFormat="1" ht="18" customHeight="1">
      <c r="A84" s="998" t="s">
        <v>18</v>
      </c>
      <c r="B84" s="954"/>
      <c r="C84" s="259">
        <v>169621</v>
      </c>
      <c r="D84" s="259">
        <v>96952</v>
      </c>
      <c r="E84" s="259">
        <v>72669</v>
      </c>
      <c r="F84" s="260">
        <v>6891.8657</v>
      </c>
      <c r="G84" s="260">
        <v>12065.454366800004</v>
      </c>
      <c r="H84" s="260">
        <v>69012.79924000001</v>
      </c>
    </row>
    <row r="87" spans="1:8" ht="12.75">
      <c r="A87" s="173"/>
      <c r="B87" s="173"/>
      <c r="C87" s="173"/>
      <c r="D87" s="173"/>
      <c r="E87" s="179"/>
      <c r="F87" s="179"/>
      <c r="G87" s="174"/>
      <c r="H87" s="174"/>
    </row>
    <row r="88" spans="1:8" ht="15" customHeight="1">
      <c r="A88" s="173" t="s">
        <v>1026</v>
      </c>
      <c r="C88" s="173"/>
      <c r="D88" s="173"/>
      <c r="E88" s="175"/>
      <c r="F88" s="911" t="s">
        <v>995</v>
      </c>
      <c r="G88" s="911"/>
      <c r="H88" s="911"/>
    </row>
    <row r="89" spans="6:8" ht="15" customHeight="1">
      <c r="F89" s="911" t="s">
        <v>998</v>
      </c>
      <c r="G89" s="911"/>
      <c r="H89" s="911"/>
    </row>
    <row r="90" spans="6:8" ht="12.75">
      <c r="F90" s="911" t="s">
        <v>997</v>
      </c>
      <c r="G90" s="911"/>
      <c r="H90" s="911"/>
    </row>
  </sheetData>
  <sheetProtection/>
  <mergeCells count="12">
    <mergeCell ref="F89:H89"/>
    <mergeCell ref="F90:H90"/>
    <mergeCell ref="F88:H88"/>
    <mergeCell ref="A84:B84"/>
    <mergeCell ref="A4:H4"/>
    <mergeCell ref="A2:H2"/>
    <mergeCell ref="A3:H3"/>
    <mergeCell ref="A6:A7"/>
    <mergeCell ref="B6:B7"/>
    <mergeCell ref="C6:C7"/>
    <mergeCell ref="D6:E6"/>
    <mergeCell ref="F6:H6"/>
  </mergeCells>
  <conditionalFormatting sqref="F88:G90">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orientation="landscape" paperSize="9" scale="105" r:id="rId1"/>
</worksheet>
</file>

<file path=xl/worksheets/sheet49.xml><?xml version="1.0" encoding="utf-8"?>
<worksheet xmlns="http://schemas.openxmlformats.org/spreadsheetml/2006/main" xmlns:r="http://schemas.openxmlformats.org/officeDocument/2006/relationships">
  <sheetPr>
    <tabColor rgb="FF00B050"/>
  </sheetPr>
  <dimension ref="A1:M30"/>
  <sheetViews>
    <sheetView view="pageBreakPreview" zoomScale="60" zoomScalePageLayoutView="0" workbookViewId="0" topLeftCell="A1">
      <selection activeCell="A1" sqref="A1:IV16384"/>
    </sheetView>
  </sheetViews>
  <sheetFormatPr defaultColWidth="9.140625" defaultRowHeight="12.75"/>
  <cols>
    <col min="4" max="4" width="8.421875" style="0" customWidth="1"/>
    <col min="5" max="6" width="12.8515625" style="0" customWidth="1"/>
    <col min="7" max="7" width="15.28125" style="0" customWidth="1"/>
    <col min="8" max="8" width="0.13671875" style="0" hidden="1" customWidth="1"/>
    <col min="9" max="9" width="21.57421875" style="0" customWidth="1"/>
    <col min="10" max="10" width="15.421875" style="0" customWidth="1"/>
  </cols>
  <sheetData>
    <row r="1" ht="18">
      <c r="J1" s="484" t="s">
        <v>503</v>
      </c>
    </row>
    <row r="2" spans="1:13" ht="18">
      <c r="A2" s="1239" t="s">
        <v>0</v>
      </c>
      <c r="B2" s="1239"/>
      <c r="C2" s="1239"/>
      <c r="D2" s="1239"/>
      <c r="E2" s="1239"/>
      <c r="F2" s="1239"/>
      <c r="G2" s="1239"/>
      <c r="H2" s="1239"/>
      <c r="I2" s="1239"/>
      <c r="J2" s="1239"/>
      <c r="K2" s="180"/>
      <c r="L2" s="180"/>
      <c r="M2" s="180"/>
    </row>
    <row r="3" spans="1:13" ht="21">
      <c r="A3" s="1238" t="s">
        <v>388</v>
      </c>
      <c r="B3" s="1238"/>
      <c r="C3" s="1238"/>
      <c r="D3" s="1238"/>
      <c r="E3" s="1238"/>
      <c r="F3" s="1238"/>
      <c r="G3" s="1238"/>
      <c r="H3" s="1238"/>
      <c r="I3" s="1238"/>
      <c r="J3" s="1238"/>
      <c r="K3" s="181"/>
      <c r="L3" s="181"/>
      <c r="M3" s="181"/>
    </row>
    <row r="4" spans="1:10" ht="20.25" customHeight="1">
      <c r="A4" s="1237" t="s">
        <v>504</v>
      </c>
      <c r="B4" s="1237"/>
      <c r="C4" s="1237"/>
      <c r="D4" s="1237"/>
      <c r="E4" s="1237"/>
      <c r="F4" s="1237"/>
      <c r="G4" s="1237"/>
      <c r="H4" s="1237"/>
      <c r="I4" s="1237"/>
      <c r="J4" s="1237"/>
    </row>
    <row r="5" spans="1:11" ht="20.25" customHeight="1">
      <c r="A5" s="15" t="s">
        <v>994</v>
      </c>
      <c r="C5" s="185"/>
      <c r="D5" s="185"/>
      <c r="E5" s="185"/>
      <c r="F5" s="185"/>
      <c r="G5" s="185"/>
      <c r="H5" s="186"/>
      <c r="I5" s="1240" t="s">
        <v>434</v>
      </c>
      <c r="J5" s="1240"/>
      <c r="K5" s="1240"/>
    </row>
    <row r="6" spans="1:10" ht="15" customHeight="1">
      <c r="A6" s="1241" t="s">
        <v>75</v>
      </c>
      <c r="B6" s="1241" t="s">
        <v>505</v>
      </c>
      <c r="C6" s="1244" t="s">
        <v>506</v>
      </c>
      <c r="D6" s="1245"/>
      <c r="E6" s="1245"/>
      <c r="F6" s="1245"/>
      <c r="G6" s="1246"/>
      <c r="H6" s="1250" t="s">
        <v>507</v>
      </c>
      <c r="I6" s="1250"/>
      <c r="J6" s="1250" t="s">
        <v>508</v>
      </c>
    </row>
    <row r="7" spans="1:10" ht="12.75">
      <c r="A7" s="1242"/>
      <c r="B7" s="1242"/>
      <c r="C7" s="1247"/>
      <c r="D7" s="1248"/>
      <c r="E7" s="1248"/>
      <c r="F7" s="1248"/>
      <c r="G7" s="1249"/>
      <c r="H7" s="1250"/>
      <c r="I7" s="1250"/>
      <c r="J7" s="1250"/>
    </row>
    <row r="8" spans="1:10" ht="20.25" customHeight="1">
      <c r="A8" s="1242"/>
      <c r="B8" s="1242"/>
      <c r="C8" s="1247"/>
      <c r="D8" s="1248"/>
      <c r="E8" s="1248"/>
      <c r="F8" s="1248"/>
      <c r="G8" s="1249"/>
      <c r="H8" s="1250"/>
      <c r="I8" s="1250"/>
      <c r="J8" s="1250"/>
    </row>
    <row r="9" spans="1:10" ht="54.75" customHeight="1">
      <c r="A9" s="1243"/>
      <c r="B9" s="1243"/>
      <c r="C9" s="187" t="s">
        <v>509</v>
      </c>
      <c r="D9" s="187" t="s">
        <v>510</v>
      </c>
      <c r="E9" s="187" t="s">
        <v>511</v>
      </c>
      <c r="F9" s="187" t="s">
        <v>512</v>
      </c>
      <c r="G9" s="187" t="s">
        <v>513</v>
      </c>
      <c r="H9" s="188"/>
      <c r="I9" s="188"/>
      <c r="J9" s="188"/>
    </row>
    <row r="10" spans="1:10" ht="15">
      <c r="A10" s="189">
        <v>1</v>
      </c>
      <c r="B10" s="189">
        <v>2</v>
      </c>
      <c r="C10" s="190">
        <v>3</v>
      </c>
      <c r="D10" s="189">
        <v>4</v>
      </c>
      <c r="E10" s="189">
        <v>5</v>
      </c>
      <c r="F10" s="190">
        <v>6</v>
      </c>
      <c r="G10" s="189">
        <v>7</v>
      </c>
      <c r="H10" s="189">
        <v>8</v>
      </c>
      <c r="I10" s="190">
        <v>9</v>
      </c>
      <c r="J10" s="189">
        <v>10</v>
      </c>
    </row>
    <row r="11" spans="1:10" ht="12.75">
      <c r="A11" s="675"/>
      <c r="B11" s="675"/>
      <c r="C11" s="676"/>
      <c r="D11" s="676"/>
      <c r="E11" s="676"/>
      <c r="F11" s="676"/>
      <c r="G11" s="676"/>
      <c r="H11" s="677"/>
      <c r="I11" s="676"/>
      <c r="J11" s="676"/>
    </row>
    <row r="12" spans="1:10" ht="12.75">
      <c r="A12" s="675"/>
      <c r="B12" s="675"/>
      <c r="C12" s="678"/>
      <c r="D12" s="1227" t="s">
        <v>1022</v>
      </c>
      <c r="E12" s="1228"/>
      <c r="F12" s="1228"/>
      <c r="G12" s="1229"/>
      <c r="H12" s="678"/>
      <c r="I12" s="678"/>
      <c r="J12" s="678"/>
    </row>
    <row r="13" spans="1:10" ht="12.75">
      <c r="A13" s="675"/>
      <c r="B13" s="675"/>
      <c r="C13" s="678"/>
      <c r="D13" s="1230"/>
      <c r="E13" s="1231"/>
      <c r="F13" s="1231"/>
      <c r="G13" s="1232"/>
      <c r="H13" s="678"/>
      <c r="I13" s="678"/>
      <c r="J13" s="678"/>
    </row>
    <row r="14" spans="1:10" ht="12.75">
      <c r="A14" s="675"/>
      <c r="B14" s="675"/>
      <c r="C14" s="678"/>
      <c r="D14" s="1230"/>
      <c r="E14" s="1231"/>
      <c r="F14" s="1231"/>
      <c r="G14" s="1232"/>
      <c r="H14" s="678"/>
      <c r="I14" s="678"/>
      <c r="J14" s="678"/>
    </row>
    <row r="15" spans="1:10" ht="12.75">
      <c r="A15" s="675"/>
      <c r="B15" s="675"/>
      <c r="C15" s="675"/>
      <c r="D15" s="1230"/>
      <c r="E15" s="1231"/>
      <c r="F15" s="1231"/>
      <c r="G15" s="1232"/>
      <c r="H15" s="675"/>
      <c r="I15" s="675"/>
      <c r="J15" s="675"/>
    </row>
    <row r="16" spans="1:10" ht="12.75">
      <c r="A16" s="675"/>
      <c r="B16" s="675"/>
      <c r="C16" s="675"/>
      <c r="D16" s="1233"/>
      <c r="E16" s="1234"/>
      <c r="F16" s="1234"/>
      <c r="G16" s="1235"/>
      <c r="H16" s="675"/>
      <c r="I16" s="675"/>
      <c r="J16" s="675"/>
    </row>
    <row r="17" spans="1:10" ht="12.75">
      <c r="A17" s="675"/>
      <c r="B17" s="675"/>
      <c r="C17" s="675"/>
      <c r="D17" s="675"/>
      <c r="E17" s="675"/>
      <c r="F17" s="675"/>
      <c r="G17" s="675"/>
      <c r="H17" s="675"/>
      <c r="I17" s="675"/>
      <c r="J17" s="675"/>
    </row>
    <row r="18" spans="1:10" ht="12.75">
      <c r="A18" s="675"/>
      <c r="B18" s="675"/>
      <c r="C18" s="675"/>
      <c r="D18" s="675"/>
      <c r="E18" s="675"/>
      <c r="F18" s="675"/>
      <c r="G18" s="675"/>
      <c r="H18" s="675"/>
      <c r="I18" s="675"/>
      <c r="J18" s="675"/>
    </row>
    <row r="20" spans="1:6" ht="16.5" customHeight="1">
      <c r="A20" t="s">
        <v>514</v>
      </c>
      <c r="B20" s="191">
        <v>1</v>
      </c>
      <c r="C20" s="1236" t="s">
        <v>515</v>
      </c>
      <c r="D20" s="1236"/>
      <c r="E20" s="1236"/>
      <c r="F20" s="1236"/>
    </row>
    <row r="21" spans="2:6" ht="12.75" customHeight="1">
      <c r="B21" s="191">
        <v>2</v>
      </c>
      <c r="C21" s="1236" t="s">
        <v>516</v>
      </c>
      <c r="D21" s="1236"/>
      <c r="E21" s="1236"/>
      <c r="F21" s="1236"/>
    </row>
    <row r="22" spans="2:6" ht="18" customHeight="1">
      <c r="B22" s="191">
        <v>3</v>
      </c>
      <c r="C22" s="1236" t="s">
        <v>517</v>
      </c>
      <c r="D22" s="1236"/>
      <c r="E22" s="1236"/>
      <c r="F22" s="1236"/>
    </row>
    <row r="23" spans="2:6" ht="12.75">
      <c r="B23" s="192">
        <v>4</v>
      </c>
      <c r="C23" s="1236" t="s">
        <v>518</v>
      </c>
      <c r="D23" s="1236"/>
      <c r="E23" s="1236"/>
      <c r="F23" s="1236"/>
    </row>
    <row r="24" spans="2:6" ht="12" customHeight="1">
      <c r="B24" s="192">
        <v>5</v>
      </c>
      <c r="C24" s="1236" t="s">
        <v>519</v>
      </c>
      <c r="D24" s="1236"/>
      <c r="E24" s="1236"/>
      <c r="F24" s="1236"/>
    </row>
    <row r="27" spans="1:9" ht="12.75">
      <c r="A27" s="173" t="s">
        <v>1019</v>
      </c>
      <c r="B27" s="173"/>
      <c r="C27" s="173"/>
      <c r="D27" s="173"/>
      <c r="G27" s="911" t="s">
        <v>995</v>
      </c>
      <c r="H27" s="911"/>
      <c r="I27" s="911"/>
    </row>
    <row r="28" spans="1:10" ht="15" customHeight="1">
      <c r="A28" s="173"/>
      <c r="B28" s="173"/>
      <c r="C28" s="173"/>
      <c r="D28" s="173"/>
      <c r="G28" s="911" t="s">
        <v>998</v>
      </c>
      <c r="H28" s="911"/>
      <c r="I28" s="911"/>
      <c r="J28" s="179"/>
    </row>
    <row r="29" spans="1:10" ht="15" customHeight="1">
      <c r="A29" s="173"/>
      <c r="B29" s="173"/>
      <c r="C29" s="173"/>
      <c r="D29" s="173"/>
      <c r="G29" s="911" t="s">
        <v>997</v>
      </c>
      <c r="H29" s="911"/>
      <c r="I29" s="911"/>
      <c r="J29" s="179"/>
    </row>
    <row r="30" spans="1:9" ht="12.75">
      <c r="A30" s="173"/>
      <c r="C30" s="173"/>
      <c r="D30" s="173"/>
      <c r="G30" s="176"/>
      <c r="H30" s="176"/>
      <c r="I30" s="176"/>
    </row>
  </sheetData>
  <sheetProtection/>
  <mergeCells count="18">
    <mergeCell ref="G29:I29"/>
    <mergeCell ref="A4:J4"/>
    <mergeCell ref="A3:J3"/>
    <mergeCell ref="A2:J2"/>
    <mergeCell ref="I5:K5"/>
    <mergeCell ref="A6:A9"/>
    <mergeCell ref="B6:B9"/>
    <mergeCell ref="C6:G8"/>
    <mergeCell ref="H6:I8"/>
    <mergeCell ref="J6:J8"/>
    <mergeCell ref="D12:G16"/>
    <mergeCell ref="G28:I28"/>
    <mergeCell ref="C20:F20"/>
    <mergeCell ref="C21:F21"/>
    <mergeCell ref="C22:F22"/>
    <mergeCell ref="C23:F23"/>
    <mergeCell ref="C24:F24"/>
    <mergeCell ref="G27:I27"/>
  </mergeCells>
  <conditionalFormatting sqref="G27:H29">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110" r:id="rId1"/>
</worksheet>
</file>

<file path=xl/worksheets/sheet5.xml><?xml version="1.0" encoding="utf-8"?>
<worksheet xmlns="http://schemas.openxmlformats.org/spreadsheetml/2006/main" xmlns:r="http://schemas.openxmlformats.org/officeDocument/2006/relationships">
  <sheetPr>
    <pageSetUpPr fitToPage="1"/>
  </sheetPr>
  <dimension ref="A1:U41"/>
  <sheetViews>
    <sheetView view="pageBreakPreview" zoomScaleSheetLayoutView="100" zoomScalePageLayoutView="0" workbookViewId="0" topLeftCell="A1">
      <selection activeCell="I37" sqref="I37"/>
    </sheetView>
  </sheetViews>
  <sheetFormatPr defaultColWidth="9.140625" defaultRowHeight="12.75"/>
  <cols>
    <col min="1" max="1" width="8.00390625" style="0" customWidth="1"/>
    <col min="2" max="2" width="11.7109375" style="0" customWidth="1"/>
    <col min="3" max="3" width="9.7109375" style="0" customWidth="1"/>
    <col min="5" max="5" width="9.57421875" style="0" customWidth="1"/>
    <col min="6" max="6" width="9.7109375" style="0" customWidth="1"/>
    <col min="7" max="7" width="7.8515625" style="0" customWidth="1"/>
    <col min="8" max="8" width="10.00390625" style="0" customWidth="1"/>
    <col min="9" max="9" width="9.8515625" style="0" customWidth="1"/>
    <col min="11" max="11" width="10.7109375" style="0" customWidth="1"/>
    <col min="12" max="12" width="8.8515625" style="0" customWidth="1"/>
    <col min="13" max="13" width="7.57421875" style="0" customWidth="1"/>
    <col min="14" max="14" width="9.8515625" style="0" customWidth="1"/>
    <col min="15" max="15" width="8.8515625" style="0" customWidth="1"/>
    <col min="16" max="16" width="11.00390625" style="0" customWidth="1"/>
  </cols>
  <sheetData>
    <row r="1" spans="4:15" ht="12.75" customHeight="1">
      <c r="D1" s="863"/>
      <c r="E1" s="863"/>
      <c r="F1" s="863"/>
      <c r="G1" s="863"/>
      <c r="H1" s="863"/>
      <c r="I1" s="863"/>
      <c r="J1" s="863"/>
      <c r="N1" s="927" t="s">
        <v>90</v>
      </c>
      <c r="O1" s="927"/>
    </row>
    <row r="2" spans="1:15" ht="15.75">
      <c r="A2" s="859" t="s">
        <v>0</v>
      </c>
      <c r="B2" s="859"/>
      <c r="C2" s="859"/>
      <c r="D2" s="859"/>
      <c r="E2" s="859"/>
      <c r="F2" s="859"/>
      <c r="G2" s="859"/>
      <c r="H2" s="859"/>
      <c r="I2" s="859"/>
      <c r="J2" s="859"/>
      <c r="K2" s="859"/>
      <c r="L2" s="859"/>
      <c r="M2" s="859"/>
      <c r="N2" s="859"/>
      <c r="O2" s="859"/>
    </row>
    <row r="3" spans="1:15" ht="20.25">
      <c r="A3" s="860" t="s">
        <v>388</v>
      </c>
      <c r="B3" s="860"/>
      <c r="C3" s="860"/>
      <c r="D3" s="860"/>
      <c r="E3" s="860"/>
      <c r="F3" s="860"/>
      <c r="G3" s="860"/>
      <c r="H3" s="860"/>
      <c r="I3" s="860"/>
      <c r="J3" s="860"/>
      <c r="K3" s="860"/>
      <c r="L3" s="860"/>
      <c r="M3" s="860"/>
      <c r="N3" s="860"/>
      <c r="O3" s="860"/>
    </row>
    <row r="4" ht="11.25" customHeight="1"/>
    <row r="5" spans="1:15" ht="15.75">
      <c r="A5" s="859" t="s">
        <v>430</v>
      </c>
      <c r="B5" s="859"/>
      <c r="C5" s="859"/>
      <c r="D5" s="859"/>
      <c r="E5" s="859"/>
      <c r="F5" s="859"/>
      <c r="G5" s="859"/>
      <c r="H5" s="859"/>
      <c r="I5" s="859"/>
      <c r="J5" s="859"/>
      <c r="K5" s="859"/>
      <c r="L5" s="859"/>
      <c r="M5" s="859"/>
      <c r="N5" s="859"/>
      <c r="O5" s="859"/>
    </row>
    <row r="7" spans="1:16" ht="12.75">
      <c r="A7" s="862" t="s">
        <v>209</v>
      </c>
      <c r="B7" s="862"/>
      <c r="L7" s="98"/>
      <c r="M7" s="98"/>
      <c r="N7" s="924" t="s">
        <v>434</v>
      </c>
      <c r="O7" s="924"/>
      <c r="P7" s="924"/>
    </row>
    <row r="8" spans="1:16" ht="12.75">
      <c r="A8" s="26"/>
      <c r="B8" s="26"/>
      <c r="L8" s="90"/>
      <c r="M8" s="90"/>
      <c r="N8" s="108"/>
      <c r="O8" s="119"/>
      <c r="P8" s="108"/>
    </row>
    <row r="9" spans="1:16" ht="15.75" customHeight="1">
      <c r="A9" s="925" t="s">
        <v>1</v>
      </c>
      <c r="B9" s="925" t="s">
        <v>2</v>
      </c>
      <c r="C9" s="871" t="s">
        <v>3</v>
      </c>
      <c r="D9" s="871"/>
      <c r="E9" s="871"/>
      <c r="F9" s="922"/>
      <c r="G9" s="922"/>
      <c r="H9" s="923"/>
      <c r="I9" s="919" t="s">
        <v>112</v>
      </c>
      <c r="J9" s="919"/>
      <c r="K9" s="919"/>
      <c r="L9" s="919"/>
      <c r="M9" s="919"/>
      <c r="N9" s="919"/>
      <c r="O9" s="925" t="s">
        <v>240</v>
      </c>
      <c r="P9" s="849" t="s">
        <v>241</v>
      </c>
    </row>
    <row r="10" spans="1:21" ht="51">
      <c r="A10" s="926"/>
      <c r="B10" s="926"/>
      <c r="C10" s="4" t="s">
        <v>4</v>
      </c>
      <c r="D10" s="4" t="s">
        <v>5</v>
      </c>
      <c r="E10" s="4" t="s">
        <v>166</v>
      </c>
      <c r="F10" s="6" t="s">
        <v>110</v>
      </c>
      <c r="G10" s="6" t="s">
        <v>239</v>
      </c>
      <c r="H10" s="5" t="s">
        <v>238</v>
      </c>
      <c r="I10" s="4" t="s">
        <v>4</v>
      </c>
      <c r="J10" s="4" t="s">
        <v>5</v>
      </c>
      <c r="K10" s="4" t="s">
        <v>166</v>
      </c>
      <c r="L10" s="6" t="s">
        <v>110</v>
      </c>
      <c r="M10" s="6" t="s">
        <v>239</v>
      </c>
      <c r="N10" s="6" t="s">
        <v>326</v>
      </c>
      <c r="O10" s="926"/>
      <c r="P10" s="849"/>
      <c r="T10" s="13"/>
      <c r="U10" s="13"/>
    </row>
    <row r="11" spans="1:16" s="15" customFormat="1" ht="12.75">
      <c r="A11" s="4">
        <v>1</v>
      </c>
      <c r="B11" s="4">
        <v>2</v>
      </c>
      <c r="C11" s="4">
        <v>3</v>
      </c>
      <c r="D11" s="4">
        <v>4</v>
      </c>
      <c r="E11" s="4">
        <v>5</v>
      </c>
      <c r="F11" s="5">
        <v>6</v>
      </c>
      <c r="G11" s="123">
        <v>7</v>
      </c>
      <c r="H11" s="5">
        <v>8</v>
      </c>
      <c r="I11" s="123">
        <v>9</v>
      </c>
      <c r="J11" s="5">
        <v>10</v>
      </c>
      <c r="K11" s="123">
        <v>11</v>
      </c>
      <c r="L11" s="5">
        <v>12</v>
      </c>
      <c r="M11" s="123">
        <v>13</v>
      </c>
      <c r="N11" s="5">
        <v>14</v>
      </c>
      <c r="O11" s="123">
        <v>15</v>
      </c>
      <c r="P11" s="5">
        <v>16</v>
      </c>
    </row>
    <row r="12" spans="1:16" ht="12.75">
      <c r="A12" s="7">
        <v>1</v>
      </c>
      <c r="B12" s="8"/>
      <c r="C12" s="8"/>
      <c r="D12" s="8"/>
      <c r="E12" s="8"/>
      <c r="F12" s="54"/>
      <c r="G12" s="54"/>
      <c r="H12" s="9"/>
      <c r="I12" s="8"/>
      <c r="J12" s="8"/>
      <c r="K12" s="8"/>
      <c r="L12" s="8"/>
      <c r="M12" s="8"/>
      <c r="N12" s="8"/>
      <c r="O12" s="8"/>
      <c r="P12" s="8"/>
    </row>
    <row r="13" spans="1:16" ht="12.75">
      <c r="A13" s="7">
        <v>2</v>
      </c>
      <c r="B13" s="8"/>
      <c r="C13" s="8"/>
      <c r="D13" s="8"/>
      <c r="E13" s="8"/>
      <c r="F13" s="54"/>
      <c r="G13" s="54"/>
      <c r="H13" s="9"/>
      <c r="I13" s="8"/>
      <c r="J13" s="8"/>
      <c r="K13" s="8"/>
      <c r="L13" s="8"/>
      <c r="M13" s="8"/>
      <c r="N13" s="8"/>
      <c r="O13" s="8"/>
      <c r="P13" s="8"/>
    </row>
    <row r="14" spans="1:16" ht="12.75">
      <c r="A14" s="7">
        <v>3</v>
      </c>
      <c r="B14" s="8"/>
      <c r="C14" s="8"/>
      <c r="D14" s="8"/>
      <c r="E14" s="8"/>
      <c r="F14" s="54"/>
      <c r="G14" s="54"/>
      <c r="H14" s="9"/>
      <c r="I14" s="8"/>
      <c r="J14" s="8"/>
      <c r="K14" s="8"/>
      <c r="L14" s="8"/>
      <c r="M14" s="8"/>
      <c r="N14" s="8"/>
      <c r="O14" s="8"/>
      <c r="P14" s="8"/>
    </row>
    <row r="15" spans="1:16" ht="12.75">
      <c r="A15" s="7">
        <v>4</v>
      </c>
      <c r="B15" s="8"/>
      <c r="C15" s="8"/>
      <c r="D15" s="8"/>
      <c r="E15" s="8"/>
      <c r="F15" s="54"/>
      <c r="G15" s="54"/>
      <c r="H15" s="9"/>
      <c r="I15" s="8"/>
      <c r="J15" s="8"/>
      <c r="K15" s="8"/>
      <c r="L15" s="8"/>
      <c r="M15" s="8"/>
      <c r="N15" s="8"/>
      <c r="O15" s="8"/>
      <c r="P15" s="8"/>
    </row>
    <row r="16" spans="1:16" ht="12.75">
      <c r="A16" s="7">
        <v>5</v>
      </c>
      <c r="B16" s="8"/>
      <c r="C16" s="8"/>
      <c r="D16" s="8"/>
      <c r="E16" s="8"/>
      <c r="F16" s="54"/>
      <c r="G16" s="54"/>
      <c r="H16" s="9"/>
      <c r="I16" s="8"/>
      <c r="J16" s="8"/>
      <c r="K16" s="8"/>
      <c r="L16" s="8"/>
      <c r="M16" s="8"/>
      <c r="N16" s="8"/>
      <c r="O16" s="8"/>
      <c r="P16" s="8"/>
    </row>
    <row r="17" spans="1:16" ht="12.75">
      <c r="A17" s="7">
        <v>6</v>
      </c>
      <c r="B17" s="8"/>
      <c r="C17" s="8"/>
      <c r="D17" s="8"/>
      <c r="E17" s="8"/>
      <c r="F17" s="54"/>
      <c r="G17" s="54"/>
      <c r="H17" s="9"/>
      <c r="I17" s="8"/>
      <c r="J17" s="8"/>
      <c r="K17" s="8"/>
      <c r="L17" s="8"/>
      <c r="M17" s="8"/>
      <c r="N17" s="8"/>
      <c r="O17" s="8"/>
      <c r="P17" s="8"/>
    </row>
    <row r="18" spans="1:16" ht="12.75">
      <c r="A18" s="7">
        <v>7</v>
      </c>
      <c r="B18" s="8"/>
      <c r="C18" s="8"/>
      <c r="D18" s="8"/>
      <c r="E18" s="8"/>
      <c r="F18" s="54"/>
      <c r="G18" s="54"/>
      <c r="H18" s="9"/>
      <c r="I18" s="8"/>
      <c r="J18" s="8"/>
      <c r="K18" s="8"/>
      <c r="L18" s="8"/>
      <c r="M18" s="8"/>
      <c r="N18" s="8"/>
      <c r="O18" s="8"/>
      <c r="P18" s="8"/>
    </row>
    <row r="19" spans="1:16" ht="12.75">
      <c r="A19" s="7">
        <v>8</v>
      </c>
      <c r="B19" s="8"/>
      <c r="C19" s="8"/>
      <c r="D19" s="8"/>
      <c r="E19" s="8"/>
      <c r="F19" s="54"/>
      <c r="G19" s="54"/>
      <c r="H19" s="9"/>
      <c r="I19" s="8"/>
      <c r="J19" s="8"/>
      <c r="K19" s="8"/>
      <c r="L19" s="8"/>
      <c r="M19" s="8"/>
      <c r="N19" s="8"/>
      <c r="O19" s="8"/>
      <c r="P19" s="8"/>
    </row>
    <row r="20" spans="1:16" ht="12.75">
      <c r="A20" s="7">
        <v>9</v>
      </c>
      <c r="B20" s="8"/>
      <c r="C20" s="8"/>
      <c r="D20" s="8"/>
      <c r="E20" s="8"/>
      <c r="F20" s="54"/>
      <c r="G20" s="54"/>
      <c r="H20" s="9"/>
      <c r="I20" s="8"/>
      <c r="J20" s="8"/>
      <c r="K20" s="8"/>
      <c r="L20" s="8"/>
      <c r="M20" s="8"/>
      <c r="N20" s="8"/>
      <c r="O20" s="8"/>
      <c r="P20" s="8"/>
    </row>
    <row r="21" spans="1:16" ht="12.75">
      <c r="A21" s="7">
        <v>10</v>
      </c>
      <c r="B21" s="8"/>
      <c r="C21" s="8"/>
      <c r="D21" s="8"/>
      <c r="E21" s="8"/>
      <c r="F21" s="54"/>
      <c r="G21" s="54"/>
      <c r="H21" s="9"/>
      <c r="I21" s="8"/>
      <c r="J21" s="8"/>
      <c r="K21" s="8"/>
      <c r="L21" s="8"/>
      <c r="M21" s="8"/>
      <c r="N21" s="8"/>
      <c r="O21" s="8"/>
      <c r="P21" s="8"/>
    </row>
    <row r="22" spans="1:16" ht="12.75">
      <c r="A22" s="7">
        <v>11</v>
      </c>
      <c r="B22" s="8"/>
      <c r="C22" s="8"/>
      <c r="D22" s="8"/>
      <c r="E22" s="8"/>
      <c r="F22" s="54"/>
      <c r="G22" s="54"/>
      <c r="H22" s="9"/>
      <c r="I22" s="8"/>
      <c r="J22" s="8"/>
      <c r="K22" s="8"/>
      <c r="L22" s="8"/>
      <c r="M22" s="8"/>
      <c r="N22" s="8"/>
      <c r="O22" s="8"/>
      <c r="P22" s="8"/>
    </row>
    <row r="23" spans="1:16" ht="12.75">
      <c r="A23" s="7">
        <v>12</v>
      </c>
      <c r="B23" s="8"/>
      <c r="C23" s="8"/>
      <c r="D23" s="8"/>
      <c r="E23" s="8"/>
      <c r="F23" s="54"/>
      <c r="G23" s="54"/>
      <c r="H23" s="9"/>
      <c r="I23" s="8"/>
      <c r="J23" s="8"/>
      <c r="K23" s="8"/>
      <c r="L23" s="8"/>
      <c r="M23" s="8"/>
      <c r="N23" s="8"/>
      <c r="O23" s="8"/>
      <c r="P23" s="8"/>
    </row>
    <row r="24" spans="1:16" ht="12.75">
      <c r="A24" s="7">
        <v>13</v>
      </c>
      <c r="B24" s="8"/>
      <c r="C24" s="8"/>
      <c r="D24" s="8"/>
      <c r="E24" s="8"/>
      <c r="F24" s="54"/>
      <c r="G24" s="54"/>
      <c r="H24" s="9"/>
      <c r="I24" s="8"/>
      <c r="J24" s="8"/>
      <c r="K24" s="8"/>
      <c r="L24" s="8"/>
      <c r="M24" s="8"/>
      <c r="N24" s="8"/>
      <c r="O24" s="8"/>
      <c r="P24" s="8"/>
    </row>
    <row r="25" spans="1:16" ht="12.75">
      <c r="A25" s="7">
        <v>14</v>
      </c>
      <c r="B25" s="8"/>
      <c r="C25" s="8"/>
      <c r="D25" s="8"/>
      <c r="E25" s="8"/>
      <c r="F25" s="54"/>
      <c r="G25" s="54"/>
      <c r="H25" s="9"/>
      <c r="I25" s="8"/>
      <c r="J25" s="8"/>
      <c r="K25" s="8"/>
      <c r="L25" s="8"/>
      <c r="M25" s="8"/>
      <c r="N25" s="8"/>
      <c r="O25" s="8"/>
      <c r="P25" s="8"/>
    </row>
    <row r="26" spans="1:16" ht="12.75">
      <c r="A26" s="10" t="s">
        <v>6</v>
      </c>
      <c r="B26" s="8"/>
      <c r="C26" s="8"/>
      <c r="D26" s="8"/>
      <c r="E26" s="8"/>
      <c r="F26" s="54"/>
      <c r="G26" s="54"/>
      <c r="H26" s="9"/>
      <c r="I26" s="8"/>
      <c r="J26" s="8"/>
      <c r="K26" s="8"/>
      <c r="L26" s="8"/>
      <c r="M26" s="8"/>
      <c r="N26" s="8"/>
      <c r="O26" s="8"/>
      <c r="P26" s="8"/>
    </row>
    <row r="27" spans="1:16" ht="12.75">
      <c r="A27" s="10" t="s">
        <v>6</v>
      </c>
      <c r="B27" s="8"/>
      <c r="C27" s="8"/>
      <c r="D27" s="8"/>
      <c r="E27" s="8"/>
      <c r="F27" s="54"/>
      <c r="G27" s="54"/>
      <c r="H27" s="9"/>
      <c r="I27" s="8"/>
      <c r="J27" s="8"/>
      <c r="K27" s="8"/>
      <c r="L27" s="8"/>
      <c r="M27" s="8"/>
      <c r="N27" s="8"/>
      <c r="O27" s="8"/>
      <c r="P27" s="8"/>
    </row>
    <row r="28" spans="1:16" ht="12.75">
      <c r="A28" s="2" t="s">
        <v>18</v>
      </c>
      <c r="B28" s="8"/>
      <c r="C28" s="8"/>
      <c r="D28" s="8"/>
      <c r="E28" s="8"/>
      <c r="F28" s="54"/>
      <c r="G28" s="54"/>
      <c r="H28" s="9"/>
      <c r="I28" s="8"/>
      <c r="J28" s="8"/>
      <c r="K28" s="8"/>
      <c r="L28" s="8"/>
      <c r="M28" s="8"/>
      <c r="N28" s="8"/>
      <c r="O28" s="8"/>
      <c r="P28" s="8"/>
    </row>
    <row r="29" spans="1:15" ht="12.75">
      <c r="A29" s="12"/>
      <c r="B29" s="13"/>
      <c r="C29" s="13"/>
      <c r="D29" s="13"/>
      <c r="E29" s="13"/>
      <c r="F29" s="13"/>
      <c r="G29" s="13"/>
      <c r="H29" s="13"/>
      <c r="I29" s="13"/>
      <c r="J29" s="13"/>
      <c r="K29" s="13"/>
      <c r="L29" s="13"/>
      <c r="M29" s="13"/>
      <c r="N29" s="13"/>
      <c r="O29" s="13"/>
    </row>
    <row r="30" ht="12.75">
      <c r="A30" s="11" t="s">
        <v>7</v>
      </c>
    </row>
    <row r="31" ht="12.75">
      <c r="A31" t="s">
        <v>8</v>
      </c>
    </row>
    <row r="32" spans="1:14" ht="12.75">
      <c r="A32" t="s">
        <v>9</v>
      </c>
      <c r="K32" s="12" t="s">
        <v>10</v>
      </c>
      <c r="L32" s="12"/>
      <c r="M32" s="12"/>
      <c r="N32" s="12" t="s">
        <v>10</v>
      </c>
    </row>
    <row r="33" spans="1:14" ht="12.75">
      <c r="A33" t="s">
        <v>101</v>
      </c>
      <c r="K33" s="12"/>
      <c r="L33" s="12"/>
      <c r="M33" s="12"/>
      <c r="N33" s="12"/>
    </row>
    <row r="34" spans="1:14" ht="12.75">
      <c r="A34" s="920" t="s">
        <v>102</v>
      </c>
      <c r="B34" s="920"/>
      <c r="C34" s="920"/>
      <c r="D34" s="920"/>
      <c r="K34" s="13"/>
      <c r="L34" s="13"/>
      <c r="M34" s="13"/>
      <c r="N34" s="13"/>
    </row>
    <row r="35" spans="1:15" ht="12.75">
      <c r="A35" t="s">
        <v>242</v>
      </c>
      <c r="E35" s="13"/>
      <c r="F35" s="13"/>
      <c r="G35" s="13"/>
      <c r="H35" s="13"/>
      <c r="I35" s="13"/>
      <c r="J35" s="13"/>
      <c r="K35" s="13"/>
      <c r="L35" s="13"/>
      <c r="M35" s="13"/>
      <c r="N35" s="13"/>
      <c r="O35" s="13"/>
    </row>
    <row r="36" spans="5:15" ht="12.75">
      <c r="E36" s="13"/>
      <c r="F36" s="13"/>
      <c r="G36" s="13"/>
      <c r="H36" s="13"/>
      <c r="I36" s="13"/>
      <c r="J36" s="13"/>
      <c r="K36" s="13"/>
      <c r="L36" s="13"/>
      <c r="M36" s="13"/>
      <c r="N36" s="13"/>
      <c r="O36" s="13"/>
    </row>
    <row r="37" spans="1:17" ht="15" customHeight="1">
      <c r="A37" s="14" t="s">
        <v>11</v>
      </c>
      <c r="B37" s="14"/>
      <c r="C37" s="14"/>
      <c r="D37" s="14"/>
      <c r="E37" s="14"/>
      <c r="F37" s="14"/>
      <c r="G37" s="14"/>
      <c r="H37" s="14"/>
      <c r="K37" s="15"/>
      <c r="L37" s="917"/>
      <c r="M37" s="917"/>
      <c r="N37" s="918"/>
      <c r="O37" s="921" t="s">
        <v>12</v>
      </c>
      <c r="P37" s="921"/>
      <c r="Q37" s="921"/>
    </row>
    <row r="38" spans="1:16" ht="15" customHeight="1">
      <c r="A38" s="917" t="s">
        <v>13</v>
      </c>
      <c r="B38" s="917"/>
      <c r="C38" s="917"/>
      <c r="D38" s="917"/>
      <c r="E38" s="917"/>
      <c r="F38" s="917"/>
      <c r="G38" s="917"/>
      <c r="H38" s="917"/>
      <c r="I38" s="917"/>
      <c r="J38" s="917"/>
      <c r="K38" s="917"/>
      <c r="L38" s="917"/>
      <c r="M38" s="917"/>
      <c r="N38" s="917"/>
      <c r="O38" s="917"/>
      <c r="P38" s="917"/>
    </row>
    <row r="39" spans="1:16" ht="15.75">
      <c r="A39" s="917" t="s">
        <v>14</v>
      </c>
      <c r="B39" s="917"/>
      <c r="C39" s="917"/>
      <c r="D39" s="917"/>
      <c r="E39" s="917"/>
      <c r="F39" s="917"/>
      <c r="G39" s="917"/>
      <c r="H39" s="917"/>
      <c r="I39" s="917"/>
      <c r="J39" s="917"/>
      <c r="K39" s="917"/>
      <c r="L39" s="917"/>
      <c r="M39" s="917"/>
      <c r="N39" s="917"/>
      <c r="O39" s="917"/>
      <c r="P39" s="917"/>
    </row>
    <row r="40" spans="12:16" ht="12.75">
      <c r="L40" s="862" t="s">
        <v>85</v>
      </c>
      <c r="M40" s="862"/>
      <c r="N40" s="862"/>
      <c r="O40" s="862"/>
      <c r="P40" s="862"/>
    </row>
    <row r="41" spans="1:15" ht="12.75">
      <c r="A41" s="916"/>
      <c r="B41" s="916"/>
      <c r="C41" s="916"/>
      <c r="D41" s="916"/>
      <c r="E41" s="916"/>
      <c r="F41" s="916"/>
      <c r="G41" s="916"/>
      <c r="H41" s="916"/>
      <c r="I41" s="916"/>
      <c r="J41" s="916"/>
      <c r="K41" s="916"/>
      <c r="L41" s="916"/>
      <c r="M41" s="916"/>
      <c r="N41" s="916"/>
      <c r="O41" s="916"/>
    </row>
  </sheetData>
  <sheetProtection/>
  <mergeCells count="20">
    <mergeCell ref="N7:P7"/>
    <mergeCell ref="A7:B7"/>
    <mergeCell ref="O9:O10"/>
    <mergeCell ref="D1:J1"/>
    <mergeCell ref="A5:O5"/>
    <mergeCell ref="A3:O3"/>
    <mergeCell ref="A2:O2"/>
    <mergeCell ref="N1:O1"/>
    <mergeCell ref="B9:B10"/>
    <mergeCell ref="A9:A10"/>
    <mergeCell ref="A41:O41"/>
    <mergeCell ref="L37:N37"/>
    <mergeCell ref="A39:P39"/>
    <mergeCell ref="A38:P38"/>
    <mergeCell ref="I9:N9"/>
    <mergeCell ref="A34:D34"/>
    <mergeCell ref="O37:Q37"/>
    <mergeCell ref="C9:H9"/>
    <mergeCell ref="L40:P40"/>
    <mergeCell ref="P9:P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8" r:id="rId1"/>
</worksheet>
</file>

<file path=xl/worksheets/sheet50.xml><?xml version="1.0" encoding="utf-8"?>
<worksheet xmlns="http://schemas.openxmlformats.org/spreadsheetml/2006/main" xmlns:r="http://schemas.openxmlformats.org/officeDocument/2006/relationships">
  <sheetPr>
    <tabColor rgb="FF00B050"/>
  </sheetPr>
  <dimension ref="A1:L97"/>
  <sheetViews>
    <sheetView view="pageBreakPreview" zoomScaleSheetLayoutView="100" zoomScalePageLayoutView="0" workbookViewId="0" topLeftCell="A1">
      <pane xSplit="2" ySplit="9" topLeftCell="C79" activePane="bottomRight" state="frozen"/>
      <selection pane="topLeft" activeCell="H33" sqref="A33:V43"/>
      <selection pane="topRight" activeCell="H33" sqref="A33:V43"/>
      <selection pane="bottomLeft" activeCell="H33" sqref="A33:V43"/>
      <selection pane="bottomRight" activeCell="A1" sqref="A1:IV16384"/>
    </sheetView>
  </sheetViews>
  <sheetFormatPr defaultColWidth="9.140625" defaultRowHeight="12.75"/>
  <cols>
    <col min="1" max="1" width="5.8515625" style="74" customWidth="1"/>
    <col min="2" max="2" width="21.7109375" style="74" customWidth="1"/>
    <col min="3" max="5" width="9.140625" style="74" customWidth="1"/>
    <col min="6" max="6" width="13.421875" style="74" customWidth="1"/>
    <col min="7" max="7" width="14.8515625" style="74" customWidth="1"/>
    <col min="8" max="8" width="12.421875" style="74" customWidth="1"/>
    <col min="9" max="9" width="15.28125" style="74" customWidth="1"/>
    <col min="10" max="10" width="14.28125" style="74" customWidth="1"/>
    <col min="11" max="11" width="13.8515625" style="74" customWidth="1"/>
    <col min="12" max="12" width="9.140625" style="74" hidden="1" customWidth="1"/>
    <col min="13" max="16384" width="9.140625" style="74" customWidth="1"/>
  </cols>
  <sheetData>
    <row r="1" ht="18">
      <c r="K1" s="485" t="s">
        <v>520</v>
      </c>
    </row>
    <row r="2" spans="1:11" ht="18">
      <c r="A2" s="1222" t="s">
        <v>0</v>
      </c>
      <c r="B2" s="1222"/>
      <c r="C2" s="1222"/>
      <c r="D2" s="1222"/>
      <c r="E2" s="1222"/>
      <c r="F2" s="1222"/>
      <c r="G2" s="1222"/>
      <c r="H2" s="1222"/>
      <c r="I2" s="1222"/>
      <c r="J2" s="1222"/>
      <c r="K2" s="1222"/>
    </row>
    <row r="3" spans="1:11" ht="21">
      <c r="A3" s="1251" t="s">
        <v>388</v>
      </c>
      <c r="B3" s="1251"/>
      <c r="C3" s="1251"/>
      <c r="D3" s="1251"/>
      <c r="E3" s="1251"/>
      <c r="F3" s="1251"/>
      <c r="G3" s="1251"/>
      <c r="H3" s="1251"/>
      <c r="I3" s="1251"/>
      <c r="J3" s="1251"/>
      <c r="K3" s="1251"/>
    </row>
    <row r="4" spans="1:11" ht="15">
      <c r="A4" s="248"/>
      <c r="B4" s="248"/>
      <c r="C4" s="248"/>
      <c r="D4" s="248"/>
      <c r="E4" s="248"/>
      <c r="F4" s="248"/>
      <c r="G4" s="248"/>
      <c r="H4" s="248"/>
      <c r="I4" s="248"/>
      <c r="J4" s="248"/>
      <c r="K4" s="248"/>
    </row>
    <row r="5" spans="1:11" ht="15">
      <c r="A5" s="1252" t="s">
        <v>521</v>
      </c>
      <c r="B5" s="1252"/>
      <c r="C5" s="1252"/>
      <c r="D5" s="1252"/>
      <c r="E5" s="1252"/>
      <c r="F5" s="1252"/>
      <c r="G5" s="1252"/>
      <c r="H5" s="1252"/>
      <c r="I5" s="1252"/>
      <c r="J5" s="1252"/>
      <c r="K5" s="1252"/>
    </row>
    <row r="6" spans="1:12" ht="15">
      <c r="A6" s="249" t="s">
        <v>994</v>
      </c>
      <c r="B6" s="249"/>
      <c r="C6" s="249"/>
      <c r="D6" s="249"/>
      <c r="E6" s="249"/>
      <c r="F6" s="249"/>
      <c r="G6" s="249"/>
      <c r="H6" s="249"/>
      <c r="I6" s="248"/>
      <c r="K6" s="468" t="s">
        <v>434</v>
      </c>
      <c r="L6" s="317"/>
    </row>
    <row r="7" spans="1:11" ht="32.25" customHeight="1">
      <c r="A7" s="1224" t="s">
        <v>1</v>
      </c>
      <c r="B7" s="1224" t="s">
        <v>2</v>
      </c>
      <c r="C7" s="1224" t="s">
        <v>522</v>
      </c>
      <c r="D7" s="1224" t="s">
        <v>523</v>
      </c>
      <c r="E7" s="1224"/>
      <c r="F7" s="1224"/>
      <c r="G7" s="1224"/>
      <c r="H7" s="1224"/>
      <c r="I7" s="1253" t="s">
        <v>524</v>
      </c>
      <c r="J7" s="1254"/>
      <c r="K7" s="1255"/>
    </row>
    <row r="8" spans="1:11" ht="90" customHeight="1">
      <c r="A8" s="1224"/>
      <c r="B8" s="1224"/>
      <c r="C8" s="1224"/>
      <c r="D8" s="250" t="s">
        <v>525</v>
      </c>
      <c r="E8" s="250" t="s">
        <v>266</v>
      </c>
      <c r="F8" s="250" t="s">
        <v>526</v>
      </c>
      <c r="G8" s="250" t="s">
        <v>527</v>
      </c>
      <c r="H8" s="250" t="s">
        <v>528</v>
      </c>
      <c r="I8" s="250" t="s">
        <v>529</v>
      </c>
      <c r="J8" s="250" t="s">
        <v>530</v>
      </c>
      <c r="K8" s="250" t="s">
        <v>531</v>
      </c>
    </row>
    <row r="9" spans="1:11" ht="15">
      <c r="A9" s="375" t="s">
        <v>463</v>
      </c>
      <c r="B9" s="375" t="s">
        <v>464</v>
      </c>
      <c r="C9" s="375" t="s">
        <v>465</v>
      </c>
      <c r="D9" s="375" t="s">
        <v>466</v>
      </c>
      <c r="E9" s="375" t="s">
        <v>467</v>
      </c>
      <c r="F9" s="375" t="s">
        <v>468</v>
      </c>
      <c r="G9" s="375" t="s">
        <v>469</v>
      </c>
      <c r="H9" s="375" t="s">
        <v>470</v>
      </c>
      <c r="I9" s="375" t="s">
        <v>490</v>
      </c>
      <c r="J9" s="375" t="s">
        <v>491</v>
      </c>
      <c r="K9" s="375" t="s">
        <v>492</v>
      </c>
    </row>
    <row r="10" spans="1:12" ht="12.75">
      <c r="A10" s="282">
        <v>1</v>
      </c>
      <c r="B10" s="283" t="s">
        <v>627</v>
      </c>
      <c r="C10" s="369">
        <v>1</v>
      </c>
      <c r="D10" s="369">
        <v>48</v>
      </c>
      <c r="E10" s="369">
        <v>6725</v>
      </c>
      <c r="F10" s="369">
        <v>13</v>
      </c>
      <c r="G10" s="369">
        <v>0</v>
      </c>
      <c r="H10" s="369">
        <v>13</v>
      </c>
      <c r="I10" s="369">
        <v>0.91</v>
      </c>
      <c r="J10" s="369">
        <v>0</v>
      </c>
      <c r="K10" s="369">
        <v>0.91</v>
      </c>
      <c r="L10" s="83"/>
    </row>
    <row r="11" spans="1:12" ht="12.75">
      <c r="A11" s="282">
        <v>2</v>
      </c>
      <c r="B11" s="283" t="s">
        <v>628</v>
      </c>
      <c r="C11" s="369"/>
      <c r="D11" s="369"/>
      <c r="E11" s="369"/>
      <c r="F11" s="369"/>
      <c r="G11" s="369"/>
      <c r="H11" s="369"/>
      <c r="I11" s="369"/>
      <c r="J11" s="369"/>
      <c r="K11" s="369"/>
      <c r="L11" s="83"/>
    </row>
    <row r="12" spans="1:12" ht="12.75">
      <c r="A12" s="282">
        <v>3</v>
      </c>
      <c r="B12" s="283" t="s">
        <v>629</v>
      </c>
      <c r="C12" s="369">
        <v>0</v>
      </c>
      <c r="D12" s="369">
        <v>0</v>
      </c>
      <c r="E12" s="369">
        <v>0</v>
      </c>
      <c r="F12" s="369">
        <v>0</v>
      </c>
      <c r="G12" s="369">
        <v>0</v>
      </c>
      <c r="H12" s="369">
        <v>0</v>
      </c>
      <c r="I12" s="369">
        <v>0</v>
      </c>
      <c r="J12" s="369">
        <v>0</v>
      </c>
      <c r="K12" s="369">
        <v>0</v>
      </c>
      <c r="L12" s="83"/>
    </row>
    <row r="13" spans="1:12" ht="12.75">
      <c r="A13" s="282">
        <v>4</v>
      </c>
      <c r="B13" s="283" t="s">
        <v>630</v>
      </c>
      <c r="C13" s="369">
        <v>0</v>
      </c>
      <c r="D13" s="369">
        <v>0</v>
      </c>
      <c r="E13" s="369">
        <v>0</v>
      </c>
      <c r="F13" s="369">
        <v>0</v>
      </c>
      <c r="G13" s="369">
        <v>0</v>
      </c>
      <c r="H13" s="369">
        <v>0</v>
      </c>
      <c r="I13" s="369">
        <v>0</v>
      </c>
      <c r="J13" s="369">
        <v>0</v>
      </c>
      <c r="K13" s="369">
        <v>0</v>
      </c>
      <c r="L13" s="83"/>
    </row>
    <row r="14" spans="1:12" ht="12.75">
      <c r="A14" s="282">
        <v>5</v>
      </c>
      <c r="B14" s="283" t="s">
        <v>631</v>
      </c>
      <c r="C14" s="369">
        <v>0</v>
      </c>
      <c r="D14" s="369">
        <v>0</v>
      </c>
      <c r="E14" s="369">
        <v>0</v>
      </c>
      <c r="F14" s="369">
        <v>0</v>
      </c>
      <c r="G14" s="369">
        <v>0</v>
      </c>
      <c r="H14" s="369">
        <v>0</v>
      </c>
      <c r="I14" s="369">
        <v>0</v>
      </c>
      <c r="J14" s="369">
        <v>0</v>
      </c>
      <c r="K14" s="369">
        <v>0</v>
      </c>
      <c r="L14" s="83"/>
    </row>
    <row r="15" spans="1:12" ht="12.75">
      <c r="A15" s="282">
        <v>6</v>
      </c>
      <c r="B15" s="283" t="s">
        <v>632</v>
      </c>
      <c r="C15" s="369">
        <v>0</v>
      </c>
      <c r="D15" s="369">
        <v>0</v>
      </c>
      <c r="E15" s="369">
        <v>0</v>
      </c>
      <c r="F15" s="369">
        <v>0</v>
      </c>
      <c r="G15" s="369">
        <v>0</v>
      </c>
      <c r="H15" s="369">
        <v>0</v>
      </c>
      <c r="I15" s="369">
        <v>0</v>
      </c>
      <c r="J15" s="369">
        <v>0</v>
      </c>
      <c r="K15" s="369">
        <v>0</v>
      </c>
      <c r="L15" s="83"/>
    </row>
    <row r="16" spans="1:12" ht="12.75">
      <c r="A16" s="282">
        <v>7</v>
      </c>
      <c r="B16" s="283" t="s">
        <v>633</v>
      </c>
      <c r="C16" s="369">
        <v>0</v>
      </c>
      <c r="D16" s="369">
        <v>0</v>
      </c>
      <c r="E16" s="369">
        <v>0</v>
      </c>
      <c r="F16" s="369">
        <v>0</v>
      </c>
      <c r="G16" s="369">
        <v>0</v>
      </c>
      <c r="H16" s="369">
        <v>0</v>
      </c>
      <c r="I16" s="369">
        <v>0</v>
      </c>
      <c r="J16" s="369">
        <v>0</v>
      </c>
      <c r="K16" s="369">
        <v>0</v>
      </c>
      <c r="L16" s="83"/>
    </row>
    <row r="17" spans="1:12" ht="12.75">
      <c r="A17" s="282">
        <v>8</v>
      </c>
      <c r="B17" s="283" t="s">
        <v>634</v>
      </c>
      <c r="C17" s="369">
        <v>6</v>
      </c>
      <c r="D17" s="369">
        <v>75</v>
      </c>
      <c r="E17" s="369">
        <v>19885</v>
      </c>
      <c r="F17" s="369">
        <v>42</v>
      </c>
      <c r="G17" s="369">
        <v>0</v>
      </c>
      <c r="H17" s="369">
        <v>42</v>
      </c>
      <c r="I17" s="369">
        <v>3.36</v>
      </c>
      <c r="J17" s="369">
        <v>0</v>
      </c>
      <c r="K17" s="369"/>
      <c r="L17" s="83"/>
    </row>
    <row r="18" spans="1:12" ht="12.75">
      <c r="A18" s="282">
        <v>9</v>
      </c>
      <c r="B18" s="283" t="s">
        <v>635</v>
      </c>
      <c r="C18" s="369">
        <v>0</v>
      </c>
      <c r="D18" s="369">
        <v>0</v>
      </c>
      <c r="E18" s="369">
        <v>0</v>
      </c>
      <c r="F18" s="369">
        <v>0</v>
      </c>
      <c r="G18" s="369">
        <v>0</v>
      </c>
      <c r="H18" s="369">
        <v>0</v>
      </c>
      <c r="I18" s="369">
        <v>0</v>
      </c>
      <c r="J18" s="369">
        <v>0</v>
      </c>
      <c r="K18" s="369">
        <v>0</v>
      </c>
      <c r="L18" s="83"/>
    </row>
    <row r="19" spans="1:12" ht="12.75">
      <c r="A19" s="282">
        <v>10</v>
      </c>
      <c r="B19" s="283" t="s">
        <v>636</v>
      </c>
      <c r="C19" s="369">
        <v>6</v>
      </c>
      <c r="D19" s="369">
        <v>66</v>
      </c>
      <c r="E19" s="369">
        <v>10302</v>
      </c>
      <c r="F19" s="369">
        <v>44</v>
      </c>
      <c r="G19" s="369">
        <v>0</v>
      </c>
      <c r="H19" s="369">
        <v>44</v>
      </c>
      <c r="I19" s="369">
        <v>29.4</v>
      </c>
      <c r="J19" s="369">
        <v>0</v>
      </c>
      <c r="K19" s="369">
        <v>29.4</v>
      </c>
      <c r="L19" s="83"/>
    </row>
    <row r="20" spans="1:12" ht="12.75">
      <c r="A20" s="282">
        <v>11</v>
      </c>
      <c r="B20" s="283" t="s">
        <v>637</v>
      </c>
      <c r="C20" s="369">
        <v>0</v>
      </c>
      <c r="D20" s="369">
        <v>0</v>
      </c>
      <c r="E20" s="369">
        <v>0</v>
      </c>
      <c r="F20" s="369">
        <v>0</v>
      </c>
      <c r="G20" s="369">
        <v>0</v>
      </c>
      <c r="H20" s="369">
        <v>0</v>
      </c>
      <c r="I20" s="369">
        <v>0</v>
      </c>
      <c r="J20" s="369">
        <v>0</v>
      </c>
      <c r="K20" s="369">
        <v>0</v>
      </c>
      <c r="L20" s="83"/>
    </row>
    <row r="21" spans="1:12" ht="12.75">
      <c r="A21" s="282">
        <v>12</v>
      </c>
      <c r="B21" s="283" t="s">
        <v>638</v>
      </c>
      <c r="C21" s="369">
        <v>0</v>
      </c>
      <c r="D21" s="369">
        <v>0</v>
      </c>
      <c r="E21" s="369">
        <v>0</v>
      </c>
      <c r="F21" s="369">
        <v>0</v>
      </c>
      <c r="G21" s="369">
        <v>0</v>
      </c>
      <c r="H21" s="369">
        <v>0</v>
      </c>
      <c r="I21" s="369">
        <v>0</v>
      </c>
      <c r="J21" s="369">
        <v>0</v>
      </c>
      <c r="K21" s="369">
        <v>0</v>
      </c>
      <c r="L21" s="83"/>
    </row>
    <row r="22" spans="1:12" ht="12.75">
      <c r="A22" s="282">
        <v>13</v>
      </c>
      <c r="B22" s="283" t="s">
        <v>639</v>
      </c>
      <c r="C22" s="369">
        <v>1</v>
      </c>
      <c r="D22" s="369">
        <v>31</v>
      </c>
      <c r="E22" s="369">
        <v>1489</v>
      </c>
      <c r="F22" s="369">
        <v>8</v>
      </c>
      <c r="G22" s="369">
        <v>0</v>
      </c>
      <c r="H22" s="369">
        <v>8</v>
      </c>
      <c r="I22" s="369">
        <v>0.06</v>
      </c>
      <c r="J22" s="369">
        <v>0</v>
      </c>
      <c r="K22" s="369">
        <v>0.06</v>
      </c>
      <c r="L22" s="83"/>
    </row>
    <row r="23" spans="1:12" ht="12.75">
      <c r="A23" s="282">
        <v>14</v>
      </c>
      <c r="B23" s="283" t="s">
        <v>640</v>
      </c>
      <c r="C23" s="369">
        <v>5</v>
      </c>
      <c r="D23" s="369">
        <v>348</v>
      </c>
      <c r="E23" s="369">
        <v>61000</v>
      </c>
      <c r="F23" s="369">
        <v>96</v>
      </c>
      <c r="G23" s="369">
        <v>0</v>
      </c>
      <c r="H23" s="369">
        <v>96</v>
      </c>
      <c r="I23" s="369">
        <v>0</v>
      </c>
      <c r="J23" s="369">
        <v>0</v>
      </c>
      <c r="K23" s="369">
        <v>0</v>
      </c>
      <c r="L23" s="83"/>
    </row>
    <row r="24" spans="1:12" ht="12.75">
      <c r="A24" s="282">
        <v>15</v>
      </c>
      <c r="B24" s="283" t="s">
        <v>641</v>
      </c>
      <c r="C24" s="369">
        <v>0</v>
      </c>
      <c r="D24" s="369">
        <v>0</v>
      </c>
      <c r="E24" s="369">
        <v>0</v>
      </c>
      <c r="F24" s="369">
        <v>0</v>
      </c>
      <c r="G24" s="369">
        <v>0</v>
      </c>
      <c r="H24" s="369">
        <v>0</v>
      </c>
      <c r="I24" s="369">
        <v>0</v>
      </c>
      <c r="J24" s="369">
        <v>0</v>
      </c>
      <c r="K24" s="369">
        <v>0</v>
      </c>
      <c r="L24" s="83"/>
    </row>
    <row r="25" spans="1:12" ht="12.75">
      <c r="A25" s="282">
        <v>16</v>
      </c>
      <c r="B25" s="283" t="s">
        <v>642</v>
      </c>
      <c r="C25" s="369">
        <v>0</v>
      </c>
      <c r="D25" s="369">
        <v>0</v>
      </c>
      <c r="E25" s="369">
        <v>0</v>
      </c>
      <c r="F25" s="369">
        <v>0</v>
      </c>
      <c r="G25" s="369">
        <v>0</v>
      </c>
      <c r="H25" s="369">
        <v>0</v>
      </c>
      <c r="I25" s="369">
        <v>0</v>
      </c>
      <c r="J25" s="369">
        <v>0</v>
      </c>
      <c r="K25" s="369">
        <v>0</v>
      </c>
      <c r="L25" s="83"/>
    </row>
    <row r="26" spans="1:12" ht="12.75">
      <c r="A26" s="282">
        <v>17</v>
      </c>
      <c r="B26" s="283" t="s">
        <v>643</v>
      </c>
      <c r="C26" s="369">
        <v>2</v>
      </c>
      <c r="D26" s="369">
        <v>150</v>
      </c>
      <c r="E26" s="369">
        <v>21205</v>
      </c>
      <c r="F26" s="369">
        <v>35</v>
      </c>
      <c r="G26" s="369">
        <v>0</v>
      </c>
      <c r="H26" s="369">
        <v>35</v>
      </c>
      <c r="I26" s="369">
        <v>1.57</v>
      </c>
      <c r="J26" s="369">
        <v>0</v>
      </c>
      <c r="K26" s="369">
        <v>1.57</v>
      </c>
      <c r="L26" s="83"/>
    </row>
    <row r="27" spans="1:12" ht="12.75">
      <c r="A27" s="282">
        <v>18</v>
      </c>
      <c r="B27" s="283" t="s">
        <v>644</v>
      </c>
      <c r="C27" s="369">
        <v>6</v>
      </c>
      <c r="D27" s="369">
        <v>40</v>
      </c>
      <c r="E27" s="369">
        <v>1816</v>
      </c>
      <c r="F27" s="369">
        <v>21</v>
      </c>
      <c r="G27" s="369">
        <v>0</v>
      </c>
      <c r="H27" s="369">
        <v>21</v>
      </c>
      <c r="I27" s="369">
        <v>189000</v>
      </c>
      <c r="J27" s="369">
        <v>0</v>
      </c>
      <c r="K27" s="369">
        <v>189000</v>
      </c>
      <c r="L27" s="83"/>
    </row>
    <row r="28" spans="1:12" ht="12.75">
      <c r="A28" s="282">
        <v>19</v>
      </c>
      <c r="B28" s="283" t="s">
        <v>645</v>
      </c>
      <c r="C28" s="369">
        <v>5</v>
      </c>
      <c r="D28" s="369">
        <v>25</v>
      </c>
      <c r="E28" s="369">
        <v>2694</v>
      </c>
      <c r="F28" s="369">
        <v>22</v>
      </c>
      <c r="G28" s="369">
        <v>0</v>
      </c>
      <c r="H28" s="369">
        <v>22</v>
      </c>
      <c r="I28" s="369">
        <v>110000</v>
      </c>
      <c r="J28" s="369">
        <v>0</v>
      </c>
      <c r="K28" s="369">
        <v>110000</v>
      </c>
      <c r="L28" s="83"/>
    </row>
    <row r="29" spans="1:12" ht="12.75">
      <c r="A29" s="282">
        <v>20</v>
      </c>
      <c r="B29" s="283" t="s">
        <v>646</v>
      </c>
      <c r="C29" s="369">
        <v>0</v>
      </c>
      <c r="D29" s="369">
        <v>0</v>
      </c>
      <c r="E29" s="369">
        <v>0</v>
      </c>
      <c r="F29" s="369">
        <v>0</v>
      </c>
      <c r="G29" s="369">
        <v>0</v>
      </c>
      <c r="H29" s="369">
        <v>0</v>
      </c>
      <c r="I29" s="369">
        <v>0</v>
      </c>
      <c r="J29" s="369">
        <v>0</v>
      </c>
      <c r="K29" s="369">
        <v>0</v>
      </c>
      <c r="L29" s="83"/>
    </row>
    <row r="30" spans="1:12" ht="12.75">
      <c r="A30" s="282">
        <v>21</v>
      </c>
      <c r="B30" s="283" t="s">
        <v>647</v>
      </c>
      <c r="C30" s="369">
        <v>0</v>
      </c>
      <c r="D30" s="369">
        <v>0</v>
      </c>
      <c r="E30" s="369">
        <v>0</v>
      </c>
      <c r="F30" s="369">
        <v>0</v>
      </c>
      <c r="G30" s="369">
        <v>0</v>
      </c>
      <c r="H30" s="369">
        <v>0</v>
      </c>
      <c r="I30" s="369">
        <v>0</v>
      </c>
      <c r="J30" s="369">
        <v>0</v>
      </c>
      <c r="K30" s="369">
        <v>0</v>
      </c>
      <c r="L30" s="83"/>
    </row>
    <row r="31" spans="1:12" ht="12.75">
      <c r="A31" s="282">
        <v>22</v>
      </c>
      <c r="B31" s="283" t="s">
        <v>648</v>
      </c>
      <c r="C31" s="369">
        <v>0</v>
      </c>
      <c r="D31" s="369">
        <v>0</v>
      </c>
      <c r="E31" s="369">
        <v>0</v>
      </c>
      <c r="F31" s="369">
        <v>0</v>
      </c>
      <c r="G31" s="369">
        <v>0</v>
      </c>
      <c r="H31" s="369">
        <v>0</v>
      </c>
      <c r="I31" s="369">
        <v>0</v>
      </c>
      <c r="J31" s="369">
        <v>0</v>
      </c>
      <c r="K31" s="369">
        <v>0</v>
      </c>
      <c r="L31" s="83"/>
    </row>
    <row r="32" spans="1:12" ht="12.75">
      <c r="A32" s="282">
        <v>23</v>
      </c>
      <c r="B32" s="283" t="s">
        <v>649</v>
      </c>
      <c r="C32" s="369">
        <v>36</v>
      </c>
      <c r="D32" s="369">
        <v>79</v>
      </c>
      <c r="E32" s="369">
        <v>3950</v>
      </c>
      <c r="F32" s="369">
        <v>89</v>
      </c>
      <c r="G32" s="369">
        <v>0</v>
      </c>
      <c r="H32" s="369">
        <v>89</v>
      </c>
      <c r="I32" s="369">
        <v>0</v>
      </c>
      <c r="J32" s="369">
        <v>0</v>
      </c>
      <c r="K32" s="369">
        <v>0</v>
      </c>
      <c r="L32" s="83"/>
    </row>
    <row r="33" spans="1:12" ht="12.75">
      <c r="A33" s="282">
        <v>24</v>
      </c>
      <c r="B33" s="283" t="s">
        <v>650</v>
      </c>
      <c r="C33" s="369">
        <v>0</v>
      </c>
      <c r="D33" s="369">
        <v>0</v>
      </c>
      <c r="E33" s="369">
        <v>0</v>
      </c>
      <c r="F33" s="369">
        <v>0</v>
      </c>
      <c r="G33" s="369">
        <v>0</v>
      </c>
      <c r="H33" s="369">
        <v>0</v>
      </c>
      <c r="I33" s="369">
        <v>0</v>
      </c>
      <c r="J33" s="369">
        <v>0</v>
      </c>
      <c r="K33" s="369">
        <v>0</v>
      </c>
      <c r="L33" s="83"/>
    </row>
    <row r="34" spans="1:12" ht="12.75">
      <c r="A34" s="282">
        <v>25</v>
      </c>
      <c r="B34" s="283" t="s">
        <v>651</v>
      </c>
      <c r="C34" s="369">
        <v>0</v>
      </c>
      <c r="D34" s="369">
        <v>0</v>
      </c>
      <c r="E34" s="369">
        <v>0</v>
      </c>
      <c r="F34" s="369">
        <v>0</v>
      </c>
      <c r="G34" s="369">
        <v>0</v>
      </c>
      <c r="H34" s="369">
        <v>0</v>
      </c>
      <c r="I34" s="369">
        <v>0</v>
      </c>
      <c r="J34" s="369">
        <v>0</v>
      </c>
      <c r="K34" s="369">
        <v>0</v>
      </c>
      <c r="L34" s="83"/>
    </row>
    <row r="35" spans="1:12" ht="12.75">
      <c r="A35" s="282">
        <v>26</v>
      </c>
      <c r="B35" s="283" t="s">
        <v>652</v>
      </c>
      <c r="C35" s="369">
        <v>0</v>
      </c>
      <c r="D35" s="369">
        <v>0</v>
      </c>
      <c r="E35" s="369">
        <v>0</v>
      </c>
      <c r="F35" s="369">
        <v>0</v>
      </c>
      <c r="G35" s="369">
        <v>0</v>
      </c>
      <c r="H35" s="369">
        <v>0</v>
      </c>
      <c r="I35" s="369">
        <v>0</v>
      </c>
      <c r="J35" s="369">
        <v>0</v>
      </c>
      <c r="K35" s="369">
        <v>0</v>
      </c>
      <c r="L35" s="83"/>
    </row>
    <row r="36" spans="1:12" ht="12.75">
      <c r="A36" s="282">
        <v>27</v>
      </c>
      <c r="B36" s="283" t="s">
        <v>653</v>
      </c>
      <c r="C36" s="369">
        <v>1</v>
      </c>
      <c r="D36" s="369">
        <v>118</v>
      </c>
      <c r="E36" s="369">
        <v>17500</v>
      </c>
      <c r="F36" s="369">
        <v>24</v>
      </c>
      <c r="G36" s="369">
        <v>0</v>
      </c>
      <c r="H36" s="369">
        <v>24</v>
      </c>
      <c r="I36" s="369">
        <v>24</v>
      </c>
      <c r="J36" s="369">
        <v>0</v>
      </c>
      <c r="K36" s="369">
        <v>24</v>
      </c>
      <c r="L36" s="83"/>
    </row>
    <row r="37" spans="1:12" ht="12.75">
      <c r="A37" s="282">
        <v>28</v>
      </c>
      <c r="B37" s="283" t="s">
        <v>654</v>
      </c>
      <c r="C37" s="369">
        <v>9</v>
      </c>
      <c r="D37" s="369">
        <v>743</v>
      </c>
      <c r="E37" s="369">
        <v>90538</v>
      </c>
      <c r="F37" s="369">
        <v>138</v>
      </c>
      <c r="G37" s="369">
        <v>0</v>
      </c>
      <c r="H37" s="369">
        <v>138</v>
      </c>
      <c r="I37" s="369">
        <v>1.38</v>
      </c>
      <c r="J37" s="369">
        <v>0</v>
      </c>
      <c r="K37" s="369">
        <v>1.38</v>
      </c>
      <c r="L37" s="83"/>
    </row>
    <row r="38" spans="1:12" ht="12.75">
      <c r="A38" s="282">
        <v>29</v>
      </c>
      <c r="B38" s="283" t="s">
        <v>655</v>
      </c>
      <c r="C38" s="369">
        <v>0</v>
      </c>
      <c r="D38" s="369">
        <v>0</v>
      </c>
      <c r="E38" s="369">
        <v>0</v>
      </c>
      <c r="F38" s="369">
        <v>0</v>
      </c>
      <c r="G38" s="369">
        <v>0</v>
      </c>
      <c r="H38" s="369">
        <v>0</v>
      </c>
      <c r="I38" s="369">
        <v>0</v>
      </c>
      <c r="J38" s="369">
        <v>0</v>
      </c>
      <c r="K38" s="369">
        <v>0</v>
      </c>
      <c r="L38" s="83"/>
    </row>
    <row r="39" spans="1:12" ht="12.75">
      <c r="A39" s="282">
        <v>30</v>
      </c>
      <c r="B39" s="283" t="s">
        <v>656</v>
      </c>
      <c r="C39" s="369">
        <v>6</v>
      </c>
      <c r="D39" s="369">
        <v>623</v>
      </c>
      <c r="E39" s="369">
        <v>104212</v>
      </c>
      <c r="F39" s="369">
        <v>119</v>
      </c>
      <c r="G39" s="369">
        <v>0</v>
      </c>
      <c r="H39" s="369">
        <v>119</v>
      </c>
      <c r="I39" s="369">
        <v>0</v>
      </c>
      <c r="J39" s="369">
        <v>0</v>
      </c>
      <c r="K39" s="369">
        <v>0</v>
      </c>
      <c r="L39" s="83"/>
    </row>
    <row r="40" spans="1:12" ht="12.75">
      <c r="A40" s="282">
        <v>31</v>
      </c>
      <c r="B40" s="283" t="s">
        <v>657</v>
      </c>
      <c r="C40" s="369">
        <v>0</v>
      </c>
      <c r="D40" s="369">
        <v>0</v>
      </c>
      <c r="E40" s="369">
        <v>0</v>
      </c>
      <c r="F40" s="369">
        <v>0</v>
      </c>
      <c r="G40" s="369">
        <v>0</v>
      </c>
      <c r="H40" s="369">
        <v>0</v>
      </c>
      <c r="I40" s="369">
        <v>0</v>
      </c>
      <c r="J40" s="369">
        <v>0</v>
      </c>
      <c r="K40" s="369">
        <v>0</v>
      </c>
      <c r="L40" s="83"/>
    </row>
    <row r="41" spans="1:12" ht="12.75">
      <c r="A41" s="282">
        <v>32</v>
      </c>
      <c r="B41" s="283" t="s">
        <v>658</v>
      </c>
      <c r="C41" s="369">
        <v>1</v>
      </c>
      <c r="D41" s="369">
        <v>19</v>
      </c>
      <c r="E41" s="369">
        <v>1890</v>
      </c>
      <c r="F41" s="369">
        <v>7</v>
      </c>
      <c r="G41" s="369">
        <v>0</v>
      </c>
      <c r="H41" s="369">
        <v>7</v>
      </c>
      <c r="I41" s="369">
        <v>0.77</v>
      </c>
      <c r="J41" s="369">
        <v>0</v>
      </c>
      <c r="K41" s="369">
        <v>0.77</v>
      </c>
      <c r="L41" s="83"/>
    </row>
    <row r="42" spans="1:12" ht="12.75">
      <c r="A42" s="282">
        <v>33</v>
      </c>
      <c r="B42" s="283" t="s">
        <v>659</v>
      </c>
      <c r="C42" s="369">
        <v>0</v>
      </c>
      <c r="D42" s="369">
        <v>0</v>
      </c>
      <c r="E42" s="369">
        <v>0</v>
      </c>
      <c r="F42" s="369">
        <v>0</v>
      </c>
      <c r="G42" s="369">
        <v>0</v>
      </c>
      <c r="H42" s="369">
        <v>0</v>
      </c>
      <c r="I42" s="369">
        <v>0</v>
      </c>
      <c r="J42" s="369">
        <v>0</v>
      </c>
      <c r="K42" s="369">
        <v>0</v>
      </c>
      <c r="L42" s="83"/>
    </row>
    <row r="43" spans="1:12" ht="12.75">
      <c r="A43" s="282">
        <v>34</v>
      </c>
      <c r="B43" s="283" t="s">
        <v>660</v>
      </c>
      <c r="C43" s="369">
        <v>13</v>
      </c>
      <c r="D43" s="369">
        <v>43</v>
      </c>
      <c r="E43" s="369">
        <v>10179</v>
      </c>
      <c r="F43" s="369">
        <v>65</v>
      </c>
      <c r="G43" s="369">
        <v>0</v>
      </c>
      <c r="H43" s="369">
        <v>65</v>
      </c>
      <c r="I43" s="369">
        <v>0</v>
      </c>
      <c r="J43" s="369">
        <v>0</v>
      </c>
      <c r="K43" s="369">
        <v>0</v>
      </c>
      <c r="L43" s="83"/>
    </row>
    <row r="44" spans="1:12" ht="12.75">
      <c r="A44" s="282">
        <v>35</v>
      </c>
      <c r="B44" s="283" t="s">
        <v>661</v>
      </c>
      <c r="C44" s="369">
        <v>9</v>
      </c>
      <c r="D44" s="369">
        <v>183</v>
      </c>
      <c r="E44" s="369">
        <v>28053</v>
      </c>
      <c r="F44" s="369">
        <v>58</v>
      </c>
      <c r="G44" s="369">
        <v>0</v>
      </c>
      <c r="H44" s="369">
        <v>58</v>
      </c>
      <c r="I44" s="369">
        <v>0</v>
      </c>
      <c r="J44" s="369">
        <v>0</v>
      </c>
      <c r="K44" s="369">
        <v>0</v>
      </c>
      <c r="L44" s="83"/>
    </row>
    <row r="45" spans="1:12" ht="12.75">
      <c r="A45" s="282">
        <v>36</v>
      </c>
      <c r="B45" s="283" t="s">
        <v>662</v>
      </c>
      <c r="C45" s="369">
        <v>0</v>
      </c>
      <c r="D45" s="369">
        <v>0</v>
      </c>
      <c r="E45" s="369">
        <v>0</v>
      </c>
      <c r="F45" s="369">
        <v>0</v>
      </c>
      <c r="G45" s="369">
        <v>0</v>
      </c>
      <c r="H45" s="369">
        <v>0</v>
      </c>
      <c r="I45" s="369">
        <v>0</v>
      </c>
      <c r="J45" s="369">
        <v>0</v>
      </c>
      <c r="K45" s="369">
        <v>0</v>
      </c>
      <c r="L45" s="83"/>
    </row>
    <row r="46" spans="1:12" ht="12.75">
      <c r="A46" s="282">
        <v>37</v>
      </c>
      <c r="B46" s="283" t="s">
        <v>663</v>
      </c>
      <c r="C46" s="369">
        <v>0</v>
      </c>
      <c r="D46" s="369">
        <v>0</v>
      </c>
      <c r="E46" s="369">
        <v>0</v>
      </c>
      <c r="F46" s="369">
        <v>0</v>
      </c>
      <c r="G46" s="369">
        <v>0</v>
      </c>
      <c r="H46" s="369">
        <v>0</v>
      </c>
      <c r="I46" s="369">
        <v>0</v>
      </c>
      <c r="J46" s="369">
        <v>0</v>
      </c>
      <c r="K46" s="369">
        <v>0</v>
      </c>
      <c r="L46" s="83"/>
    </row>
    <row r="47" spans="1:12" ht="12.75">
      <c r="A47" s="282">
        <v>38</v>
      </c>
      <c r="B47" s="283" t="s">
        <v>664</v>
      </c>
      <c r="C47" s="369"/>
      <c r="D47" s="369"/>
      <c r="E47" s="369"/>
      <c r="F47" s="369"/>
      <c r="G47" s="369"/>
      <c r="H47" s="369"/>
      <c r="I47" s="369"/>
      <c r="J47" s="369"/>
      <c r="K47" s="369"/>
      <c r="L47" s="83"/>
    </row>
    <row r="48" spans="1:12" ht="12.75">
      <c r="A48" s="282">
        <v>39</v>
      </c>
      <c r="B48" s="283" t="s">
        <v>665</v>
      </c>
      <c r="C48" s="369">
        <v>0</v>
      </c>
      <c r="D48" s="369">
        <v>0</v>
      </c>
      <c r="E48" s="369">
        <v>0</v>
      </c>
      <c r="F48" s="369">
        <v>0</v>
      </c>
      <c r="G48" s="369">
        <v>0</v>
      </c>
      <c r="H48" s="369">
        <v>0</v>
      </c>
      <c r="I48" s="369">
        <v>0</v>
      </c>
      <c r="J48" s="369">
        <v>0</v>
      </c>
      <c r="K48" s="369">
        <v>0</v>
      </c>
      <c r="L48" s="83"/>
    </row>
    <row r="49" spans="1:12" ht="12.75">
      <c r="A49" s="282">
        <v>40</v>
      </c>
      <c r="B49" s="283" t="s">
        <v>666</v>
      </c>
      <c r="C49" s="369">
        <v>0</v>
      </c>
      <c r="D49" s="369">
        <v>0</v>
      </c>
      <c r="E49" s="369">
        <v>0</v>
      </c>
      <c r="F49" s="369">
        <v>0</v>
      </c>
      <c r="G49" s="369">
        <v>0</v>
      </c>
      <c r="H49" s="369">
        <v>0</v>
      </c>
      <c r="I49" s="369">
        <v>0</v>
      </c>
      <c r="J49" s="369">
        <v>0</v>
      </c>
      <c r="K49" s="369">
        <v>0</v>
      </c>
      <c r="L49" s="83"/>
    </row>
    <row r="50" spans="1:12" ht="12.75">
      <c r="A50" s="282">
        <v>41</v>
      </c>
      <c r="B50" s="283" t="s">
        <v>667</v>
      </c>
      <c r="C50" s="369">
        <v>0</v>
      </c>
      <c r="D50" s="369">
        <v>0</v>
      </c>
      <c r="E50" s="369">
        <v>0</v>
      </c>
      <c r="F50" s="369">
        <v>0</v>
      </c>
      <c r="G50" s="369">
        <v>0</v>
      </c>
      <c r="H50" s="369">
        <v>0</v>
      </c>
      <c r="I50" s="369">
        <v>0</v>
      </c>
      <c r="J50" s="369">
        <v>0</v>
      </c>
      <c r="K50" s="369">
        <v>0</v>
      </c>
      <c r="L50" s="83"/>
    </row>
    <row r="51" spans="1:12" ht="12.75">
      <c r="A51" s="282">
        <v>42</v>
      </c>
      <c r="B51" s="283" t="s">
        <v>668</v>
      </c>
      <c r="C51" s="369">
        <v>0</v>
      </c>
      <c r="D51" s="369">
        <v>0</v>
      </c>
      <c r="E51" s="369">
        <v>0</v>
      </c>
      <c r="F51" s="369">
        <v>0</v>
      </c>
      <c r="G51" s="369">
        <v>0</v>
      </c>
      <c r="H51" s="369">
        <v>0</v>
      </c>
      <c r="I51" s="369">
        <v>0</v>
      </c>
      <c r="J51" s="369">
        <v>0</v>
      </c>
      <c r="K51" s="369">
        <v>0</v>
      </c>
      <c r="L51" s="83"/>
    </row>
    <row r="52" spans="1:12" ht="12.75">
      <c r="A52" s="282">
        <v>43</v>
      </c>
      <c r="B52" s="283" t="s">
        <v>669</v>
      </c>
      <c r="C52" s="369">
        <v>4</v>
      </c>
      <c r="D52" s="369">
        <v>508</v>
      </c>
      <c r="E52" s="369">
        <v>68319</v>
      </c>
      <c r="F52" s="369">
        <v>91</v>
      </c>
      <c r="G52" s="369">
        <v>0</v>
      </c>
      <c r="H52" s="369">
        <v>91</v>
      </c>
      <c r="I52" s="369">
        <v>5.46</v>
      </c>
      <c r="J52" s="369">
        <v>0</v>
      </c>
      <c r="K52" s="369">
        <v>5.46</v>
      </c>
      <c r="L52" s="83"/>
    </row>
    <row r="53" spans="1:12" ht="12.75">
      <c r="A53" s="282">
        <v>44</v>
      </c>
      <c r="B53" s="283" t="s">
        <v>670</v>
      </c>
      <c r="C53" s="369"/>
      <c r="D53" s="369"/>
      <c r="E53" s="369"/>
      <c r="F53" s="369"/>
      <c r="G53" s="369"/>
      <c r="H53" s="369"/>
      <c r="I53" s="369"/>
      <c r="J53" s="369"/>
      <c r="K53" s="369"/>
      <c r="L53" s="83"/>
    </row>
    <row r="54" spans="1:12" ht="12.75">
      <c r="A54" s="282">
        <v>45</v>
      </c>
      <c r="B54" s="283" t="s">
        <v>671</v>
      </c>
      <c r="C54" s="369">
        <v>0</v>
      </c>
      <c r="D54" s="369">
        <v>0</v>
      </c>
      <c r="E54" s="369">
        <v>0</v>
      </c>
      <c r="F54" s="369">
        <v>0</v>
      </c>
      <c r="G54" s="369">
        <v>0</v>
      </c>
      <c r="H54" s="369">
        <v>0</v>
      </c>
      <c r="I54" s="369">
        <v>0</v>
      </c>
      <c r="J54" s="369">
        <v>0</v>
      </c>
      <c r="K54" s="369">
        <v>0</v>
      </c>
      <c r="L54" s="83"/>
    </row>
    <row r="55" spans="1:12" ht="12.75">
      <c r="A55" s="282">
        <v>46</v>
      </c>
      <c r="B55" s="283" t="s">
        <v>672</v>
      </c>
      <c r="C55" s="369">
        <v>0</v>
      </c>
      <c r="D55" s="369">
        <v>0</v>
      </c>
      <c r="E55" s="369">
        <v>0</v>
      </c>
      <c r="F55" s="369">
        <v>0</v>
      </c>
      <c r="G55" s="369">
        <v>0</v>
      </c>
      <c r="H55" s="369">
        <v>0</v>
      </c>
      <c r="I55" s="369">
        <v>0</v>
      </c>
      <c r="J55" s="369">
        <v>0</v>
      </c>
      <c r="K55" s="369">
        <v>0</v>
      </c>
      <c r="L55" s="83"/>
    </row>
    <row r="56" spans="1:12" ht="12.75">
      <c r="A56" s="282">
        <v>47</v>
      </c>
      <c r="B56" s="283" t="s">
        <v>673</v>
      </c>
      <c r="C56" s="369">
        <v>12</v>
      </c>
      <c r="D56" s="369">
        <v>107</v>
      </c>
      <c r="E56" s="369">
        <v>21999</v>
      </c>
      <c r="F56" s="369">
        <v>85</v>
      </c>
      <c r="G56" s="369">
        <v>0</v>
      </c>
      <c r="H56" s="369">
        <v>85</v>
      </c>
      <c r="I56" s="369">
        <v>2.21</v>
      </c>
      <c r="J56" s="369">
        <v>0</v>
      </c>
      <c r="K56" s="369">
        <v>2.21</v>
      </c>
      <c r="L56" s="83"/>
    </row>
    <row r="57" spans="1:12" ht="12.75">
      <c r="A57" s="282">
        <v>48</v>
      </c>
      <c r="B57" s="283" t="s">
        <v>674</v>
      </c>
      <c r="C57" s="369">
        <v>0</v>
      </c>
      <c r="D57" s="369">
        <v>0</v>
      </c>
      <c r="E57" s="369">
        <v>0</v>
      </c>
      <c r="F57" s="369">
        <v>0</v>
      </c>
      <c r="G57" s="369">
        <v>0</v>
      </c>
      <c r="H57" s="369">
        <v>0</v>
      </c>
      <c r="I57" s="369">
        <v>0</v>
      </c>
      <c r="J57" s="369">
        <v>0</v>
      </c>
      <c r="K57" s="369">
        <v>0</v>
      </c>
      <c r="L57" s="83"/>
    </row>
    <row r="58" spans="1:12" ht="12.75">
      <c r="A58" s="282">
        <v>49</v>
      </c>
      <c r="B58" s="283" t="s">
        <v>675</v>
      </c>
      <c r="C58" s="369">
        <v>40</v>
      </c>
      <c r="D58" s="369">
        <v>432</v>
      </c>
      <c r="E58" s="369">
        <v>72828</v>
      </c>
      <c r="F58" s="369">
        <v>215</v>
      </c>
      <c r="G58" s="369">
        <v>0</v>
      </c>
      <c r="H58" s="369">
        <v>215</v>
      </c>
      <c r="I58" s="369">
        <v>0</v>
      </c>
      <c r="J58" s="369">
        <v>0</v>
      </c>
      <c r="K58" s="369">
        <v>0</v>
      </c>
      <c r="L58" s="83"/>
    </row>
    <row r="59" spans="1:12" ht="12.75">
      <c r="A59" s="282">
        <v>50</v>
      </c>
      <c r="B59" s="283" t="s">
        <v>676</v>
      </c>
      <c r="C59" s="369">
        <v>0</v>
      </c>
      <c r="D59" s="369">
        <v>0</v>
      </c>
      <c r="E59" s="369">
        <v>0</v>
      </c>
      <c r="F59" s="369">
        <v>0</v>
      </c>
      <c r="G59" s="369">
        <v>0</v>
      </c>
      <c r="H59" s="369">
        <v>0</v>
      </c>
      <c r="I59" s="369">
        <v>0</v>
      </c>
      <c r="J59" s="369">
        <v>0</v>
      </c>
      <c r="K59" s="369">
        <v>0</v>
      </c>
      <c r="L59" s="83"/>
    </row>
    <row r="60" spans="1:12" ht="12.75">
      <c r="A60" s="282">
        <v>51</v>
      </c>
      <c r="B60" s="283" t="s">
        <v>677</v>
      </c>
      <c r="C60" s="369">
        <v>0</v>
      </c>
      <c r="D60" s="369">
        <v>0</v>
      </c>
      <c r="E60" s="369">
        <v>0</v>
      </c>
      <c r="F60" s="369">
        <v>0</v>
      </c>
      <c r="G60" s="369">
        <v>0</v>
      </c>
      <c r="H60" s="369">
        <v>0</v>
      </c>
      <c r="I60" s="369">
        <v>0</v>
      </c>
      <c r="J60" s="369">
        <v>0</v>
      </c>
      <c r="K60" s="369">
        <v>0</v>
      </c>
      <c r="L60" s="83"/>
    </row>
    <row r="61" spans="1:12" ht="12.75">
      <c r="A61" s="282">
        <v>52</v>
      </c>
      <c r="B61" s="283" t="s">
        <v>678</v>
      </c>
      <c r="C61" s="369"/>
      <c r="D61" s="369"/>
      <c r="E61" s="369"/>
      <c r="F61" s="369"/>
      <c r="G61" s="369"/>
      <c r="H61" s="369"/>
      <c r="I61" s="369"/>
      <c r="J61" s="369"/>
      <c r="K61" s="369"/>
      <c r="L61" s="83"/>
    </row>
    <row r="62" spans="1:12" ht="12.75">
      <c r="A62" s="282">
        <v>53</v>
      </c>
      <c r="B62" s="283" t="s">
        <v>679</v>
      </c>
      <c r="C62" s="369">
        <v>1</v>
      </c>
      <c r="D62" s="369">
        <v>1782</v>
      </c>
      <c r="E62" s="369">
        <v>155974</v>
      </c>
      <c r="F62" s="369">
        <v>161</v>
      </c>
      <c r="G62" s="369">
        <v>0</v>
      </c>
      <c r="H62" s="369">
        <v>161</v>
      </c>
      <c r="I62" s="369">
        <v>11.27</v>
      </c>
      <c r="J62" s="369">
        <v>0</v>
      </c>
      <c r="K62" s="369">
        <v>11.27</v>
      </c>
      <c r="L62" s="83"/>
    </row>
    <row r="63" spans="1:12" ht="12.75">
      <c r="A63" s="282">
        <v>54</v>
      </c>
      <c r="B63" s="283" t="s">
        <v>680</v>
      </c>
      <c r="C63" s="369">
        <v>1</v>
      </c>
      <c r="D63" s="369">
        <v>60</v>
      </c>
      <c r="E63" s="369">
        <v>7882</v>
      </c>
      <c r="F63" s="369">
        <v>14</v>
      </c>
      <c r="G63" s="369">
        <v>0</v>
      </c>
      <c r="H63" s="369">
        <v>14</v>
      </c>
      <c r="I63" s="369">
        <v>0.86</v>
      </c>
      <c r="J63" s="369">
        <v>0</v>
      </c>
      <c r="K63" s="369">
        <v>0.86</v>
      </c>
      <c r="L63" s="83"/>
    </row>
    <row r="64" spans="1:12" ht="12.75">
      <c r="A64" s="282">
        <v>55</v>
      </c>
      <c r="B64" s="283" t="s">
        <v>681</v>
      </c>
      <c r="C64" s="369">
        <v>10</v>
      </c>
      <c r="D64" s="369">
        <v>409</v>
      </c>
      <c r="E64" s="369">
        <v>70642</v>
      </c>
      <c r="F64" s="369">
        <v>107</v>
      </c>
      <c r="G64" s="369">
        <v>0</v>
      </c>
      <c r="H64" s="369">
        <v>107</v>
      </c>
      <c r="I64" s="369">
        <v>0</v>
      </c>
      <c r="J64" s="369">
        <v>0</v>
      </c>
      <c r="K64" s="369">
        <v>0</v>
      </c>
      <c r="L64" s="83"/>
    </row>
    <row r="65" spans="1:12" ht="12.75">
      <c r="A65" s="282">
        <v>56</v>
      </c>
      <c r="B65" s="283" t="s">
        <v>682</v>
      </c>
      <c r="C65" s="369">
        <v>0</v>
      </c>
      <c r="D65" s="369">
        <v>0</v>
      </c>
      <c r="E65" s="369">
        <v>0</v>
      </c>
      <c r="F65" s="369">
        <v>0</v>
      </c>
      <c r="G65" s="369">
        <v>0</v>
      </c>
      <c r="H65" s="369">
        <v>0</v>
      </c>
      <c r="I65" s="369">
        <v>0</v>
      </c>
      <c r="J65" s="369">
        <v>0</v>
      </c>
      <c r="K65" s="369">
        <v>0</v>
      </c>
      <c r="L65" s="83"/>
    </row>
    <row r="66" spans="1:12" ht="12.75">
      <c r="A66" s="282">
        <v>57</v>
      </c>
      <c r="B66" s="283" t="s">
        <v>683</v>
      </c>
      <c r="C66" s="369">
        <v>10</v>
      </c>
      <c r="D66" s="369">
        <v>291</v>
      </c>
      <c r="E66" s="369">
        <v>42342</v>
      </c>
      <c r="F66" s="369">
        <v>87</v>
      </c>
      <c r="G66" s="369">
        <v>0</v>
      </c>
      <c r="H66" s="369">
        <v>87</v>
      </c>
      <c r="I66" s="369">
        <v>0</v>
      </c>
      <c r="J66" s="369">
        <v>0</v>
      </c>
      <c r="K66" s="369">
        <v>0</v>
      </c>
      <c r="L66" s="83"/>
    </row>
    <row r="67" spans="1:12" ht="12.75">
      <c r="A67" s="282">
        <v>58</v>
      </c>
      <c r="B67" s="283" t="s">
        <v>684</v>
      </c>
      <c r="C67" s="369">
        <v>0</v>
      </c>
      <c r="D67" s="369">
        <v>0</v>
      </c>
      <c r="E67" s="369">
        <v>0</v>
      </c>
      <c r="F67" s="369">
        <v>0</v>
      </c>
      <c r="G67" s="369">
        <v>0</v>
      </c>
      <c r="H67" s="369">
        <v>0</v>
      </c>
      <c r="I67" s="369">
        <v>0</v>
      </c>
      <c r="J67" s="369">
        <v>0</v>
      </c>
      <c r="K67" s="369">
        <v>0</v>
      </c>
      <c r="L67" s="83"/>
    </row>
    <row r="68" spans="1:12" ht="12.75">
      <c r="A68" s="282">
        <v>59</v>
      </c>
      <c r="B68" s="283" t="s">
        <v>685</v>
      </c>
      <c r="C68" s="369">
        <v>0</v>
      </c>
      <c r="D68" s="369">
        <v>0</v>
      </c>
      <c r="E68" s="369">
        <v>0</v>
      </c>
      <c r="F68" s="369">
        <v>0</v>
      </c>
      <c r="G68" s="369">
        <v>0</v>
      </c>
      <c r="H68" s="369">
        <v>0</v>
      </c>
      <c r="I68" s="369">
        <v>0</v>
      </c>
      <c r="J68" s="369">
        <v>0</v>
      </c>
      <c r="K68" s="369">
        <v>0</v>
      </c>
      <c r="L68" s="83"/>
    </row>
    <row r="69" spans="1:12" ht="12.75">
      <c r="A69" s="282">
        <v>60</v>
      </c>
      <c r="B69" s="283" t="s">
        <v>686</v>
      </c>
      <c r="C69" s="369">
        <v>0</v>
      </c>
      <c r="D69" s="369">
        <v>0</v>
      </c>
      <c r="E69" s="369">
        <v>0</v>
      </c>
      <c r="F69" s="369">
        <v>0</v>
      </c>
      <c r="G69" s="369">
        <v>0</v>
      </c>
      <c r="H69" s="369">
        <v>0</v>
      </c>
      <c r="I69" s="369">
        <v>0</v>
      </c>
      <c r="J69" s="369">
        <v>0</v>
      </c>
      <c r="K69" s="369">
        <v>0</v>
      </c>
      <c r="L69" s="83"/>
    </row>
    <row r="70" spans="1:12" ht="12.75">
      <c r="A70" s="282">
        <v>61</v>
      </c>
      <c r="B70" s="283" t="s">
        <v>687</v>
      </c>
      <c r="C70" s="369">
        <v>0</v>
      </c>
      <c r="D70" s="369">
        <v>0</v>
      </c>
      <c r="E70" s="369">
        <v>0</v>
      </c>
      <c r="F70" s="369">
        <v>0</v>
      </c>
      <c r="G70" s="369">
        <v>0</v>
      </c>
      <c r="H70" s="369">
        <v>0</v>
      </c>
      <c r="I70" s="369">
        <v>0</v>
      </c>
      <c r="J70" s="369">
        <v>0</v>
      </c>
      <c r="K70" s="369">
        <v>0</v>
      </c>
      <c r="L70" s="83"/>
    </row>
    <row r="71" spans="1:12" ht="12.75">
      <c r="A71" s="282">
        <v>62</v>
      </c>
      <c r="B71" s="283" t="s">
        <v>688</v>
      </c>
      <c r="C71" s="369">
        <v>0</v>
      </c>
      <c r="D71" s="369">
        <v>0</v>
      </c>
      <c r="E71" s="369">
        <v>0</v>
      </c>
      <c r="F71" s="369">
        <v>0</v>
      </c>
      <c r="G71" s="369">
        <v>0</v>
      </c>
      <c r="H71" s="369">
        <v>0</v>
      </c>
      <c r="I71" s="369">
        <v>0</v>
      </c>
      <c r="J71" s="369">
        <v>0</v>
      </c>
      <c r="K71" s="369">
        <v>0</v>
      </c>
      <c r="L71" s="83"/>
    </row>
    <row r="72" spans="1:12" ht="12.75">
      <c r="A72" s="282">
        <v>63</v>
      </c>
      <c r="B72" s="283" t="s">
        <v>689</v>
      </c>
      <c r="C72" s="369">
        <v>8</v>
      </c>
      <c r="D72" s="369">
        <v>267</v>
      </c>
      <c r="E72" s="369">
        <v>45357</v>
      </c>
      <c r="F72" s="369">
        <v>104</v>
      </c>
      <c r="G72" s="369">
        <v>0</v>
      </c>
      <c r="H72" s="369">
        <v>104</v>
      </c>
      <c r="I72" s="369">
        <v>0</v>
      </c>
      <c r="J72" s="369">
        <v>0</v>
      </c>
      <c r="K72" s="369">
        <v>0</v>
      </c>
      <c r="L72" s="83"/>
    </row>
    <row r="73" spans="1:12" ht="12.75">
      <c r="A73" s="282">
        <v>64</v>
      </c>
      <c r="B73" s="283" t="s">
        <v>690</v>
      </c>
      <c r="C73" s="369">
        <v>0</v>
      </c>
      <c r="D73" s="369">
        <v>0</v>
      </c>
      <c r="E73" s="369">
        <v>0</v>
      </c>
      <c r="F73" s="369">
        <v>0</v>
      </c>
      <c r="G73" s="369">
        <v>0</v>
      </c>
      <c r="H73" s="369">
        <v>0</v>
      </c>
      <c r="I73" s="369">
        <v>0</v>
      </c>
      <c r="J73" s="369">
        <v>0</v>
      </c>
      <c r="K73" s="369">
        <v>0</v>
      </c>
      <c r="L73" s="83"/>
    </row>
    <row r="74" spans="1:12" ht="12.75">
      <c r="A74" s="282">
        <v>65</v>
      </c>
      <c r="B74" s="283" t="s">
        <v>691</v>
      </c>
      <c r="C74" s="369">
        <v>0</v>
      </c>
      <c r="D74" s="369">
        <v>0</v>
      </c>
      <c r="E74" s="369">
        <v>0</v>
      </c>
      <c r="F74" s="369">
        <v>0</v>
      </c>
      <c r="G74" s="369">
        <v>0</v>
      </c>
      <c r="H74" s="369">
        <v>0</v>
      </c>
      <c r="I74" s="369">
        <v>0</v>
      </c>
      <c r="J74" s="369">
        <v>0</v>
      </c>
      <c r="K74" s="369">
        <v>0</v>
      </c>
      <c r="L74" s="83"/>
    </row>
    <row r="75" spans="1:12" ht="12.75">
      <c r="A75" s="282">
        <v>66</v>
      </c>
      <c r="B75" s="283" t="s">
        <v>692</v>
      </c>
      <c r="C75" s="369">
        <v>0</v>
      </c>
      <c r="D75" s="369">
        <v>0</v>
      </c>
      <c r="E75" s="369">
        <v>0</v>
      </c>
      <c r="F75" s="369">
        <v>0</v>
      </c>
      <c r="G75" s="369">
        <v>0</v>
      </c>
      <c r="H75" s="369">
        <v>0</v>
      </c>
      <c r="I75" s="369">
        <v>0</v>
      </c>
      <c r="J75" s="369">
        <v>0</v>
      </c>
      <c r="K75" s="369">
        <v>0</v>
      </c>
      <c r="L75" s="83"/>
    </row>
    <row r="76" spans="1:12" ht="12.75">
      <c r="A76" s="282">
        <v>67</v>
      </c>
      <c r="B76" s="283" t="s">
        <v>693</v>
      </c>
      <c r="C76" s="369">
        <v>0</v>
      </c>
      <c r="D76" s="369">
        <v>0</v>
      </c>
      <c r="E76" s="369">
        <v>0</v>
      </c>
      <c r="F76" s="369">
        <v>0</v>
      </c>
      <c r="G76" s="369">
        <v>0</v>
      </c>
      <c r="H76" s="369">
        <v>0</v>
      </c>
      <c r="I76" s="369">
        <v>0</v>
      </c>
      <c r="J76" s="369">
        <v>0</v>
      </c>
      <c r="K76" s="369">
        <v>0</v>
      </c>
      <c r="L76" s="83"/>
    </row>
    <row r="77" spans="1:12" ht="12.75">
      <c r="A77" s="282">
        <v>68</v>
      </c>
      <c r="B77" s="283" t="s">
        <v>694</v>
      </c>
      <c r="C77" s="369">
        <v>4</v>
      </c>
      <c r="D77" s="369">
        <v>83</v>
      </c>
      <c r="E77" s="369">
        <v>9244</v>
      </c>
      <c r="F77" s="369">
        <v>36</v>
      </c>
      <c r="G77" s="369">
        <v>0</v>
      </c>
      <c r="H77" s="369">
        <v>36</v>
      </c>
      <c r="I77" s="369">
        <v>2.7</v>
      </c>
      <c r="J77" s="369">
        <v>0</v>
      </c>
      <c r="K77" s="369">
        <v>2.7</v>
      </c>
      <c r="L77" s="83"/>
    </row>
    <row r="78" spans="1:12" ht="12.75">
      <c r="A78" s="282">
        <v>69</v>
      </c>
      <c r="B78" s="283" t="s">
        <v>695</v>
      </c>
      <c r="C78" s="369">
        <v>0</v>
      </c>
      <c r="D78" s="369">
        <v>0</v>
      </c>
      <c r="E78" s="369">
        <v>0</v>
      </c>
      <c r="F78" s="369">
        <v>0</v>
      </c>
      <c r="G78" s="369">
        <v>0</v>
      </c>
      <c r="H78" s="369">
        <v>0</v>
      </c>
      <c r="I78" s="369">
        <v>0</v>
      </c>
      <c r="J78" s="369">
        <v>0</v>
      </c>
      <c r="K78" s="369">
        <v>0</v>
      </c>
      <c r="L78" s="83"/>
    </row>
    <row r="79" spans="1:12" ht="12.75">
      <c r="A79" s="282">
        <v>70</v>
      </c>
      <c r="B79" s="283" t="s">
        <v>696</v>
      </c>
      <c r="C79" s="369">
        <v>0</v>
      </c>
      <c r="D79" s="369">
        <v>0</v>
      </c>
      <c r="E79" s="369">
        <v>0</v>
      </c>
      <c r="F79" s="369">
        <v>0</v>
      </c>
      <c r="G79" s="369">
        <v>0</v>
      </c>
      <c r="H79" s="369">
        <v>0</v>
      </c>
      <c r="I79" s="369">
        <v>0</v>
      </c>
      <c r="J79" s="369">
        <v>0</v>
      </c>
      <c r="K79" s="369">
        <v>0</v>
      </c>
      <c r="L79" s="83"/>
    </row>
    <row r="80" spans="1:12" ht="12.75">
      <c r="A80" s="282">
        <v>71</v>
      </c>
      <c r="B80" s="283" t="s">
        <v>697</v>
      </c>
      <c r="C80" s="369">
        <v>1</v>
      </c>
      <c r="D80" s="369">
        <v>61</v>
      </c>
      <c r="E80" s="369">
        <v>3594</v>
      </c>
      <c r="F80" s="369">
        <v>10</v>
      </c>
      <c r="G80" s="369">
        <v>0</v>
      </c>
      <c r="H80" s="369">
        <v>10</v>
      </c>
      <c r="I80" s="369">
        <v>10</v>
      </c>
      <c r="J80" s="369">
        <v>0</v>
      </c>
      <c r="K80" s="369">
        <v>10</v>
      </c>
      <c r="L80" s="84"/>
    </row>
    <row r="81" spans="1:12" ht="12.75">
      <c r="A81" s="282">
        <v>72</v>
      </c>
      <c r="B81" s="283" t="s">
        <v>698</v>
      </c>
      <c r="C81" s="369">
        <v>2</v>
      </c>
      <c r="D81" s="369">
        <v>20</v>
      </c>
      <c r="E81" s="369">
        <v>2573</v>
      </c>
      <c r="F81" s="369">
        <v>12</v>
      </c>
      <c r="G81" s="369">
        <v>0</v>
      </c>
      <c r="H81" s="369">
        <v>12</v>
      </c>
      <c r="I81" s="369">
        <v>0.96</v>
      </c>
      <c r="J81" s="369">
        <v>0</v>
      </c>
      <c r="K81" s="369">
        <v>0.96</v>
      </c>
      <c r="L81" s="84"/>
    </row>
    <row r="82" spans="1:12" ht="16.5" customHeight="1">
      <c r="A82" s="282">
        <v>73</v>
      </c>
      <c r="B82" s="283" t="s">
        <v>699</v>
      </c>
      <c r="C82" s="369">
        <v>5</v>
      </c>
      <c r="D82" s="369">
        <v>85</v>
      </c>
      <c r="E82" s="369">
        <v>16987</v>
      </c>
      <c r="F82" s="369">
        <v>48</v>
      </c>
      <c r="G82" s="369">
        <v>0</v>
      </c>
      <c r="H82" s="369">
        <v>48</v>
      </c>
      <c r="I82" s="369">
        <v>3.36</v>
      </c>
      <c r="J82" s="369">
        <v>0</v>
      </c>
      <c r="K82" s="369">
        <v>3.36</v>
      </c>
      <c r="L82" s="84"/>
    </row>
    <row r="83" spans="1:12" ht="12.75">
      <c r="A83" s="282">
        <v>74</v>
      </c>
      <c r="B83" s="283" t="s">
        <v>700</v>
      </c>
      <c r="C83" s="369">
        <v>6</v>
      </c>
      <c r="D83" s="369">
        <v>622</v>
      </c>
      <c r="E83" s="369">
        <v>63318</v>
      </c>
      <c r="F83" s="369">
        <v>90</v>
      </c>
      <c r="G83" s="369">
        <v>0</v>
      </c>
      <c r="H83" s="369">
        <v>90</v>
      </c>
      <c r="I83" s="369">
        <v>0</v>
      </c>
      <c r="J83" s="369">
        <v>0</v>
      </c>
      <c r="K83" s="369">
        <v>0</v>
      </c>
      <c r="L83" s="84"/>
    </row>
    <row r="84" spans="1:12" ht="12.75">
      <c r="A84" s="282">
        <v>75</v>
      </c>
      <c r="B84" s="283" t="s">
        <v>701</v>
      </c>
      <c r="C84" s="369">
        <v>0</v>
      </c>
      <c r="D84" s="369">
        <v>0</v>
      </c>
      <c r="E84" s="369">
        <v>0</v>
      </c>
      <c r="F84" s="369">
        <v>0</v>
      </c>
      <c r="G84" s="369">
        <v>0</v>
      </c>
      <c r="H84" s="369">
        <v>0</v>
      </c>
      <c r="I84" s="369">
        <v>0</v>
      </c>
      <c r="J84" s="369">
        <v>0</v>
      </c>
      <c r="K84" s="369">
        <v>0</v>
      </c>
      <c r="L84" s="84"/>
    </row>
    <row r="85" spans="1:12" ht="12.75">
      <c r="A85" s="361" t="s">
        <v>18</v>
      </c>
      <c r="B85" s="84"/>
      <c r="C85" s="464">
        <v>211</v>
      </c>
      <c r="D85" s="464">
        <v>7318</v>
      </c>
      <c r="E85" s="464">
        <v>962497</v>
      </c>
      <c r="F85" s="464">
        <v>1841</v>
      </c>
      <c r="G85" s="464">
        <v>0</v>
      </c>
      <c r="H85" s="464">
        <v>1841</v>
      </c>
      <c r="I85" s="464">
        <v>299098.2700000001</v>
      </c>
      <c r="J85" s="464">
        <v>0</v>
      </c>
      <c r="K85" s="464">
        <v>299094.9100000001</v>
      </c>
      <c r="L85" s="84"/>
    </row>
    <row r="86" spans="1:12" ht="12.75">
      <c r="A86" s="104"/>
      <c r="B86" s="86"/>
      <c r="C86" s="104"/>
      <c r="D86" s="104"/>
      <c r="E86" s="104"/>
      <c r="F86" s="104"/>
      <c r="G86" s="104"/>
      <c r="H86" s="104"/>
      <c r="I86" s="104"/>
      <c r="J86" s="104"/>
      <c r="K86" s="104"/>
      <c r="L86" s="86"/>
    </row>
    <row r="87" spans="1:12" ht="12.75">
      <c r="A87" s="104"/>
      <c r="B87" s="86"/>
      <c r="C87" s="104"/>
      <c r="D87" s="104"/>
      <c r="E87" s="104"/>
      <c r="F87" s="104"/>
      <c r="G87" s="104"/>
      <c r="H87" s="104"/>
      <c r="I87" s="104"/>
      <c r="J87" s="104"/>
      <c r="K87" s="104"/>
      <c r="L87" s="86"/>
    </row>
    <row r="90" spans="1:11" ht="12.75">
      <c r="A90" s="368" t="s">
        <v>1026</v>
      </c>
      <c r="I90" s="911" t="s">
        <v>995</v>
      </c>
      <c r="J90" s="911"/>
      <c r="K90" s="911"/>
    </row>
    <row r="91" spans="1:11" ht="12.75">
      <c r="A91" s="176"/>
      <c r="B91" s="176"/>
      <c r="C91" s="176"/>
      <c r="D91" s="176"/>
      <c r="E91" s="621"/>
      <c r="F91" s="621"/>
      <c r="G91" s="621"/>
      <c r="H91" s="621"/>
      <c r="I91" s="911" t="s">
        <v>998</v>
      </c>
      <c r="J91" s="911"/>
      <c r="K91" s="911"/>
    </row>
    <row r="92" spans="1:12" ht="15" customHeight="1">
      <c r="A92" s="176"/>
      <c r="B92" s="176"/>
      <c r="C92" s="176"/>
      <c r="D92" s="176"/>
      <c r="E92" s="621"/>
      <c r="F92" s="621"/>
      <c r="G92" s="621"/>
      <c r="H92" s="621"/>
      <c r="I92" s="911" t="s">
        <v>997</v>
      </c>
      <c r="J92" s="911"/>
      <c r="K92" s="911"/>
      <c r="L92" s="179"/>
    </row>
    <row r="93" spans="1:12" ht="15" customHeight="1">
      <c r="A93" s="176"/>
      <c r="B93" s="176"/>
      <c r="C93" s="176"/>
      <c r="D93" s="176"/>
      <c r="E93" s="621"/>
      <c r="F93" s="621"/>
      <c r="G93" s="621"/>
      <c r="H93" s="621"/>
      <c r="I93" s="634"/>
      <c r="J93" s="634"/>
      <c r="K93" s="634"/>
      <c r="L93" s="179"/>
    </row>
    <row r="94" spans="1:11" ht="12.75">
      <c r="A94" s="176"/>
      <c r="B94" s="621"/>
      <c r="C94" s="176"/>
      <c r="D94" s="176"/>
      <c r="E94" s="621"/>
      <c r="F94" s="621"/>
      <c r="G94" s="621"/>
      <c r="H94" s="621"/>
      <c r="I94" s="176"/>
      <c r="J94" s="176"/>
      <c r="K94" s="176"/>
    </row>
    <row r="95" spans="2:8" ht="12.75">
      <c r="B95" s="621"/>
      <c r="C95" s="621"/>
      <c r="D95" s="621"/>
      <c r="E95" s="621"/>
      <c r="F95" s="621"/>
      <c r="G95" s="621"/>
      <c r="H95" s="621"/>
    </row>
    <row r="96" spans="1:8" ht="12.75">
      <c r="A96" s="621"/>
      <c r="B96" s="621"/>
      <c r="C96" s="621"/>
      <c r="D96" s="621"/>
      <c r="E96" s="621"/>
      <c r="F96" s="621"/>
      <c r="G96" s="621"/>
      <c r="H96" s="621"/>
    </row>
    <row r="97" spans="1:8" ht="12.75">
      <c r="A97" s="621"/>
      <c r="B97" s="621"/>
      <c r="C97" s="621"/>
      <c r="D97" s="621"/>
      <c r="E97" s="621"/>
      <c r="F97" s="621"/>
      <c r="G97" s="621"/>
      <c r="H97" s="621"/>
    </row>
  </sheetData>
  <sheetProtection/>
  <mergeCells count="11">
    <mergeCell ref="I92:K92"/>
    <mergeCell ref="A2:K2"/>
    <mergeCell ref="I90:K90"/>
    <mergeCell ref="I91:K91"/>
    <mergeCell ref="A3:K3"/>
    <mergeCell ref="A5:K5"/>
    <mergeCell ref="A7:A8"/>
    <mergeCell ref="B7:B8"/>
    <mergeCell ref="C7:C8"/>
    <mergeCell ref="D7:H7"/>
    <mergeCell ref="I7:K7"/>
  </mergeCells>
  <conditionalFormatting sqref="I90:J92">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97" r:id="rId1"/>
  <rowBreaks count="1" manualBreakCount="1">
    <brk id="61" max="10" man="1"/>
  </rowBreaks>
</worksheet>
</file>

<file path=xl/worksheets/sheet51.xml><?xml version="1.0" encoding="utf-8"?>
<worksheet xmlns="http://schemas.openxmlformats.org/spreadsheetml/2006/main" xmlns:r="http://schemas.openxmlformats.org/officeDocument/2006/relationships">
  <sheetPr>
    <tabColor rgb="FF00B050"/>
  </sheetPr>
  <dimension ref="A1:L37"/>
  <sheetViews>
    <sheetView view="pageBreakPreview" zoomScale="60" zoomScalePageLayoutView="0" workbookViewId="0" topLeftCell="A1">
      <pane xSplit="2" ySplit="12" topLeftCell="C15" activePane="bottomRight" state="frozen"/>
      <selection pane="topLeft" activeCell="H33" sqref="A33:V43"/>
      <selection pane="topRight" activeCell="H33" sqref="A33:V43"/>
      <selection pane="bottomLeft" activeCell="H33" sqref="A33:V43"/>
      <selection pane="bottomRight" activeCell="Q12" sqref="Q12"/>
    </sheetView>
  </sheetViews>
  <sheetFormatPr defaultColWidth="9.140625" defaultRowHeight="12.75"/>
  <cols>
    <col min="1" max="1" width="6.421875" style="74" bestFit="1" customWidth="1"/>
    <col min="2" max="2" width="27.140625" style="74" customWidth="1"/>
    <col min="3" max="3" width="10.140625" style="74" customWidth="1"/>
    <col min="4" max="4" width="15.57421875" style="74" customWidth="1"/>
    <col min="5" max="5" width="10.57421875" style="74" customWidth="1"/>
    <col min="6" max="6" width="13.00390625" style="74" customWidth="1"/>
    <col min="7" max="7" width="9.140625" style="74" customWidth="1"/>
    <col min="8" max="8" width="8.57421875" style="74" customWidth="1"/>
    <col min="9" max="9" width="8.7109375" style="74" customWidth="1"/>
    <col min="10" max="10" width="9.140625" style="74" customWidth="1"/>
    <col min="11" max="11" width="9.7109375" style="74" customWidth="1"/>
    <col min="12" max="12" width="10.421875" style="74" customWidth="1"/>
    <col min="13" max="16384" width="9.140625" style="74" customWidth="1"/>
  </cols>
  <sheetData>
    <row r="1" ht="12.75">
      <c r="L1" s="636" t="s">
        <v>1036</v>
      </c>
    </row>
    <row r="2" spans="1:12" ht="15.75">
      <c r="A2" s="878" t="s">
        <v>0</v>
      </c>
      <c r="B2" s="878"/>
      <c r="C2" s="878"/>
      <c r="D2" s="878"/>
      <c r="E2" s="878"/>
      <c r="F2" s="878"/>
      <c r="G2" s="878"/>
      <c r="H2" s="878"/>
      <c r="I2" s="878"/>
      <c r="J2" s="878"/>
      <c r="K2" s="878"/>
      <c r="L2" s="878"/>
    </row>
    <row r="3" spans="1:12" ht="20.25">
      <c r="A3" s="949" t="s">
        <v>388</v>
      </c>
      <c r="B3" s="949"/>
      <c r="C3" s="949"/>
      <c r="D3" s="949"/>
      <c r="E3" s="949"/>
      <c r="F3" s="949"/>
      <c r="G3" s="949"/>
      <c r="H3" s="949"/>
      <c r="I3" s="949"/>
      <c r="J3" s="949"/>
      <c r="K3" s="949"/>
      <c r="L3" s="949"/>
    </row>
    <row r="4" spans="1:12" ht="15.75">
      <c r="A4" s="1029" t="s">
        <v>912</v>
      </c>
      <c r="B4" s="1029"/>
      <c r="C4" s="1029"/>
      <c r="D4" s="1029"/>
      <c r="E4" s="1029"/>
      <c r="F4" s="1029"/>
      <c r="G4" s="1029"/>
      <c r="H4" s="1029"/>
      <c r="I4" s="1029"/>
      <c r="J4" s="1029"/>
      <c r="K4" s="1029"/>
      <c r="L4" s="1029"/>
    </row>
    <row r="5" spans="1:12" ht="15.75">
      <c r="A5" s="77"/>
      <c r="B5" s="77"/>
      <c r="C5" s="77"/>
      <c r="D5" s="77"/>
      <c r="E5" s="77"/>
      <c r="F5" s="77"/>
      <c r="G5" s="77"/>
      <c r="H5" s="77"/>
      <c r="I5" s="77"/>
      <c r="J5" s="77"/>
      <c r="K5" s="77"/>
      <c r="L5" s="77"/>
    </row>
    <row r="6" spans="1:2" ht="12.75">
      <c r="A6" s="991" t="s">
        <v>994</v>
      </c>
      <c r="B6" s="991"/>
    </row>
    <row r="7" spans="1:12" ht="48.75" customHeight="1">
      <c r="A7" s="1256" t="s">
        <v>1</v>
      </c>
      <c r="B7" s="1256" t="s">
        <v>2</v>
      </c>
      <c r="C7" s="1256" t="s">
        <v>532</v>
      </c>
      <c r="D7" s="1256"/>
      <c r="E7" s="1256"/>
      <c r="F7" s="1256"/>
      <c r="G7" s="1256"/>
      <c r="H7" s="1256"/>
      <c r="I7" s="1256"/>
      <c r="J7" s="1256" t="s">
        <v>913</v>
      </c>
      <c r="K7" s="1256" t="s">
        <v>914</v>
      </c>
      <c r="L7" s="1256"/>
    </row>
    <row r="8" spans="1:12" ht="48.75" customHeight="1">
      <c r="A8" s="1256"/>
      <c r="B8" s="1256"/>
      <c r="C8" s="1257" t="s">
        <v>457</v>
      </c>
      <c r="D8" s="1258"/>
      <c r="E8" s="1257" t="s">
        <v>458</v>
      </c>
      <c r="F8" s="1258"/>
      <c r="G8" s="1256" t="s">
        <v>915</v>
      </c>
      <c r="H8" s="1256"/>
      <c r="I8" s="1256"/>
      <c r="J8" s="1256"/>
      <c r="K8" s="1256" t="s">
        <v>916</v>
      </c>
      <c r="L8" s="1256" t="s">
        <v>917</v>
      </c>
    </row>
    <row r="9" spans="1:12" s="347" customFormat="1" ht="39" customHeight="1">
      <c r="A9" s="1256"/>
      <c r="B9" s="1256"/>
      <c r="C9" s="1256" t="s">
        <v>918</v>
      </c>
      <c r="D9" s="1256" t="s">
        <v>919</v>
      </c>
      <c r="E9" s="1256" t="s">
        <v>918</v>
      </c>
      <c r="F9" s="1256" t="s">
        <v>919</v>
      </c>
      <c r="G9" s="1256" t="s">
        <v>918</v>
      </c>
      <c r="H9" s="1256" t="s">
        <v>919</v>
      </c>
      <c r="I9" s="1256"/>
      <c r="J9" s="1256"/>
      <c r="K9" s="1256"/>
      <c r="L9" s="1256"/>
    </row>
    <row r="10" spans="1:12" ht="13.5" customHeight="1" hidden="1">
      <c r="A10" s="1256"/>
      <c r="B10" s="1256"/>
      <c r="C10" s="1256"/>
      <c r="D10" s="1256"/>
      <c r="E10" s="1256"/>
      <c r="F10" s="1256"/>
      <c r="G10" s="1256"/>
      <c r="H10" s="282"/>
      <c r="I10" s="282" t="s">
        <v>196</v>
      </c>
      <c r="J10" s="1256"/>
      <c r="K10" s="1256"/>
      <c r="L10" s="1256"/>
    </row>
    <row r="11" spans="1:12" ht="13.5" customHeight="1">
      <c r="A11" s="1256"/>
      <c r="B11" s="1256"/>
      <c r="C11" s="1256"/>
      <c r="D11" s="1256"/>
      <c r="E11" s="1256"/>
      <c r="F11" s="1256"/>
      <c r="G11" s="1256"/>
      <c r="H11" s="348" t="s">
        <v>535</v>
      </c>
      <c r="I11" s="348" t="s">
        <v>536</v>
      </c>
      <c r="J11" s="1256"/>
      <c r="K11" s="1256"/>
      <c r="L11" s="1256"/>
    </row>
    <row r="12" spans="1:12" ht="15">
      <c r="A12" s="349">
        <v>1</v>
      </c>
      <c r="B12" s="349">
        <v>2</v>
      </c>
      <c r="C12" s="349">
        <v>3</v>
      </c>
      <c r="D12" s="349">
        <v>4</v>
      </c>
      <c r="E12" s="349">
        <v>5</v>
      </c>
      <c r="F12" s="349">
        <v>6</v>
      </c>
      <c r="G12" s="349">
        <v>7</v>
      </c>
      <c r="H12" s="349">
        <v>8</v>
      </c>
      <c r="I12" s="349">
        <v>9</v>
      </c>
      <c r="J12" s="349">
        <v>10</v>
      </c>
      <c r="K12" s="349">
        <v>11</v>
      </c>
      <c r="L12" s="349">
        <v>12</v>
      </c>
    </row>
    <row r="13" spans="1:12" s="258" customFormat="1" ht="14.25">
      <c r="A13" s="350">
        <v>1</v>
      </c>
      <c r="B13" s="309" t="s">
        <v>799</v>
      </c>
      <c r="C13" s="295">
        <v>636</v>
      </c>
      <c r="D13" s="295">
        <v>54885</v>
      </c>
      <c r="E13" s="295">
        <v>372</v>
      </c>
      <c r="F13" s="295">
        <v>48940</v>
      </c>
      <c r="G13" s="295">
        <v>0</v>
      </c>
      <c r="H13" s="295">
        <v>0</v>
      </c>
      <c r="I13" s="295">
        <v>0</v>
      </c>
      <c r="J13" s="635">
        <v>1008</v>
      </c>
      <c r="K13" s="635">
        <v>54885</v>
      </c>
      <c r="L13" s="635">
        <v>48940</v>
      </c>
    </row>
    <row r="14" spans="1:12" s="258" customFormat="1" ht="14.25">
      <c r="A14" s="350">
        <v>2</v>
      </c>
      <c r="B14" s="309" t="s">
        <v>800</v>
      </c>
      <c r="C14" s="295">
        <v>1263</v>
      </c>
      <c r="D14" s="295">
        <v>236181</v>
      </c>
      <c r="E14" s="295">
        <v>577</v>
      </c>
      <c r="F14" s="295">
        <v>91283</v>
      </c>
      <c r="G14" s="295">
        <v>0</v>
      </c>
      <c r="H14" s="295">
        <v>0</v>
      </c>
      <c r="I14" s="295">
        <v>0</v>
      </c>
      <c r="J14" s="635">
        <v>1840</v>
      </c>
      <c r="K14" s="635">
        <v>236181</v>
      </c>
      <c r="L14" s="635">
        <v>91283</v>
      </c>
    </row>
    <row r="15" spans="1:12" s="258" customFormat="1" ht="14.25">
      <c r="A15" s="350">
        <v>3</v>
      </c>
      <c r="B15" s="309" t="s">
        <v>803</v>
      </c>
      <c r="C15" s="295">
        <v>402</v>
      </c>
      <c r="D15" s="295">
        <v>45024</v>
      </c>
      <c r="E15" s="295">
        <v>100</v>
      </c>
      <c r="F15" s="295">
        <v>10648</v>
      </c>
      <c r="G15" s="295">
        <v>2</v>
      </c>
      <c r="H15" s="295">
        <v>185</v>
      </c>
      <c r="I15" s="295">
        <v>126</v>
      </c>
      <c r="J15" s="635">
        <v>504</v>
      </c>
      <c r="K15" s="635">
        <v>45209</v>
      </c>
      <c r="L15" s="635">
        <v>10774</v>
      </c>
    </row>
    <row r="16" spans="1:12" s="258" customFormat="1" ht="14.25">
      <c r="A16" s="350">
        <v>4</v>
      </c>
      <c r="B16" s="309" t="s">
        <v>808</v>
      </c>
      <c r="C16" s="295">
        <v>245</v>
      </c>
      <c r="D16" s="295">
        <v>51606</v>
      </c>
      <c r="E16" s="295">
        <v>126</v>
      </c>
      <c r="F16" s="295">
        <v>69839</v>
      </c>
      <c r="G16" s="295">
        <v>0</v>
      </c>
      <c r="H16" s="295">
        <v>0</v>
      </c>
      <c r="I16" s="295">
        <v>0</v>
      </c>
      <c r="J16" s="635">
        <v>371</v>
      </c>
      <c r="K16" s="635">
        <v>51606</v>
      </c>
      <c r="L16" s="635">
        <v>69839</v>
      </c>
    </row>
    <row r="17" spans="1:12" s="258" customFormat="1" ht="14.25">
      <c r="A17" s="350">
        <v>5</v>
      </c>
      <c r="B17" s="309" t="s">
        <v>810</v>
      </c>
      <c r="C17" s="295">
        <v>403</v>
      </c>
      <c r="D17" s="295">
        <v>69294</v>
      </c>
      <c r="E17" s="295">
        <v>96</v>
      </c>
      <c r="F17" s="295">
        <v>12686</v>
      </c>
      <c r="G17" s="295">
        <v>440</v>
      </c>
      <c r="H17" s="295">
        <v>72089</v>
      </c>
      <c r="I17" s="295">
        <v>40755</v>
      </c>
      <c r="J17" s="635">
        <v>939</v>
      </c>
      <c r="K17" s="635">
        <v>141383</v>
      </c>
      <c r="L17" s="635">
        <v>53441</v>
      </c>
    </row>
    <row r="18" spans="1:12" s="258" customFormat="1" ht="14.25">
      <c r="A18" s="350">
        <v>6</v>
      </c>
      <c r="B18" s="309" t="s">
        <v>813</v>
      </c>
      <c r="C18" s="295">
        <v>785</v>
      </c>
      <c r="D18" s="295">
        <v>112219</v>
      </c>
      <c r="E18" s="295">
        <v>228</v>
      </c>
      <c r="F18" s="295">
        <v>28500</v>
      </c>
      <c r="G18" s="295">
        <v>253</v>
      </c>
      <c r="H18" s="295">
        <v>24562</v>
      </c>
      <c r="I18" s="295">
        <v>5700</v>
      </c>
      <c r="J18" s="635">
        <v>1266</v>
      </c>
      <c r="K18" s="635">
        <v>136781</v>
      </c>
      <c r="L18" s="635">
        <v>34200</v>
      </c>
    </row>
    <row r="19" spans="1:12" s="258" customFormat="1" ht="14.25">
      <c r="A19" s="350">
        <v>7</v>
      </c>
      <c r="B19" s="309" t="s">
        <v>814</v>
      </c>
      <c r="C19" s="295">
        <v>709</v>
      </c>
      <c r="D19" s="295">
        <v>80682</v>
      </c>
      <c r="E19" s="295">
        <v>191</v>
      </c>
      <c r="F19" s="295">
        <v>41352</v>
      </c>
      <c r="G19" s="295">
        <v>82</v>
      </c>
      <c r="H19" s="295">
        <v>17210</v>
      </c>
      <c r="I19" s="295">
        <v>9572</v>
      </c>
      <c r="J19" s="635">
        <v>982</v>
      </c>
      <c r="K19" s="635">
        <v>97892</v>
      </c>
      <c r="L19" s="635">
        <v>50924</v>
      </c>
    </row>
    <row r="20" spans="1:12" s="258" customFormat="1" ht="14.25">
      <c r="A20" s="350">
        <v>8</v>
      </c>
      <c r="B20" s="309" t="s">
        <v>815</v>
      </c>
      <c r="C20" s="295">
        <v>603</v>
      </c>
      <c r="D20" s="295">
        <v>99089</v>
      </c>
      <c r="E20" s="295">
        <v>399</v>
      </c>
      <c r="F20" s="295">
        <v>39915</v>
      </c>
      <c r="G20" s="295">
        <v>0</v>
      </c>
      <c r="H20" s="295">
        <v>0</v>
      </c>
      <c r="I20" s="295">
        <v>0</v>
      </c>
      <c r="J20" s="635">
        <v>1002</v>
      </c>
      <c r="K20" s="635">
        <v>99089</v>
      </c>
      <c r="L20" s="635">
        <v>39915</v>
      </c>
    </row>
    <row r="21" spans="1:12" s="258" customFormat="1" ht="14.25">
      <c r="A21" s="350">
        <v>9</v>
      </c>
      <c r="B21" s="309" t="s">
        <v>816</v>
      </c>
      <c r="C21" s="295">
        <v>287</v>
      </c>
      <c r="D21" s="295">
        <v>54117</v>
      </c>
      <c r="E21" s="295">
        <v>104</v>
      </c>
      <c r="F21" s="295">
        <v>12984</v>
      </c>
      <c r="G21" s="295">
        <v>307</v>
      </c>
      <c r="H21" s="295">
        <v>60693</v>
      </c>
      <c r="I21" s="295">
        <v>39574</v>
      </c>
      <c r="J21" s="635">
        <v>698</v>
      </c>
      <c r="K21" s="635">
        <v>114810</v>
      </c>
      <c r="L21" s="635">
        <v>52558</v>
      </c>
    </row>
    <row r="22" spans="1:12" s="258" customFormat="1" ht="14.25">
      <c r="A22" s="350">
        <v>10</v>
      </c>
      <c r="B22" s="309" t="s">
        <v>817</v>
      </c>
      <c r="C22" s="295">
        <v>229</v>
      </c>
      <c r="D22" s="295">
        <v>34350</v>
      </c>
      <c r="E22" s="295">
        <v>7</v>
      </c>
      <c r="F22" s="295">
        <v>1225</v>
      </c>
      <c r="G22" s="295">
        <v>41</v>
      </c>
      <c r="H22" s="295">
        <v>5945</v>
      </c>
      <c r="I22" s="295">
        <v>6970</v>
      </c>
      <c r="J22" s="635">
        <v>277</v>
      </c>
      <c r="K22" s="635">
        <v>40295</v>
      </c>
      <c r="L22" s="635">
        <v>8195</v>
      </c>
    </row>
    <row r="23" spans="1:12" s="258" customFormat="1" ht="14.25">
      <c r="A23" s="350">
        <v>11</v>
      </c>
      <c r="B23" s="309" t="s">
        <v>818</v>
      </c>
      <c r="C23" s="295">
        <v>578</v>
      </c>
      <c r="D23" s="295">
        <v>107263</v>
      </c>
      <c r="E23" s="295">
        <v>159</v>
      </c>
      <c r="F23" s="295">
        <v>40439</v>
      </c>
      <c r="G23" s="295">
        <v>0</v>
      </c>
      <c r="H23" s="295">
        <v>0</v>
      </c>
      <c r="I23" s="295">
        <v>0</v>
      </c>
      <c r="J23" s="635">
        <v>737</v>
      </c>
      <c r="K23" s="635">
        <v>107263</v>
      </c>
      <c r="L23" s="635">
        <v>40439</v>
      </c>
    </row>
    <row r="24" spans="1:12" s="258" customFormat="1" ht="14.25">
      <c r="A24" s="350">
        <v>12</v>
      </c>
      <c r="B24" s="309" t="s">
        <v>820</v>
      </c>
      <c r="C24" s="295">
        <v>46</v>
      </c>
      <c r="D24" s="295">
        <v>8129</v>
      </c>
      <c r="E24" s="295">
        <v>3</v>
      </c>
      <c r="F24" s="295">
        <v>286</v>
      </c>
      <c r="G24" s="295">
        <v>34</v>
      </c>
      <c r="H24" s="295">
        <v>6752</v>
      </c>
      <c r="I24" s="295">
        <v>3362</v>
      </c>
      <c r="J24" s="635">
        <v>83</v>
      </c>
      <c r="K24" s="635">
        <v>14881</v>
      </c>
      <c r="L24" s="635">
        <v>3648</v>
      </c>
    </row>
    <row r="25" spans="1:12" s="258" customFormat="1" ht="14.25">
      <c r="A25" s="350">
        <v>13</v>
      </c>
      <c r="B25" s="309" t="s">
        <v>822</v>
      </c>
      <c r="C25" s="295">
        <v>432</v>
      </c>
      <c r="D25" s="295">
        <v>121889</v>
      </c>
      <c r="E25" s="295">
        <v>307</v>
      </c>
      <c r="F25" s="295">
        <v>43775</v>
      </c>
      <c r="G25" s="295">
        <v>35</v>
      </c>
      <c r="H25" s="295">
        <v>10572</v>
      </c>
      <c r="I25" s="295">
        <v>7512</v>
      </c>
      <c r="J25" s="635">
        <v>774</v>
      </c>
      <c r="K25" s="635">
        <v>132461</v>
      </c>
      <c r="L25" s="635">
        <v>51287</v>
      </c>
    </row>
    <row r="26" spans="1:12" s="258" customFormat="1" ht="14.25">
      <c r="A26" s="350">
        <v>14</v>
      </c>
      <c r="B26" s="309" t="s">
        <v>826</v>
      </c>
      <c r="C26" s="295">
        <v>558</v>
      </c>
      <c r="D26" s="295">
        <v>49188</v>
      </c>
      <c r="E26" s="295">
        <v>135</v>
      </c>
      <c r="F26" s="295">
        <v>21081</v>
      </c>
      <c r="G26" s="295">
        <v>0</v>
      </c>
      <c r="H26" s="295">
        <v>0</v>
      </c>
      <c r="I26" s="295">
        <v>0</v>
      </c>
      <c r="J26" s="635">
        <v>693</v>
      </c>
      <c r="K26" s="635">
        <v>49188</v>
      </c>
      <c r="L26" s="635">
        <v>21081</v>
      </c>
    </row>
    <row r="27" spans="1:12" s="258" customFormat="1" ht="14.25">
      <c r="A27" s="350">
        <v>15</v>
      </c>
      <c r="B27" s="309" t="s">
        <v>830</v>
      </c>
      <c r="C27" s="295">
        <v>909</v>
      </c>
      <c r="D27" s="295">
        <v>175716</v>
      </c>
      <c r="E27" s="295">
        <v>189</v>
      </c>
      <c r="F27" s="295">
        <v>79409</v>
      </c>
      <c r="G27" s="295">
        <v>3</v>
      </c>
      <c r="H27" s="295">
        <v>430</v>
      </c>
      <c r="I27" s="295">
        <v>278</v>
      </c>
      <c r="J27" s="635">
        <v>1101</v>
      </c>
      <c r="K27" s="635">
        <v>176146</v>
      </c>
      <c r="L27" s="635">
        <v>79687</v>
      </c>
    </row>
    <row r="28" spans="1:12" s="258" customFormat="1" ht="14.25">
      <c r="A28" s="350">
        <v>16</v>
      </c>
      <c r="B28" s="309" t="s">
        <v>831</v>
      </c>
      <c r="C28" s="295">
        <v>285</v>
      </c>
      <c r="D28" s="295">
        <v>73770</v>
      </c>
      <c r="E28" s="295">
        <v>172</v>
      </c>
      <c r="F28" s="295">
        <v>38697</v>
      </c>
      <c r="G28" s="295">
        <v>9</v>
      </c>
      <c r="H28" s="295">
        <v>2134</v>
      </c>
      <c r="I28" s="295">
        <v>1409</v>
      </c>
      <c r="J28" s="635">
        <v>466</v>
      </c>
      <c r="K28" s="635">
        <v>75904</v>
      </c>
      <c r="L28" s="635">
        <v>40106</v>
      </c>
    </row>
    <row r="29" spans="1:12" s="258" customFormat="1" ht="14.25">
      <c r="A29" s="350">
        <v>17</v>
      </c>
      <c r="B29" s="309" t="s">
        <v>832</v>
      </c>
      <c r="C29" s="295">
        <v>888</v>
      </c>
      <c r="D29" s="295">
        <v>77469</v>
      </c>
      <c r="E29" s="295">
        <v>250</v>
      </c>
      <c r="F29" s="295">
        <v>29506</v>
      </c>
      <c r="G29" s="295">
        <v>0</v>
      </c>
      <c r="H29" s="295">
        <v>0</v>
      </c>
      <c r="I29" s="295">
        <v>0</v>
      </c>
      <c r="J29" s="635">
        <v>1138</v>
      </c>
      <c r="K29" s="635">
        <v>77469</v>
      </c>
      <c r="L29" s="635">
        <v>29506</v>
      </c>
    </row>
    <row r="30" spans="1:12" s="258" customFormat="1" ht="12.75">
      <c r="A30" s="1259" t="s">
        <v>18</v>
      </c>
      <c r="B30" s="1259"/>
      <c r="C30" s="296">
        <v>9258</v>
      </c>
      <c r="D30" s="296">
        <v>1450871</v>
      </c>
      <c r="E30" s="296">
        <v>3415</v>
      </c>
      <c r="F30" s="296">
        <v>610565</v>
      </c>
      <c r="G30" s="296">
        <v>1206</v>
      </c>
      <c r="H30" s="296">
        <v>200572</v>
      </c>
      <c r="I30" s="296">
        <v>115258</v>
      </c>
      <c r="J30" s="296">
        <v>13879</v>
      </c>
      <c r="K30" s="296">
        <v>1651443</v>
      </c>
      <c r="L30" s="296">
        <v>725823</v>
      </c>
    </row>
    <row r="31" s="258" customFormat="1" ht="12.75"/>
    <row r="32" s="258" customFormat="1" ht="12.75"/>
    <row r="33" s="258" customFormat="1" ht="12.75"/>
    <row r="34" s="258" customFormat="1" ht="12.75"/>
    <row r="35" spans="1:12" s="258" customFormat="1" ht="12.75">
      <c r="A35" s="555" t="s">
        <v>1026</v>
      </c>
      <c r="J35" s="911" t="s">
        <v>995</v>
      </c>
      <c r="K35" s="911"/>
      <c r="L35" s="911"/>
    </row>
    <row r="36" spans="10:12" s="258" customFormat="1" ht="12.75">
      <c r="J36" s="911" t="s">
        <v>998</v>
      </c>
      <c r="K36" s="911"/>
      <c r="L36" s="911"/>
    </row>
    <row r="37" spans="10:12" s="258" customFormat="1" ht="12.75">
      <c r="J37" s="911" t="s">
        <v>997</v>
      </c>
      <c r="K37" s="911"/>
      <c r="L37" s="911"/>
    </row>
    <row r="38" s="258" customFormat="1" ht="12.75"/>
    <row r="39" s="258" customFormat="1" ht="12.75"/>
    <row r="40" s="258" customFormat="1" ht="12.75"/>
    <row r="41" s="258" customFormat="1" ht="12.75"/>
    <row r="42" s="258" customFormat="1" ht="12.75"/>
    <row r="43" s="258" customFormat="1" ht="12.75"/>
    <row r="44" s="258" customFormat="1" ht="12.75"/>
    <row r="45" s="258" customFormat="1" ht="12.75"/>
    <row r="46" s="258" customFormat="1" ht="12.75"/>
    <row r="47" s="258" customFormat="1" ht="12.75"/>
    <row r="48" s="258" customFormat="1" ht="12.75"/>
    <row r="49" s="258" customFormat="1" ht="12.75"/>
    <row r="50" s="258" customFormat="1" ht="12.75"/>
    <row r="51" s="258" customFormat="1" ht="12.75"/>
    <row r="52" s="258" customFormat="1" ht="12.75"/>
  </sheetData>
  <sheetProtection/>
  <mergeCells count="24">
    <mergeCell ref="J36:L36"/>
    <mergeCell ref="J37:L37"/>
    <mergeCell ref="E8:F8"/>
    <mergeCell ref="G8:I8"/>
    <mergeCell ref="K8:K11"/>
    <mergeCell ref="L8:L11"/>
    <mergeCell ref="G9:G11"/>
    <mergeCell ref="H9:I9"/>
    <mergeCell ref="A30:B30"/>
    <mergeCell ref="J35:L35"/>
    <mergeCell ref="C9:C11"/>
    <mergeCell ref="D9:D11"/>
    <mergeCell ref="E9:E11"/>
    <mergeCell ref="F9:F11"/>
    <mergeCell ref="A2:L2"/>
    <mergeCell ref="A3:L3"/>
    <mergeCell ref="A4:L4"/>
    <mergeCell ref="A6:B6"/>
    <mergeCell ref="A7:A11"/>
    <mergeCell ref="B7:B11"/>
    <mergeCell ref="C7:I7"/>
    <mergeCell ref="J7:J11"/>
    <mergeCell ref="K7:L7"/>
    <mergeCell ref="C8:D8"/>
  </mergeCells>
  <conditionalFormatting sqref="B13:B29">
    <cfRule type="cellIs" priority="2" dxfId="0" operator="lessThan" stopIfTrue="1">
      <formula>0</formula>
    </cfRule>
  </conditionalFormatting>
  <conditionalFormatting sqref="J35:K37">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300" verticalDpi="300" orientation="landscape" paperSize="9" scale="85" r:id="rId1"/>
</worksheet>
</file>

<file path=xl/worksheets/sheet52.xml><?xml version="1.0" encoding="utf-8"?>
<worksheet xmlns="http://schemas.openxmlformats.org/spreadsheetml/2006/main" xmlns:r="http://schemas.openxmlformats.org/officeDocument/2006/relationships">
  <sheetPr>
    <tabColor rgb="FF00B050"/>
  </sheetPr>
  <dimension ref="A1:N43"/>
  <sheetViews>
    <sheetView view="pageBreakPreview" zoomScale="60" zoomScalePageLayoutView="0" workbookViewId="0" topLeftCell="A1">
      <pane xSplit="2" ySplit="13" topLeftCell="C26" activePane="bottomRight" state="frozen"/>
      <selection pane="topLeft" activeCell="H33" sqref="A33:V43"/>
      <selection pane="topRight" activeCell="H33" sqref="A33:V43"/>
      <selection pane="bottomLeft" activeCell="H33" sqref="A33:V43"/>
      <selection pane="bottomRight" activeCell="A1" sqref="A1:IV16384"/>
    </sheetView>
  </sheetViews>
  <sheetFormatPr defaultColWidth="9.140625" defaultRowHeight="12.75"/>
  <cols>
    <col min="1" max="1" width="6.421875" style="74" bestFit="1" customWidth="1"/>
    <col min="2" max="2" width="20.00390625" style="74" bestFit="1" customWidth="1"/>
    <col min="3" max="3" width="10.140625" style="74" customWidth="1"/>
    <col min="4" max="4" width="15.57421875" style="74" customWidth="1"/>
    <col min="5" max="5" width="10.57421875" style="74" customWidth="1"/>
    <col min="6" max="6" width="13.00390625" style="74" customWidth="1"/>
    <col min="7" max="7" width="9.140625" style="74" customWidth="1"/>
    <col min="8" max="8" width="8.57421875" style="74" customWidth="1"/>
    <col min="9" max="9" width="8.7109375" style="74" customWidth="1"/>
    <col min="10" max="10" width="9.140625" style="74" customWidth="1"/>
    <col min="11" max="11" width="9.7109375" style="74" customWidth="1"/>
    <col min="12" max="12" width="10.421875" style="74" customWidth="1"/>
    <col min="13" max="16384" width="9.140625" style="74" customWidth="1"/>
  </cols>
  <sheetData>
    <row r="1" ht="12.75">
      <c r="L1" s="636" t="s">
        <v>1037</v>
      </c>
    </row>
    <row r="2" spans="1:12" ht="15.75">
      <c r="A2" s="878" t="s">
        <v>0</v>
      </c>
      <c r="B2" s="878"/>
      <c r="C2" s="878"/>
      <c r="D2" s="878"/>
      <c r="E2" s="878"/>
      <c r="F2" s="878"/>
      <c r="G2" s="878"/>
      <c r="H2" s="878"/>
      <c r="I2" s="878"/>
      <c r="J2" s="878"/>
      <c r="K2" s="878"/>
      <c r="L2" s="878"/>
    </row>
    <row r="3" spans="1:12" ht="20.25">
      <c r="A3" s="949" t="s">
        <v>388</v>
      </c>
      <c r="B3" s="949"/>
      <c r="C3" s="949"/>
      <c r="D3" s="949"/>
      <c r="E3" s="949"/>
      <c r="F3" s="949"/>
      <c r="G3" s="949"/>
      <c r="H3" s="949"/>
      <c r="I3" s="949"/>
      <c r="J3" s="949"/>
      <c r="K3" s="949"/>
      <c r="L3" s="949"/>
    </row>
    <row r="4" spans="4:9" ht="9.75" customHeight="1">
      <c r="D4" s="76"/>
      <c r="F4" s="76"/>
      <c r="I4" s="76"/>
    </row>
    <row r="5" spans="1:12" ht="15.75">
      <c r="A5" s="1029" t="s">
        <v>920</v>
      </c>
      <c r="B5" s="1029"/>
      <c r="C5" s="1029"/>
      <c r="D5" s="1029"/>
      <c r="E5" s="1029"/>
      <c r="F5" s="1029"/>
      <c r="G5" s="1029"/>
      <c r="H5" s="1029"/>
      <c r="I5" s="1029"/>
      <c r="J5" s="1029"/>
      <c r="K5" s="1029"/>
      <c r="L5" s="1029"/>
    </row>
    <row r="6" spans="4:9" ht="15">
      <c r="D6" s="76"/>
      <c r="F6" s="76"/>
      <c r="I6" s="76"/>
    </row>
    <row r="7" spans="1:2" ht="12.75">
      <c r="A7" s="991" t="s">
        <v>994</v>
      </c>
      <c r="B7" s="991"/>
    </row>
    <row r="8" spans="1:12" ht="48.75" customHeight="1">
      <c r="A8" s="1256" t="s">
        <v>1</v>
      </c>
      <c r="B8" s="1256" t="s">
        <v>2</v>
      </c>
      <c r="C8" s="1256" t="s">
        <v>532</v>
      </c>
      <c r="D8" s="1256"/>
      <c r="E8" s="1256"/>
      <c r="F8" s="1256"/>
      <c r="G8" s="1256"/>
      <c r="H8" s="1256"/>
      <c r="I8" s="1256"/>
      <c r="J8" s="1256" t="s">
        <v>913</v>
      </c>
      <c r="K8" s="1256" t="s">
        <v>914</v>
      </c>
      <c r="L8" s="1256"/>
    </row>
    <row r="9" spans="1:12" ht="48.75" customHeight="1">
      <c r="A9" s="1256"/>
      <c r="B9" s="1256"/>
      <c r="C9" s="1257" t="s">
        <v>457</v>
      </c>
      <c r="D9" s="1258"/>
      <c r="E9" s="1257" t="s">
        <v>458</v>
      </c>
      <c r="F9" s="1258"/>
      <c r="G9" s="1256" t="s">
        <v>915</v>
      </c>
      <c r="H9" s="1256"/>
      <c r="I9" s="1256"/>
      <c r="J9" s="1256"/>
      <c r="K9" s="1256" t="s">
        <v>916</v>
      </c>
      <c r="L9" s="1256" t="s">
        <v>917</v>
      </c>
    </row>
    <row r="10" spans="1:12" s="347" customFormat="1" ht="39" customHeight="1">
      <c r="A10" s="1256"/>
      <c r="B10" s="1256"/>
      <c r="C10" s="1256" t="s">
        <v>918</v>
      </c>
      <c r="D10" s="1256" t="s">
        <v>919</v>
      </c>
      <c r="E10" s="1256" t="s">
        <v>918</v>
      </c>
      <c r="F10" s="1256" t="s">
        <v>919</v>
      </c>
      <c r="G10" s="1256" t="s">
        <v>918</v>
      </c>
      <c r="H10" s="1256" t="s">
        <v>919</v>
      </c>
      <c r="I10" s="1256"/>
      <c r="J10" s="1256"/>
      <c r="K10" s="1256"/>
      <c r="L10" s="1256"/>
    </row>
    <row r="11" spans="1:12" ht="13.5" customHeight="1" hidden="1">
      <c r="A11" s="1256"/>
      <c r="B11" s="1256"/>
      <c r="C11" s="1256"/>
      <c r="D11" s="1256"/>
      <c r="E11" s="1256"/>
      <c r="F11" s="1256"/>
      <c r="G11" s="1256"/>
      <c r="H11" s="282"/>
      <c r="I11" s="282" t="s">
        <v>196</v>
      </c>
      <c r="J11" s="1256"/>
      <c r="K11" s="1256"/>
      <c r="L11" s="1256"/>
    </row>
    <row r="12" spans="1:12" ht="13.5" customHeight="1">
      <c r="A12" s="1256"/>
      <c r="B12" s="1256"/>
      <c r="C12" s="1256"/>
      <c r="D12" s="1256"/>
      <c r="E12" s="1256"/>
      <c r="F12" s="1256"/>
      <c r="G12" s="1256"/>
      <c r="H12" s="348" t="s">
        <v>535</v>
      </c>
      <c r="I12" s="348" t="s">
        <v>536</v>
      </c>
      <c r="J12" s="1256"/>
      <c r="K12" s="1256"/>
      <c r="L12" s="1256"/>
    </row>
    <row r="13" spans="1:12" ht="15">
      <c r="A13" s="349">
        <v>1</v>
      </c>
      <c r="B13" s="349">
        <v>2</v>
      </c>
      <c r="C13" s="349">
        <v>3</v>
      </c>
      <c r="D13" s="349">
        <v>4</v>
      </c>
      <c r="E13" s="349">
        <v>5</v>
      </c>
      <c r="F13" s="349">
        <v>6</v>
      </c>
      <c r="G13" s="349">
        <v>7</v>
      </c>
      <c r="H13" s="349">
        <v>8</v>
      </c>
      <c r="I13" s="349">
        <v>9</v>
      </c>
      <c r="J13" s="349">
        <v>10</v>
      </c>
      <c r="K13" s="349">
        <v>11</v>
      </c>
      <c r="L13" s="349">
        <v>12</v>
      </c>
    </row>
    <row r="14" spans="1:12" s="258" customFormat="1" ht="14.25">
      <c r="A14" s="350">
        <v>1</v>
      </c>
      <c r="B14" s="309" t="s">
        <v>797</v>
      </c>
      <c r="C14" s="351"/>
      <c r="D14" s="351"/>
      <c r="E14" s="351"/>
      <c r="F14" s="351"/>
      <c r="G14" s="351"/>
      <c r="H14" s="351"/>
      <c r="I14" s="351"/>
      <c r="J14" s="352"/>
      <c r="K14" s="352"/>
      <c r="L14" s="352"/>
    </row>
    <row r="15" spans="1:12" s="258" customFormat="1" ht="14.25">
      <c r="A15" s="350">
        <v>2</v>
      </c>
      <c r="B15" s="309" t="s">
        <v>798</v>
      </c>
      <c r="C15" s="351"/>
      <c r="D15" s="351"/>
      <c r="E15" s="351"/>
      <c r="F15" s="351"/>
      <c r="G15" s="351"/>
      <c r="H15" s="351"/>
      <c r="I15" s="351"/>
      <c r="J15" s="352"/>
      <c r="K15" s="352"/>
      <c r="L15" s="352"/>
    </row>
    <row r="16" spans="1:12" s="258" customFormat="1" ht="14.25">
      <c r="A16" s="350">
        <v>3</v>
      </c>
      <c r="B16" s="309" t="s">
        <v>800</v>
      </c>
      <c r="C16" s="351"/>
      <c r="D16" s="351"/>
      <c r="E16" s="351"/>
      <c r="F16" s="351"/>
      <c r="G16" s="351"/>
      <c r="H16" s="351"/>
      <c r="I16" s="351"/>
      <c r="J16" s="352"/>
      <c r="K16" s="352"/>
      <c r="L16" s="352"/>
    </row>
    <row r="17" spans="1:12" s="258" customFormat="1" ht="14.25">
      <c r="A17" s="350">
        <v>4</v>
      </c>
      <c r="B17" s="309" t="s">
        <v>801</v>
      </c>
      <c r="C17" s="351"/>
      <c r="D17" s="351"/>
      <c r="E17" s="351"/>
      <c r="F17" s="351"/>
      <c r="G17" s="351"/>
      <c r="H17" s="351"/>
      <c r="I17" s="351"/>
      <c r="J17" s="352"/>
      <c r="K17" s="352"/>
      <c r="L17" s="352"/>
    </row>
    <row r="18" spans="1:12" s="258" customFormat="1" ht="14.25">
      <c r="A18" s="350">
        <v>5</v>
      </c>
      <c r="B18" s="309" t="s">
        <v>802</v>
      </c>
      <c r="C18" s="351"/>
      <c r="D18" s="351"/>
      <c r="E18" s="351"/>
      <c r="F18" s="351"/>
      <c r="G18" s="351"/>
      <c r="H18" s="351"/>
      <c r="I18" s="351"/>
      <c r="J18" s="352"/>
      <c r="K18" s="352"/>
      <c r="L18" s="352"/>
    </row>
    <row r="19" spans="1:12" s="258" customFormat="1" ht="14.25">
      <c r="A19" s="350">
        <v>6</v>
      </c>
      <c r="B19" s="309" t="s">
        <v>803</v>
      </c>
      <c r="C19" s="351"/>
      <c r="D19" s="351"/>
      <c r="E19" s="351"/>
      <c r="F19" s="351"/>
      <c r="G19" s="351"/>
      <c r="H19" s="351"/>
      <c r="I19" s="351"/>
      <c r="J19" s="352"/>
      <c r="K19" s="352"/>
      <c r="L19" s="352"/>
    </row>
    <row r="20" spans="1:12" s="258" customFormat="1" ht="14.25">
      <c r="A20" s="350">
        <v>7</v>
      </c>
      <c r="B20" s="309" t="s">
        <v>804</v>
      </c>
      <c r="D20" s="353"/>
      <c r="E20" s="353"/>
      <c r="G20" s="351"/>
      <c r="H20" s="351"/>
      <c r="I20" s="351"/>
      <c r="J20" s="352"/>
      <c r="K20" s="352"/>
      <c r="L20" s="352"/>
    </row>
    <row r="21" spans="1:12" s="258" customFormat="1" ht="14.25">
      <c r="A21" s="350">
        <v>8</v>
      </c>
      <c r="B21" s="309" t="s">
        <v>805</v>
      </c>
      <c r="C21" s="351"/>
      <c r="D21" s="351"/>
      <c r="E21" s="351"/>
      <c r="F21" s="351"/>
      <c r="G21" s="351"/>
      <c r="H21" s="351"/>
      <c r="I21" s="351"/>
      <c r="J21" s="352"/>
      <c r="K21" s="352"/>
      <c r="L21" s="352"/>
    </row>
    <row r="22" spans="1:12" s="258" customFormat="1" ht="14.25">
      <c r="A22" s="350">
        <v>9</v>
      </c>
      <c r="B22" s="309" t="s">
        <v>806</v>
      </c>
      <c r="C22" s="351"/>
      <c r="D22" s="351"/>
      <c r="E22" s="351"/>
      <c r="F22" s="351"/>
      <c r="G22" s="351"/>
      <c r="H22" s="351"/>
      <c r="I22" s="351"/>
      <c r="J22" s="352"/>
      <c r="K22" s="352"/>
      <c r="L22" s="352"/>
    </row>
    <row r="23" spans="1:12" s="258" customFormat="1" ht="14.25">
      <c r="A23" s="350">
        <v>10</v>
      </c>
      <c r="B23" s="309" t="s">
        <v>807</v>
      </c>
      <c r="C23" s="351"/>
      <c r="D23" s="351"/>
      <c r="E23" s="351"/>
      <c r="F23" s="351"/>
      <c r="G23" s="351"/>
      <c r="H23" s="351"/>
      <c r="I23" s="351"/>
      <c r="J23" s="352"/>
      <c r="K23" s="352"/>
      <c r="L23" s="352"/>
    </row>
    <row r="24" spans="1:12" s="258" customFormat="1" ht="14.25">
      <c r="A24" s="350">
        <v>11</v>
      </c>
      <c r="B24" s="309" t="s">
        <v>809</v>
      </c>
      <c r="C24" s="351"/>
      <c r="D24" s="351"/>
      <c r="E24" s="351"/>
      <c r="F24" s="351"/>
      <c r="G24" s="351"/>
      <c r="H24" s="351"/>
      <c r="I24" s="351"/>
      <c r="J24" s="352"/>
      <c r="K24" s="352"/>
      <c r="L24" s="352"/>
    </row>
    <row r="25" spans="1:12" s="258" customFormat="1" ht="14.25">
      <c r="A25" s="350">
        <v>12</v>
      </c>
      <c r="B25" s="309" t="s">
        <v>811</v>
      </c>
      <c r="C25" s="351"/>
      <c r="D25" s="351"/>
      <c r="E25" s="351"/>
      <c r="F25" s="351"/>
      <c r="G25" s="351"/>
      <c r="H25" s="351"/>
      <c r="I25" s="351"/>
      <c r="J25" s="352"/>
      <c r="K25" s="352"/>
      <c r="L25" s="352"/>
    </row>
    <row r="26" spans="1:12" s="258" customFormat="1" ht="14.25">
      <c r="A26" s="350">
        <v>13</v>
      </c>
      <c r="B26" s="309" t="s">
        <v>812</v>
      </c>
      <c r="C26" s="351"/>
      <c r="D26" s="351"/>
      <c r="E26" s="351"/>
      <c r="F26" s="351"/>
      <c r="G26" s="351"/>
      <c r="H26" s="351"/>
      <c r="I26" s="351"/>
      <c r="J26" s="352"/>
      <c r="K26" s="352"/>
      <c r="L26" s="352"/>
    </row>
    <row r="27" spans="1:12" s="258" customFormat="1" ht="14.25">
      <c r="A27" s="350">
        <v>14</v>
      </c>
      <c r="B27" s="309" t="s">
        <v>819</v>
      </c>
      <c r="C27" s="351"/>
      <c r="D27" s="351"/>
      <c r="E27" s="351"/>
      <c r="F27" s="351"/>
      <c r="G27" s="351"/>
      <c r="H27" s="351"/>
      <c r="I27" s="351"/>
      <c r="J27" s="352"/>
      <c r="K27" s="352"/>
      <c r="L27" s="352"/>
    </row>
    <row r="28" spans="1:12" s="258" customFormat="1" ht="14.25">
      <c r="A28" s="350">
        <v>15</v>
      </c>
      <c r="B28" s="309" t="s">
        <v>821</v>
      </c>
      <c r="C28" s="351"/>
      <c r="D28" s="351"/>
      <c r="E28" s="351"/>
      <c r="F28" s="351"/>
      <c r="G28" s="351"/>
      <c r="H28" s="351"/>
      <c r="I28" s="351"/>
      <c r="J28" s="352"/>
      <c r="K28" s="352"/>
      <c r="L28" s="352"/>
    </row>
    <row r="29" spans="1:12" s="258" customFormat="1" ht="14.25">
      <c r="A29" s="350">
        <v>16</v>
      </c>
      <c r="B29" s="309" t="s">
        <v>823</v>
      </c>
      <c r="C29" s="351"/>
      <c r="D29" s="351"/>
      <c r="E29" s="351"/>
      <c r="F29" s="351"/>
      <c r="G29" s="351"/>
      <c r="H29" s="351"/>
      <c r="I29" s="351"/>
      <c r="J29" s="352"/>
      <c r="K29" s="352"/>
      <c r="L29" s="352"/>
    </row>
    <row r="30" spans="1:12" s="258" customFormat="1" ht="14.25">
      <c r="A30" s="350">
        <v>17</v>
      </c>
      <c r="B30" s="309" t="s">
        <v>824</v>
      </c>
      <c r="C30" s="351"/>
      <c r="D30" s="351"/>
      <c r="E30" s="351"/>
      <c r="F30" s="351"/>
      <c r="G30" s="351"/>
      <c r="H30" s="351"/>
      <c r="I30" s="351"/>
      <c r="J30" s="352"/>
      <c r="K30" s="352"/>
      <c r="L30" s="352"/>
    </row>
    <row r="31" spans="1:12" s="258" customFormat="1" ht="14.25">
      <c r="A31" s="350">
        <v>18</v>
      </c>
      <c r="B31" s="309" t="s">
        <v>825</v>
      </c>
      <c r="C31" s="351"/>
      <c r="D31" s="351"/>
      <c r="E31" s="351"/>
      <c r="F31" s="351"/>
      <c r="G31" s="351"/>
      <c r="H31" s="351"/>
      <c r="I31" s="351"/>
      <c r="J31" s="352"/>
      <c r="K31" s="352"/>
      <c r="L31" s="352"/>
    </row>
    <row r="32" spans="1:12" s="258" customFormat="1" ht="14.25">
      <c r="A32" s="350">
        <v>19</v>
      </c>
      <c r="B32" s="309" t="s">
        <v>827</v>
      </c>
      <c r="C32" s="351"/>
      <c r="D32" s="351"/>
      <c r="E32" s="351"/>
      <c r="F32" s="351"/>
      <c r="G32" s="351"/>
      <c r="H32" s="351"/>
      <c r="I32" s="351"/>
      <c r="J32" s="352"/>
      <c r="K32" s="352"/>
      <c r="L32" s="352"/>
    </row>
    <row r="33" spans="1:12" s="258" customFormat="1" ht="14.25">
      <c r="A33" s="350">
        <v>20</v>
      </c>
      <c r="B33" s="309" t="s">
        <v>828</v>
      </c>
      <c r="C33" s="351"/>
      <c r="D33" s="351"/>
      <c r="E33" s="351"/>
      <c r="F33" s="351"/>
      <c r="G33" s="351"/>
      <c r="H33" s="351"/>
      <c r="I33" s="351"/>
      <c r="J33" s="352"/>
      <c r="K33" s="352"/>
      <c r="L33" s="352"/>
    </row>
    <row r="34" spans="1:14" s="258" customFormat="1" ht="14.25">
      <c r="A34" s="350">
        <v>21</v>
      </c>
      <c r="B34" s="309" t="s">
        <v>829</v>
      </c>
      <c r="C34" s="351"/>
      <c r="D34" s="351"/>
      <c r="E34" s="351"/>
      <c r="F34" s="351"/>
      <c r="G34" s="351"/>
      <c r="H34" s="351"/>
      <c r="I34" s="351"/>
      <c r="J34" s="352"/>
      <c r="K34" s="352"/>
      <c r="L34" s="352"/>
      <c r="N34" s="258">
        <v>0</v>
      </c>
    </row>
    <row r="35" spans="1:12" s="258" customFormat="1" ht="14.25">
      <c r="A35" s="350">
        <v>22</v>
      </c>
      <c r="B35" s="309" t="s">
        <v>830</v>
      </c>
      <c r="C35" s="351"/>
      <c r="D35" s="351"/>
      <c r="E35" s="351"/>
      <c r="F35" s="351"/>
      <c r="G35" s="351"/>
      <c r="H35" s="351"/>
      <c r="I35" s="351"/>
      <c r="J35" s="352"/>
      <c r="K35" s="352"/>
      <c r="L35" s="352"/>
    </row>
    <row r="36" spans="1:12" s="258" customFormat="1" ht="12.75">
      <c r="A36" s="1259" t="s">
        <v>990</v>
      </c>
      <c r="B36" s="1259"/>
      <c r="C36" s="351"/>
      <c r="D36" s="351"/>
      <c r="E36" s="351"/>
      <c r="F36" s="351"/>
      <c r="G36" s="351"/>
      <c r="H36" s="351"/>
      <c r="I36" s="351"/>
      <c r="J36" s="351"/>
      <c r="K36" s="351"/>
      <c r="L36" s="351"/>
    </row>
    <row r="37" s="258" customFormat="1" ht="12.75"/>
    <row r="38" s="258" customFormat="1" ht="12.75"/>
    <row r="39" s="258" customFormat="1" ht="12.75"/>
    <row r="40" s="258" customFormat="1" ht="12.75"/>
    <row r="41" spans="1:12" s="258" customFormat="1" ht="12.75">
      <c r="A41" s="555" t="s">
        <v>1004</v>
      </c>
      <c r="J41" s="911" t="s">
        <v>995</v>
      </c>
      <c r="K41" s="911"/>
      <c r="L41" s="911"/>
    </row>
    <row r="42" spans="10:12" s="258" customFormat="1" ht="12.75">
      <c r="J42" s="911" t="s">
        <v>998</v>
      </c>
      <c r="K42" s="911"/>
      <c r="L42" s="911"/>
    </row>
    <row r="43" spans="10:12" s="258" customFormat="1" ht="12.75">
      <c r="J43" s="911" t="s">
        <v>997</v>
      </c>
      <c r="K43" s="911"/>
      <c r="L43" s="911"/>
    </row>
    <row r="44" s="258" customFormat="1" ht="12.75"/>
    <row r="45" s="258" customFormat="1" ht="12.75"/>
    <row r="46" s="258" customFormat="1" ht="12.75"/>
    <row r="47" s="258" customFormat="1" ht="12.75"/>
    <row r="48" s="258" customFormat="1" ht="12.75"/>
    <row r="49" s="258" customFormat="1" ht="12.75"/>
    <row r="50" s="258" customFormat="1" ht="12.75"/>
    <row r="51" s="258" customFormat="1" ht="12.75"/>
    <row r="52" s="258" customFormat="1" ht="12.75"/>
    <row r="53" s="258" customFormat="1" ht="12.75"/>
    <row r="54" s="258" customFormat="1" ht="12.75"/>
    <row r="55" s="258" customFormat="1" ht="12.75"/>
    <row r="56" s="258" customFormat="1" ht="12.75"/>
    <row r="57" s="258" customFormat="1" ht="12.75"/>
    <row r="58" s="258" customFormat="1" ht="12.75"/>
    <row r="59" s="258" customFormat="1" ht="12.75"/>
    <row r="60" s="258" customFormat="1" ht="12.75"/>
    <row r="61" s="258" customFormat="1" ht="12.75"/>
    <row r="62" s="258" customFormat="1" ht="12.75"/>
    <row r="63" s="258" customFormat="1" ht="12.75"/>
    <row r="64" s="258" customFormat="1" ht="12.75"/>
  </sheetData>
  <sheetProtection/>
  <mergeCells count="24">
    <mergeCell ref="J42:L42"/>
    <mergeCell ref="J43:L43"/>
    <mergeCell ref="E9:F9"/>
    <mergeCell ref="G9:I9"/>
    <mergeCell ref="K9:K12"/>
    <mergeCell ref="L9:L12"/>
    <mergeCell ref="G10:G12"/>
    <mergeCell ref="H10:I10"/>
    <mergeCell ref="A36:B36"/>
    <mergeCell ref="J41:L41"/>
    <mergeCell ref="C10:C12"/>
    <mergeCell ref="D10:D12"/>
    <mergeCell ref="E10:E12"/>
    <mergeCell ref="F10:F12"/>
    <mergeCell ref="A2:L2"/>
    <mergeCell ref="A3:L3"/>
    <mergeCell ref="A5:L5"/>
    <mergeCell ref="A7:B7"/>
    <mergeCell ref="A8:A12"/>
    <mergeCell ref="B8:B12"/>
    <mergeCell ref="C8:I8"/>
    <mergeCell ref="J8:J12"/>
    <mergeCell ref="K8:L8"/>
    <mergeCell ref="C9:D9"/>
  </mergeCells>
  <conditionalFormatting sqref="B14:B27">
    <cfRule type="cellIs" priority="10" dxfId="0" operator="lessThan" stopIfTrue="1">
      <formula>0</formula>
    </cfRule>
  </conditionalFormatting>
  <conditionalFormatting sqref="B16:B27">
    <cfRule type="cellIs" priority="9" dxfId="0" operator="lessThan" stopIfTrue="1">
      <formula>0</formula>
    </cfRule>
  </conditionalFormatting>
  <conditionalFormatting sqref="B19:B27">
    <cfRule type="cellIs" priority="8" dxfId="0" operator="lessThan" stopIfTrue="1">
      <formula>0</formula>
    </cfRule>
  </conditionalFormatting>
  <conditionalFormatting sqref="B24:B27">
    <cfRule type="cellIs" priority="7" dxfId="0" operator="lessThan" stopIfTrue="1">
      <formula>0</formula>
    </cfRule>
  </conditionalFormatting>
  <conditionalFormatting sqref="B25:B27">
    <cfRule type="cellIs" priority="6" dxfId="0" operator="lessThan" stopIfTrue="1">
      <formula>0</formula>
    </cfRule>
  </conditionalFormatting>
  <conditionalFormatting sqref="B27">
    <cfRule type="cellIs" priority="5" dxfId="0" operator="lessThan" stopIfTrue="1">
      <formula>0</formula>
    </cfRule>
  </conditionalFormatting>
  <conditionalFormatting sqref="B28:B35">
    <cfRule type="cellIs" priority="4" dxfId="0" operator="lessThan" stopIfTrue="1">
      <formula>0</formula>
    </cfRule>
  </conditionalFormatting>
  <conditionalFormatting sqref="B29:B35">
    <cfRule type="cellIs" priority="3" dxfId="0" operator="lessThan" stopIfTrue="1">
      <formula>0</formula>
    </cfRule>
  </conditionalFormatting>
  <conditionalFormatting sqref="B32:B35">
    <cfRule type="cellIs" priority="2" dxfId="0" operator="lessThan" stopIfTrue="1">
      <formula>0</formula>
    </cfRule>
  </conditionalFormatting>
  <conditionalFormatting sqref="J41:K43">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300" verticalDpi="300" orientation="landscape" paperSize="9" r:id="rId1"/>
</worksheet>
</file>

<file path=xl/worksheets/sheet53.xml><?xml version="1.0" encoding="utf-8"?>
<worksheet xmlns="http://schemas.openxmlformats.org/spreadsheetml/2006/main" xmlns:r="http://schemas.openxmlformats.org/officeDocument/2006/relationships">
  <sheetPr>
    <tabColor rgb="FF00B050"/>
  </sheetPr>
  <dimension ref="A1:L43"/>
  <sheetViews>
    <sheetView zoomScalePageLayoutView="0" workbookViewId="0" topLeftCell="A1">
      <pane xSplit="2" ySplit="13" topLeftCell="C29" activePane="bottomRight" state="frozen"/>
      <selection pane="topLeft" activeCell="H33" sqref="A33:V43"/>
      <selection pane="topRight" activeCell="H33" sqref="A33:V43"/>
      <selection pane="bottomLeft" activeCell="H33" sqref="A33:V43"/>
      <selection pane="bottomRight" activeCell="A1" sqref="A1:IV16384"/>
    </sheetView>
  </sheetViews>
  <sheetFormatPr defaultColWidth="9.140625" defaultRowHeight="12.75"/>
  <cols>
    <col min="1" max="1" width="6.421875" style="74" bestFit="1" customWidth="1"/>
    <col min="2" max="2" width="20.00390625" style="74" bestFit="1" customWidth="1"/>
    <col min="3" max="3" width="10.140625" style="74" customWidth="1"/>
    <col min="4" max="4" width="15.57421875" style="74" customWidth="1"/>
    <col min="5" max="5" width="10.57421875" style="74" customWidth="1"/>
    <col min="6" max="6" width="13.00390625" style="74" customWidth="1"/>
    <col min="7" max="7" width="9.140625" style="74" customWidth="1"/>
    <col min="8" max="8" width="8.57421875" style="74" customWidth="1"/>
    <col min="9" max="9" width="8.7109375" style="74" customWidth="1"/>
    <col min="10" max="10" width="10.00390625" style="74" customWidth="1"/>
    <col min="11" max="11" width="9.7109375" style="74" customWidth="1"/>
    <col min="12" max="12" width="10.421875" style="74" customWidth="1"/>
    <col min="13" max="16384" width="9.140625" style="74" customWidth="1"/>
  </cols>
  <sheetData>
    <row r="1" ht="12.75">
      <c r="L1" s="636" t="s">
        <v>1038</v>
      </c>
    </row>
    <row r="2" spans="1:12" ht="15.75">
      <c r="A2" s="878" t="s">
        <v>0</v>
      </c>
      <c r="B2" s="878"/>
      <c r="C2" s="878"/>
      <c r="D2" s="878"/>
      <c r="E2" s="878"/>
      <c r="F2" s="878"/>
      <c r="G2" s="878"/>
      <c r="H2" s="878"/>
      <c r="I2" s="878"/>
      <c r="J2" s="878"/>
      <c r="K2" s="878"/>
      <c r="L2" s="878"/>
    </row>
    <row r="3" spans="1:12" ht="20.25">
      <c r="A3" s="949" t="s">
        <v>388</v>
      </c>
      <c r="B3" s="949"/>
      <c r="C3" s="949"/>
      <c r="D3" s="949"/>
      <c r="E3" s="949"/>
      <c r="F3" s="949"/>
      <c r="G3" s="949"/>
      <c r="H3" s="949"/>
      <c r="I3" s="949"/>
      <c r="J3" s="949"/>
      <c r="K3" s="949"/>
      <c r="L3" s="949"/>
    </row>
    <row r="4" spans="4:9" ht="9.75" customHeight="1">
      <c r="D4" s="76"/>
      <c r="F4" s="76"/>
      <c r="I4" s="76"/>
    </row>
    <row r="5" spans="1:12" ht="15.75">
      <c r="A5" s="1029" t="s">
        <v>920</v>
      </c>
      <c r="B5" s="1029"/>
      <c r="C5" s="1029"/>
      <c r="D5" s="1029"/>
      <c r="E5" s="1029"/>
      <c r="F5" s="1029"/>
      <c r="G5" s="1029"/>
      <c r="H5" s="1029"/>
      <c r="I5" s="1029"/>
      <c r="J5" s="1029"/>
      <c r="K5" s="1029"/>
      <c r="L5" s="1029"/>
    </row>
    <row r="6" spans="4:9" ht="15">
      <c r="D6" s="76"/>
      <c r="F6" s="76"/>
      <c r="I6" s="76"/>
    </row>
    <row r="7" spans="1:2" ht="12.75">
      <c r="A7" s="991" t="s">
        <v>994</v>
      </c>
      <c r="B7" s="991"/>
    </row>
    <row r="8" spans="1:12" ht="15">
      <c r="A8" s="1256" t="s">
        <v>1</v>
      </c>
      <c r="B8" s="1256" t="s">
        <v>2</v>
      </c>
      <c r="C8" s="1256" t="s">
        <v>532</v>
      </c>
      <c r="D8" s="1256"/>
      <c r="E8" s="1256"/>
      <c r="F8" s="1256"/>
      <c r="G8" s="1256"/>
      <c r="H8" s="1256"/>
      <c r="I8" s="1256"/>
      <c r="J8" s="1256" t="s">
        <v>913</v>
      </c>
      <c r="K8" s="1256" t="s">
        <v>914</v>
      </c>
      <c r="L8" s="1256"/>
    </row>
    <row r="9" spans="1:12" ht="48.75" customHeight="1">
      <c r="A9" s="1256"/>
      <c r="B9" s="1256"/>
      <c r="C9" s="1256" t="s">
        <v>457</v>
      </c>
      <c r="D9" s="1256"/>
      <c r="E9" s="1256" t="s">
        <v>458</v>
      </c>
      <c r="F9" s="1256"/>
      <c r="G9" s="1256" t="s">
        <v>915</v>
      </c>
      <c r="H9" s="1256"/>
      <c r="I9" s="1256"/>
      <c r="J9" s="1256"/>
      <c r="K9" s="1256" t="s">
        <v>916</v>
      </c>
      <c r="L9" s="1256" t="s">
        <v>917</v>
      </c>
    </row>
    <row r="10" spans="1:12" s="347" customFormat="1" ht="39" customHeight="1">
      <c r="A10" s="1256"/>
      <c r="B10" s="1256"/>
      <c r="C10" s="1256" t="s">
        <v>918</v>
      </c>
      <c r="D10" s="1256" t="s">
        <v>919</v>
      </c>
      <c r="E10" s="1256" t="s">
        <v>918</v>
      </c>
      <c r="F10" s="1256" t="s">
        <v>919</v>
      </c>
      <c r="G10" s="1256" t="s">
        <v>918</v>
      </c>
      <c r="H10" s="1256" t="s">
        <v>919</v>
      </c>
      <c r="I10" s="1256"/>
      <c r="J10" s="1256"/>
      <c r="K10" s="1256"/>
      <c r="L10" s="1256"/>
    </row>
    <row r="11" spans="1:12" ht="13.5" customHeight="1" hidden="1">
      <c r="A11" s="1256"/>
      <c r="B11" s="1256"/>
      <c r="C11" s="1256"/>
      <c r="D11" s="1256"/>
      <c r="E11" s="1256"/>
      <c r="F11" s="1256"/>
      <c r="G11" s="1256"/>
      <c r="H11" s="282"/>
      <c r="I11" s="282" t="s">
        <v>196</v>
      </c>
      <c r="J11" s="1256"/>
      <c r="K11" s="1256"/>
      <c r="L11" s="1256"/>
    </row>
    <row r="12" spans="1:12" ht="13.5" customHeight="1">
      <c r="A12" s="1256"/>
      <c r="B12" s="1256"/>
      <c r="C12" s="1256"/>
      <c r="D12" s="1256"/>
      <c r="E12" s="1256"/>
      <c r="F12" s="1256"/>
      <c r="G12" s="1256"/>
      <c r="H12" s="348" t="s">
        <v>535</v>
      </c>
      <c r="I12" s="348" t="s">
        <v>536</v>
      </c>
      <c r="J12" s="1256"/>
      <c r="K12" s="1256"/>
      <c r="L12" s="1256"/>
    </row>
    <row r="13" spans="1:12" ht="15">
      <c r="A13" s="349">
        <v>1</v>
      </c>
      <c r="B13" s="349">
        <v>2</v>
      </c>
      <c r="C13" s="349">
        <v>3</v>
      </c>
      <c r="D13" s="349">
        <v>4</v>
      </c>
      <c r="E13" s="349">
        <v>5</v>
      </c>
      <c r="F13" s="349">
        <v>6</v>
      </c>
      <c r="G13" s="349">
        <v>7</v>
      </c>
      <c r="H13" s="349">
        <v>8</v>
      </c>
      <c r="I13" s="349">
        <v>9</v>
      </c>
      <c r="J13" s="349">
        <v>10</v>
      </c>
      <c r="K13" s="349">
        <v>11</v>
      </c>
      <c r="L13" s="349">
        <v>12</v>
      </c>
    </row>
    <row r="14" spans="1:12" s="258" customFormat="1" ht="14.25">
      <c r="A14" s="350">
        <v>1</v>
      </c>
      <c r="B14" s="309" t="s">
        <v>797</v>
      </c>
      <c r="C14" s="295">
        <v>881</v>
      </c>
      <c r="D14" s="295">
        <v>213725</v>
      </c>
      <c r="E14" s="295">
        <v>380</v>
      </c>
      <c r="F14" s="295">
        <v>61168</v>
      </c>
      <c r="G14" s="295">
        <v>1152</v>
      </c>
      <c r="H14" s="295">
        <v>125987</v>
      </c>
      <c r="I14" s="295">
        <v>115417</v>
      </c>
      <c r="J14" s="635">
        <v>2413</v>
      </c>
      <c r="K14" s="635">
        <v>339712</v>
      </c>
      <c r="L14" s="635">
        <v>176585</v>
      </c>
    </row>
    <row r="15" spans="1:12" s="258" customFormat="1" ht="14.25">
      <c r="A15" s="350">
        <v>2</v>
      </c>
      <c r="B15" s="309" t="s">
        <v>798</v>
      </c>
      <c r="C15" s="295">
        <v>952</v>
      </c>
      <c r="D15" s="295">
        <v>155144</v>
      </c>
      <c r="E15" s="295">
        <v>771</v>
      </c>
      <c r="F15" s="295">
        <v>84810</v>
      </c>
      <c r="G15" s="295">
        <v>255</v>
      </c>
      <c r="H15" s="295">
        <v>22716</v>
      </c>
      <c r="I15" s="295">
        <v>21936</v>
      </c>
      <c r="J15" s="635">
        <v>1978</v>
      </c>
      <c r="K15" s="635">
        <v>177860</v>
      </c>
      <c r="L15" s="635">
        <v>106746</v>
      </c>
    </row>
    <row r="16" spans="1:12" s="258" customFormat="1" ht="14.25">
      <c r="A16" s="350">
        <v>3</v>
      </c>
      <c r="B16" s="309" t="s">
        <v>800</v>
      </c>
      <c r="C16" s="295">
        <v>1263</v>
      </c>
      <c r="D16" s="295">
        <v>236181</v>
      </c>
      <c r="E16" s="295">
        <v>577</v>
      </c>
      <c r="F16" s="295">
        <v>91283</v>
      </c>
      <c r="G16" s="295">
        <v>0</v>
      </c>
      <c r="H16" s="295">
        <v>0</v>
      </c>
      <c r="I16" s="295">
        <v>0</v>
      </c>
      <c r="J16" s="635">
        <v>1840</v>
      </c>
      <c r="K16" s="635">
        <v>236181</v>
      </c>
      <c r="L16" s="635">
        <v>91283</v>
      </c>
    </row>
    <row r="17" spans="1:12" s="258" customFormat="1" ht="14.25">
      <c r="A17" s="350">
        <v>4</v>
      </c>
      <c r="B17" s="309" t="s">
        <v>801</v>
      </c>
      <c r="C17" s="295">
        <v>394</v>
      </c>
      <c r="D17" s="295">
        <v>72593</v>
      </c>
      <c r="E17" s="295">
        <v>142</v>
      </c>
      <c r="F17" s="295">
        <v>27574</v>
      </c>
      <c r="G17" s="295">
        <v>0</v>
      </c>
      <c r="H17" s="295">
        <v>0</v>
      </c>
      <c r="I17" s="295">
        <v>0</v>
      </c>
      <c r="J17" s="635">
        <v>536</v>
      </c>
      <c r="K17" s="635">
        <v>72593</v>
      </c>
      <c r="L17" s="635">
        <v>27574</v>
      </c>
    </row>
    <row r="18" spans="1:12" s="258" customFormat="1" ht="14.25">
      <c r="A18" s="350">
        <v>5</v>
      </c>
      <c r="B18" s="309" t="s">
        <v>802</v>
      </c>
      <c r="C18" s="295">
        <v>360</v>
      </c>
      <c r="D18" s="295">
        <v>130721</v>
      </c>
      <c r="E18" s="295">
        <v>176</v>
      </c>
      <c r="F18" s="295">
        <v>52896</v>
      </c>
      <c r="G18" s="295">
        <v>40</v>
      </c>
      <c r="H18" s="295">
        <v>6214</v>
      </c>
      <c r="I18" s="295">
        <v>7997</v>
      </c>
      <c r="J18" s="635">
        <v>576</v>
      </c>
      <c r="K18" s="635">
        <v>136935</v>
      </c>
      <c r="L18" s="635">
        <v>60893</v>
      </c>
    </row>
    <row r="19" spans="1:12" s="258" customFormat="1" ht="14.25">
      <c r="A19" s="350">
        <v>6</v>
      </c>
      <c r="B19" s="309" t="s">
        <v>803</v>
      </c>
      <c r="C19" s="295">
        <v>402</v>
      </c>
      <c r="D19" s="295">
        <v>45024</v>
      </c>
      <c r="E19" s="295">
        <v>100</v>
      </c>
      <c r="F19" s="295">
        <v>10648</v>
      </c>
      <c r="G19" s="295">
        <v>2</v>
      </c>
      <c r="H19" s="295">
        <v>185</v>
      </c>
      <c r="I19" s="295">
        <v>126</v>
      </c>
      <c r="J19" s="635">
        <v>504</v>
      </c>
      <c r="K19" s="635">
        <v>45209</v>
      </c>
      <c r="L19" s="635">
        <v>10774</v>
      </c>
    </row>
    <row r="20" spans="1:12" s="258" customFormat="1" ht="14.25">
      <c r="A20" s="350">
        <v>7</v>
      </c>
      <c r="B20" s="309" t="s">
        <v>804</v>
      </c>
      <c r="C20" s="637">
        <v>1235</v>
      </c>
      <c r="D20" s="638">
        <v>46562</v>
      </c>
      <c r="E20" s="638">
        <v>644</v>
      </c>
      <c r="F20" s="637">
        <v>14668</v>
      </c>
      <c r="G20" s="295">
        <v>0</v>
      </c>
      <c r="H20" s="295">
        <v>0</v>
      </c>
      <c r="I20" s="295"/>
      <c r="J20" s="635">
        <v>1879</v>
      </c>
      <c r="K20" s="635">
        <v>46562</v>
      </c>
      <c r="L20" s="635">
        <v>14668</v>
      </c>
    </row>
    <row r="21" spans="1:12" s="258" customFormat="1" ht="14.25">
      <c r="A21" s="350">
        <v>8</v>
      </c>
      <c r="B21" s="309" t="s">
        <v>805</v>
      </c>
      <c r="C21" s="295">
        <v>305</v>
      </c>
      <c r="D21" s="295">
        <v>54900</v>
      </c>
      <c r="E21" s="295">
        <v>152</v>
      </c>
      <c r="F21" s="295">
        <v>27280</v>
      </c>
      <c r="G21" s="295">
        <v>41</v>
      </c>
      <c r="H21" s="295">
        <v>19045</v>
      </c>
      <c r="I21" s="295">
        <v>10762</v>
      </c>
      <c r="J21" s="635">
        <v>498</v>
      </c>
      <c r="K21" s="635">
        <v>73945</v>
      </c>
      <c r="L21" s="635">
        <v>38042</v>
      </c>
    </row>
    <row r="22" spans="1:12" s="258" customFormat="1" ht="14.25">
      <c r="A22" s="350">
        <v>9</v>
      </c>
      <c r="B22" s="309" t="s">
        <v>806</v>
      </c>
      <c r="C22" s="295">
        <v>2092</v>
      </c>
      <c r="D22" s="295">
        <v>262129</v>
      </c>
      <c r="E22" s="295">
        <v>790</v>
      </c>
      <c r="F22" s="295">
        <v>78690</v>
      </c>
      <c r="G22" s="295">
        <v>7</v>
      </c>
      <c r="H22" s="295">
        <v>2163</v>
      </c>
      <c r="I22" s="295">
        <v>1576</v>
      </c>
      <c r="J22" s="635">
        <v>2889</v>
      </c>
      <c r="K22" s="635">
        <v>264292</v>
      </c>
      <c r="L22" s="635">
        <v>80266</v>
      </c>
    </row>
    <row r="23" spans="1:12" s="258" customFormat="1" ht="14.25">
      <c r="A23" s="350">
        <v>10</v>
      </c>
      <c r="B23" s="309" t="s">
        <v>807</v>
      </c>
      <c r="C23" s="295">
        <v>1266</v>
      </c>
      <c r="D23" s="295">
        <v>166973</v>
      </c>
      <c r="E23" s="295">
        <v>438</v>
      </c>
      <c r="F23" s="295">
        <v>70293</v>
      </c>
      <c r="G23" s="295">
        <v>34</v>
      </c>
      <c r="H23" s="295">
        <v>16788</v>
      </c>
      <c r="I23" s="295">
        <v>14875</v>
      </c>
      <c r="J23" s="635">
        <v>1738</v>
      </c>
      <c r="K23" s="635">
        <v>183761</v>
      </c>
      <c r="L23" s="635">
        <v>85168</v>
      </c>
    </row>
    <row r="24" spans="1:12" s="258" customFormat="1" ht="14.25">
      <c r="A24" s="350">
        <v>11</v>
      </c>
      <c r="B24" s="309" t="s">
        <v>809</v>
      </c>
      <c r="C24" s="295">
        <v>503</v>
      </c>
      <c r="D24" s="295">
        <v>153406</v>
      </c>
      <c r="E24" s="295">
        <v>1260</v>
      </c>
      <c r="F24" s="295">
        <v>147192</v>
      </c>
      <c r="G24" s="295">
        <v>104</v>
      </c>
      <c r="H24" s="295">
        <v>8532</v>
      </c>
      <c r="I24" s="295">
        <v>10020</v>
      </c>
      <c r="J24" s="635">
        <v>1867</v>
      </c>
      <c r="K24" s="635">
        <v>161938</v>
      </c>
      <c r="L24" s="635">
        <v>157212</v>
      </c>
    </row>
    <row r="25" spans="1:12" s="258" customFormat="1" ht="14.25">
      <c r="A25" s="350">
        <v>12</v>
      </c>
      <c r="B25" s="309" t="s">
        <v>811</v>
      </c>
      <c r="C25" s="295">
        <v>912</v>
      </c>
      <c r="D25" s="295">
        <v>87243</v>
      </c>
      <c r="E25" s="295">
        <v>431</v>
      </c>
      <c r="F25" s="295">
        <v>37018</v>
      </c>
      <c r="G25" s="295">
        <v>144</v>
      </c>
      <c r="H25" s="295">
        <v>49487</v>
      </c>
      <c r="I25" s="295">
        <v>21608</v>
      </c>
      <c r="J25" s="635">
        <v>1487</v>
      </c>
      <c r="K25" s="635">
        <v>136730</v>
      </c>
      <c r="L25" s="635">
        <v>58626</v>
      </c>
    </row>
    <row r="26" spans="1:12" s="258" customFormat="1" ht="14.25">
      <c r="A26" s="350">
        <v>13</v>
      </c>
      <c r="B26" s="309" t="s">
        <v>812</v>
      </c>
      <c r="C26" s="295">
        <v>616</v>
      </c>
      <c r="D26" s="295">
        <v>125495</v>
      </c>
      <c r="E26" s="295">
        <v>384</v>
      </c>
      <c r="F26" s="295">
        <v>54603</v>
      </c>
      <c r="G26" s="295">
        <v>58</v>
      </c>
      <c r="H26" s="295">
        <v>12817</v>
      </c>
      <c r="I26" s="295">
        <v>8380</v>
      </c>
      <c r="J26" s="635">
        <v>1058</v>
      </c>
      <c r="K26" s="635">
        <v>138312</v>
      </c>
      <c r="L26" s="635">
        <v>62983</v>
      </c>
    </row>
    <row r="27" spans="1:12" s="258" customFormat="1" ht="14.25">
      <c r="A27" s="350">
        <v>14</v>
      </c>
      <c r="B27" s="309" t="s">
        <v>819</v>
      </c>
      <c r="C27" s="295">
        <v>938</v>
      </c>
      <c r="D27" s="295">
        <v>100870</v>
      </c>
      <c r="E27" s="295">
        <v>0</v>
      </c>
      <c r="F27" s="295">
        <v>0</v>
      </c>
      <c r="G27" s="295">
        <v>761</v>
      </c>
      <c r="H27" s="295">
        <v>87002</v>
      </c>
      <c r="I27" s="295">
        <v>66431</v>
      </c>
      <c r="J27" s="635">
        <v>1699</v>
      </c>
      <c r="K27" s="635">
        <v>187872</v>
      </c>
      <c r="L27" s="635">
        <v>66431</v>
      </c>
    </row>
    <row r="28" spans="1:12" s="258" customFormat="1" ht="14.25">
      <c r="A28" s="350">
        <v>15</v>
      </c>
      <c r="B28" s="309" t="s">
        <v>821</v>
      </c>
      <c r="C28" s="295">
        <v>1486</v>
      </c>
      <c r="D28" s="295">
        <v>131771</v>
      </c>
      <c r="E28" s="295">
        <v>353</v>
      </c>
      <c r="F28" s="295">
        <v>19434</v>
      </c>
      <c r="G28" s="295">
        <v>0</v>
      </c>
      <c r="H28" s="295">
        <v>0</v>
      </c>
      <c r="I28" s="295">
        <v>0</v>
      </c>
      <c r="J28" s="635">
        <v>1839</v>
      </c>
      <c r="K28" s="635">
        <v>131771</v>
      </c>
      <c r="L28" s="635">
        <v>19434</v>
      </c>
    </row>
    <row r="29" spans="1:12" s="258" customFormat="1" ht="14.25">
      <c r="A29" s="350">
        <v>16</v>
      </c>
      <c r="B29" s="309" t="s">
        <v>823</v>
      </c>
      <c r="C29" s="295">
        <v>1125</v>
      </c>
      <c r="D29" s="295">
        <v>216747</v>
      </c>
      <c r="E29" s="295">
        <v>564</v>
      </c>
      <c r="F29" s="295">
        <v>71405</v>
      </c>
      <c r="G29" s="295">
        <v>379</v>
      </c>
      <c r="H29" s="295">
        <v>28577</v>
      </c>
      <c r="I29" s="295">
        <v>18634</v>
      </c>
      <c r="J29" s="635">
        <v>2068</v>
      </c>
      <c r="K29" s="635">
        <v>245324</v>
      </c>
      <c r="L29" s="635">
        <v>90039</v>
      </c>
    </row>
    <row r="30" spans="1:12" s="258" customFormat="1" ht="14.25">
      <c r="A30" s="350">
        <v>17</v>
      </c>
      <c r="B30" s="309" t="s">
        <v>824</v>
      </c>
      <c r="C30" s="295">
        <v>680</v>
      </c>
      <c r="D30" s="295">
        <v>99675</v>
      </c>
      <c r="E30" s="295">
        <v>368</v>
      </c>
      <c r="F30" s="295">
        <v>147376</v>
      </c>
      <c r="G30" s="295">
        <v>0</v>
      </c>
      <c r="H30" s="295">
        <v>0</v>
      </c>
      <c r="I30" s="295">
        <v>0</v>
      </c>
      <c r="J30" s="635">
        <v>1048</v>
      </c>
      <c r="K30" s="635">
        <v>99675</v>
      </c>
      <c r="L30" s="635">
        <v>147376</v>
      </c>
    </row>
    <row r="31" spans="1:12" s="258" customFormat="1" ht="14.25">
      <c r="A31" s="350">
        <v>18</v>
      </c>
      <c r="B31" s="309" t="s">
        <v>825</v>
      </c>
      <c r="C31" s="295">
        <v>339</v>
      </c>
      <c r="D31" s="295">
        <v>47748</v>
      </c>
      <c r="E31" s="295">
        <v>152</v>
      </c>
      <c r="F31" s="295">
        <v>21626</v>
      </c>
      <c r="G31" s="295">
        <v>30</v>
      </c>
      <c r="H31" s="295">
        <v>7186</v>
      </c>
      <c r="I31" s="295">
        <v>4803</v>
      </c>
      <c r="J31" s="635">
        <v>521</v>
      </c>
      <c r="K31" s="635">
        <v>54934</v>
      </c>
      <c r="L31" s="635">
        <v>26429</v>
      </c>
    </row>
    <row r="32" spans="1:12" s="258" customFormat="1" ht="14.25">
      <c r="A32" s="350">
        <v>19</v>
      </c>
      <c r="B32" s="309" t="s">
        <v>827</v>
      </c>
      <c r="C32" s="295">
        <v>898</v>
      </c>
      <c r="D32" s="295">
        <v>96402</v>
      </c>
      <c r="E32" s="295">
        <v>337</v>
      </c>
      <c r="F32" s="295">
        <v>68532</v>
      </c>
      <c r="G32" s="295">
        <v>23</v>
      </c>
      <c r="H32" s="295">
        <v>3216</v>
      </c>
      <c r="I32" s="295">
        <v>3932</v>
      </c>
      <c r="J32" s="635">
        <v>1258</v>
      </c>
      <c r="K32" s="635">
        <v>99618</v>
      </c>
      <c r="L32" s="635">
        <v>72464</v>
      </c>
    </row>
    <row r="33" spans="1:12" s="258" customFormat="1" ht="14.25">
      <c r="A33" s="350">
        <v>20</v>
      </c>
      <c r="B33" s="309" t="s">
        <v>828</v>
      </c>
      <c r="C33" s="295">
        <v>1524</v>
      </c>
      <c r="D33" s="295">
        <v>168654</v>
      </c>
      <c r="E33" s="295">
        <v>682</v>
      </c>
      <c r="F33" s="295">
        <v>107099</v>
      </c>
      <c r="G33" s="295">
        <v>0</v>
      </c>
      <c r="H33" s="295">
        <v>0</v>
      </c>
      <c r="I33" s="295">
        <v>0</v>
      </c>
      <c r="J33" s="635">
        <v>2206</v>
      </c>
      <c r="K33" s="635">
        <v>168654</v>
      </c>
      <c r="L33" s="635">
        <v>107099</v>
      </c>
    </row>
    <row r="34" spans="1:12" s="258" customFormat="1" ht="14.25">
      <c r="A34" s="350">
        <v>21</v>
      </c>
      <c r="B34" s="309" t="s">
        <v>829</v>
      </c>
      <c r="C34" s="295">
        <v>822</v>
      </c>
      <c r="D34" s="295">
        <v>121271</v>
      </c>
      <c r="E34" s="295">
        <v>378</v>
      </c>
      <c r="F34" s="295">
        <v>43856</v>
      </c>
      <c r="G34" s="295">
        <v>20</v>
      </c>
      <c r="H34" s="295">
        <v>7432</v>
      </c>
      <c r="I34" s="295">
        <v>4380</v>
      </c>
      <c r="J34" s="635">
        <v>1220</v>
      </c>
      <c r="K34" s="635">
        <v>128703</v>
      </c>
      <c r="L34" s="635">
        <v>48236</v>
      </c>
    </row>
    <row r="35" spans="1:12" s="258" customFormat="1" ht="14.25">
      <c r="A35" s="350">
        <v>22</v>
      </c>
      <c r="B35" s="309" t="s">
        <v>830</v>
      </c>
      <c r="C35" s="295">
        <v>909</v>
      </c>
      <c r="D35" s="295">
        <v>175716</v>
      </c>
      <c r="E35" s="295">
        <v>189</v>
      </c>
      <c r="F35" s="295">
        <v>79409</v>
      </c>
      <c r="G35" s="295">
        <v>3</v>
      </c>
      <c r="H35" s="295">
        <v>430</v>
      </c>
      <c r="I35" s="295">
        <v>278</v>
      </c>
      <c r="J35" s="635">
        <v>1101</v>
      </c>
      <c r="K35" s="635">
        <v>176146</v>
      </c>
      <c r="L35" s="635">
        <v>79687</v>
      </c>
    </row>
    <row r="36" spans="1:12" s="258" customFormat="1" ht="12.75">
      <c r="A36" s="1259" t="s">
        <v>990</v>
      </c>
      <c r="B36" s="1259"/>
      <c r="C36" s="296">
        <v>19902</v>
      </c>
      <c r="D36" s="296">
        <v>2908950</v>
      </c>
      <c r="E36" s="296">
        <v>9268</v>
      </c>
      <c r="F36" s="296">
        <v>1316860</v>
      </c>
      <c r="G36" s="296">
        <v>3053</v>
      </c>
      <c r="H36" s="296">
        <v>397777</v>
      </c>
      <c r="I36" s="296">
        <v>311155</v>
      </c>
      <c r="J36" s="296">
        <v>32223</v>
      </c>
      <c r="K36" s="296">
        <v>3306727</v>
      </c>
      <c r="L36" s="296">
        <v>1628015</v>
      </c>
    </row>
    <row r="37" s="258" customFormat="1" ht="12.75"/>
    <row r="38" s="258" customFormat="1" ht="12.75"/>
    <row r="39" s="258" customFormat="1" ht="12.75"/>
    <row r="40" s="258" customFormat="1" ht="12.75"/>
    <row r="41" spans="1:12" s="258" customFormat="1" ht="12.75">
      <c r="A41" s="555" t="s">
        <v>1019</v>
      </c>
      <c r="J41" s="911" t="s">
        <v>995</v>
      </c>
      <c r="K41" s="911"/>
      <c r="L41" s="911"/>
    </row>
    <row r="42" spans="10:12" s="258" customFormat="1" ht="12.75">
      <c r="J42" s="911" t="s">
        <v>998</v>
      </c>
      <c r="K42" s="911"/>
      <c r="L42" s="911"/>
    </row>
    <row r="43" spans="10:12" s="258" customFormat="1" ht="12.75">
      <c r="J43" s="911" t="s">
        <v>997</v>
      </c>
      <c r="K43" s="911"/>
      <c r="L43" s="911"/>
    </row>
    <row r="44" s="258" customFormat="1" ht="12.75"/>
    <row r="45" s="258" customFormat="1" ht="12.75"/>
    <row r="46" s="258" customFormat="1" ht="12.75"/>
    <row r="47" s="258" customFormat="1" ht="12.75"/>
    <row r="48" s="258" customFormat="1" ht="12.75"/>
    <row r="49" s="258" customFormat="1" ht="12.75"/>
    <row r="50" s="258" customFormat="1" ht="12.75"/>
    <row r="51" s="258" customFormat="1" ht="12.75"/>
    <row r="52" s="258" customFormat="1" ht="12.75"/>
    <row r="53" s="258" customFormat="1" ht="12.75"/>
    <row r="54" s="258" customFormat="1" ht="12.75"/>
    <row r="55" s="258" customFormat="1" ht="12.75"/>
    <row r="56" s="258" customFormat="1" ht="12.75"/>
    <row r="57" s="258" customFormat="1" ht="12.75"/>
    <row r="58" s="258" customFormat="1" ht="12.75"/>
    <row r="59" s="258" customFormat="1" ht="12.75"/>
    <row r="60" s="258" customFormat="1" ht="12.75"/>
    <row r="61" s="258" customFormat="1" ht="12.75"/>
    <row r="62" s="258" customFormat="1" ht="12.75"/>
    <row r="63" s="258" customFormat="1" ht="12.75"/>
    <row r="64" s="258" customFormat="1" ht="12.75"/>
  </sheetData>
  <sheetProtection/>
  <mergeCells count="24">
    <mergeCell ref="J42:L42"/>
    <mergeCell ref="J43:L43"/>
    <mergeCell ref="E9:F9"/>
    <mergeCell ref="G9:I9"/>
    <mergeCell ref="K9:K12"/>
    <mergeCell ref="L9:L12"/>
    <mergeCell ref="G10:G12"/>
    <mergeCell ref="H10:I10"/>
    <mergeCell ref="A36:B36"/>
    <mergeCell ref="J41:L41"/>
    <mergeCell ref="C10:C12"/>
    <mergeCell ref="D10:D12"/>
    <mergeCell ref="E10:E12"/>
    <mergeCell ref="F10:F12"/>
    <mergeCell ref="A2:L2"/>
    <mergeCell ref="A3:L3"/>
    <mergeCell ref="A5:L5"/>
    <mergeCell ref="A7:B7"/>
    <mergeCell ref="A8:A12"/>
    <mergeCell ref="B8:B12"/>
    <mergeCell ref="C8:I8"/>
    <mergeCell ref="J8:J12"/>
    <mergeCell ref="K8:L8"/>
    <mergeCell ref="C9:D9"/>
  </mergeCells>
  <conditionalFormatting sqref="B14:B27">
    <cfRule type="cellIs" priority="10" dxfId="0" operator="lessThan" stopIfTrue="1">
      <formula>0</formula>
    </cfRule>
  </conditionalFormatting>
  <conditionalFormatting sqref="B16:B27">
    <cfRule type="cellIs" priority="9" dxfId="0" operator="lessThan" stopIfTrue="1">
      <formula>0</formula>
    </cfRule>
  </conditionalFormatting>
  <conditionalFormatting sqref="B19:B27">
    <cfRule type="cellIs" priority="8" dxfId="0" operator="lessThan" stopIfTrue="1">
      <formula>0</formula>
    </cfRule>
  </conditionalFormatting>
  <conditionalFormatting sqref="B24:B27">
    <cfRule type="cellIs" priority="7" dxfId="0" operator="lessThan" stopIfTrue="1">
      <formula>0</formula>
    </cfRule>
  </conditionalFormatting>
  <conditionalFormatting sqref="B25:B27">
    <cfRule type="cellIs" priority="6" dxfId="0" operator="lessThan" stopIfTrue="1">
      <formula>0</formula>
    </cfRule>
  </conditionalFormatting>
  <conditionalFormatting sqref="B27">
    <cfRule type="cellIs" priority="5" dxfId="0" operator="lessThan" stopIfTrue="1">
      <formula>0</formula>
    </cfRule>
  </conditionalFormatting>
  <conditionalFormatting sqref="B28:B35">
    <cfRule type="cellIs" priority="4" dxfId="0" operator="lessThan" stopIfTrue="1">
      <formula>0</formula>
    </cfRule>
  </conditionalFormatting>
  <conditionalFormatting sqref="B29:B35">
    <cfRule type="cellIs" priority="3" dxfId="0" operator="lessThan" stopIfTrue="1">
      <formula>0</formula>
    </cfRule>
  </conditionalFormatting>
  <conditionalFormatting sqref="B32:B35">
    <cfRule type="cellIs" priority="2" dxfId="0" operator="lessThan" stopIfTrue="1">
      <formula>0</formula>
    </cfRule>
  </conditionalFormatting>
  <conditionalFormatting sqref="J41:K43">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orientation="landscape" paperSize="9" scale="105" r:id="rId1"/>
</worksheet>
</file>

<file path=xl/worksheets/sheet54.xml><?xml version="1.0" encoding="utf-8"?>
<worksheet xmlns="http://schemas.openxmlformats.org/spreadsheetml/2006/main" xmlns:r="http://schemas.openxmlformats.org/officeDocument/2006/relationships">
  <sheetPr>
    <tabColor rgb="FF00B050"/>
  </sheetPr>
  <dimension ref="A1:N91"/>
  <sheetViews>
    <sheetView view="pageBreakPreview" zoomScale="60" zoomScalePageLayoutView="0" workbookViewId="0" topLeftCell="A1">
      <selection activeCell="A1" sqref="A1:IV16384"/>
    </sheetView>
  </sheetViews>
  <sheetFormatPr defaultColWidth="9.140625" defaultRowHeight="12.75"/>
  <cols>
    <col min="2" max="2" width="26.8515625" style="0" customWidth="1"/>
    <col min="4" max="4" width="10.57421875" style="0" customWidth="1"/>
    <col min="5" max="5" width="9.8515625" style="0" customWidth="1"/>
    <col min="6" max="6" width="10.421875" style="0" customWidth="1"/>
    <col min="8" max="8" width="10.7109375" style="0" customWidth="1"/>
    <col min="9" max="9" width="18.8515625" style="0" customWidth="1"/>
    <col min="10" max="10" width="11.57421875" style="0" customWidth="1"/>
  </cols>
  <sheetData>
    <row r="1" spans="1:14" ht="18">
      <c r="A1" s="1239" t="s">
        <v>0</v>
      </c>
      <c r="B1" s="1239"/>
      <c r="C1" s="1239"/>
      <c r="D1" s="1239"/>
      <c r="E1" s="1239"/>
      <c r="F1" s="1239"/>
      <c r="G1" s="1239"/>
      <c r="H1" s="1239"/>
      <c r="I1" s="1239"/>
      <c r="J1" s="639" t="s">
        <v>537</v>
      </c>
      <c r="K1" s="180"/>
      <c r="L1" s="180"/>
      <c r="M1" s="180"/>
      <c r="N1" s="180"/>
    </row>
    <row r="2" spans="1:14" ht="21">
      <c r="A2" s="1238" t="s">
        <v>388</v>
      </c>
      <c r="B2" s="1238"/>
      <c r="C2" s="1238"/>
      <c r="D2" s="1238"/>
      <c r="E2" s="1238"/>
      <c r="F2" s="1238"/>
      <c r="G2" s="1238"/>
      <c r="H2" s="1238"/>
      <c r="I2" s="1238"/>
      <c r="J2" s="1238"/>
      <c r="K2" s="181"/>
      <c r="L2" s="181"/>
      <c r="M2" s="181"/>
      <c r="N2" s="181"/>
    </row>
    <row r="3" spans="1:14" ht="15">
      <c r="A3" s="170"/>
      <c r="B3" s="170"/>
      <c r="C3" s="170"/>
      <c r="D3" s="170"/>
      <c r="E3" s="170"/>
      <c r="F3" s="170"/>
      <c r="G3" s="170"/>
      <c r="H3" s="170"/>
      <c r="I3" s="170"/>
      <c r="J3" s="170"/>
      <c r="K3" s="170"/>
      <c r="L3" s="170"/>
      <c r="M3" s="170"/>
      <c r="N3" s="170"/>
    </row>
    <row r="4" spans="1:14" ht="18">
      <c r="A4" s="1260" t="s">
        <v>538</v>
      </c>
      <c r="B4" s="1260"/>
      <c r="C4" s="1260"/>
      <c r="D4" s="1260"/>
      <c r="E4" s="1260"/>
      <c r="F4" s="1260"/>
      <c r="G4" s="1260"/>
      <c r="H4" s="1260"/>
      <c r="I4" s="1260"/>
      <c r="J4" s="1260"/>
      <c r="K4" s="180"/>
      <c r="L4" s="180"/>
      <c r="M4" s="180"/>
      <c r="N4" s="180"/>
    </row>
    <row r="5" spans="1:14" ht="22.5" customHeight="1">
      <c r="A5" s="171" t="s">
        <v>994</v>
      </c>
      <c r="B5" s="171"/>
      <c r="C5" s="171"/>
      <c r="D5" s="171"/>
      <c r="E5" s="171"/>
      <c r="F5" s="171"/>
      <c r="G5" s="171"/>
      <c r="H5" s="171"/>
      <c r="J5" s="469" t="s">
        <v>434</v>
      </c>
      <c r="K5" s="182"/>
      <c r="L5" s="182"/>
      <c r="M5" s="1261"/>
      <c r="N5" s="1261"/>
    </row>
    <row r="6" spans="1:10" ht="15" customHeight="1">
      <c r="A6" s="1262" t="s">
        <v>1</v>
      </c>
      <c r="B6" s="1262" t="s">
        <v>2</v>
      </c>
      <c r="C6" s="1263" t="s">
        <v>532</v>
      </c>
      <c r="D6" s="1264"/>
      <c r="E6" s="1264"/>
      <c r="F6" s="1264"/>
      <c r="G6" s="1264"/>
      <c r="H6" s="1264"/>
      <c r="I6" s="1265" t="s">
        <v>539</v>
      </c>
      <c r="J6" s="1265" t="s">
        <v>540</v>
      </c>
    </row>
    <row r="7" spans="1:10" ht="15">
      <c r="A7" s="1262"/>
      <c r="B7" s="1262"/>
      <c r="C7" s="1263" t="s">
        <v>541</v>
      </c>
      <c r="D7" s="1264"/>
      <c r="E7" s="1263" t="s">
        <v>542</v>
      </c>
      <c r="F7" s="1264"/>
      <c r="G7" s="1263" t="s">
        <v>110</v>
      </c>
      <c r="H7" s="1264"/>
      <c r="I7" s="1265"/>
      <c r="J7" s="1265"/>
    </row>
    <row r="8" spans="1:10" ht="30">
      <c r="A8" s="1262"/>
      <c r="B8" s="1262"/>
      <c r="C8" s="183" t="s">
        <v>533</v>
      </c>
      <c r="D8" s="183" t="s">
        <v>534</v>
      </c>
      <c r="E8" s="183" t="s">
        <v>533</v>
      </c>
      <c r="F8" s="183" t="s">
        <v>534</v>
      </c>
      <c r="G8" s="178" t="s">
        <v>533</v>
      </c>
      <c r="H8" s="194" t="s">
        <v>534</v>
      </c>
      <c r="I8" s="1265"/>
      <c r="J8" s="1265"/>
    </row>
    <row r="9" spans="1:10" ht="15">
      <c r="A9" s="172" t="s">
        <v>463</v>
      </c>
      <c r="B9" s="172" t="s">
        <v>464</v>
      </c>
      <c r="C9" s="172" t="s">
        <v>465</v>
      </c>
      <c r="D9" s="172" t="s">
        <v>466</v>
      </c>
      <c r="E9" s="172" t="s">
        <v>467</v>
      </c>
      <c r="F9" s="172" t="s">
        <v>468</v>
      </c>
      <c r="G9" s="172" t="s">
        <v>469</v>
      </c>
      <c r="H9" s="172" t="s">
        <v>470</v>
      </c>
      <c r="I9" s="172" t="s">
        <v>490</v>
      </c>
      <c r="J9" s="172" t="s">
        <v>491</v>
      </c>
    </row>
    <row r="10" spans="1:10" s="74" customFormat="1" ht="12.75">
      <c r="A10" s="282">
        <v>1</v>
      </c>
      <c r="B10" s="283" t="s">
        <v>627</v>
      </c>
      <c r="C10" s="369">
        <v>0</v>
      </c>
      <c r="D10" s="369">
        <v>0</v>
      </c>
      <c r="E10" s="369">
        <v>0</v>
      </c>
      <c r="F10" s="369">
        <v>0</v>
      </c>
      <c r="G10" s="369">
        <v>0</v>
      </c>
      <c r="H10" s="369">
        <v>0</v>
      </c>
      <c r="I10" s="369">
        <v>0</v>
      </c>
      <c r="J10" s="369">
        <v>0</v>
      </c>
    </row>
    <row r="11" spans="1:10" s="74" customFormat="1" ht="12.75">
      <c r="A11" s="282">
        <v>2</v>
      </c>
      <c r="B11" s="283" t="s">
        <v>628</v>
      </c>
      <c r="C11" s="369">
        <v>0</v>
      </c>
      <c r="D11" s="369">
        <v>0</v>
      </c>
      <c r="E11" s="369">
        <v>0</v>
      </c>
      <c r="F11" s="369">
        <v>0</v>
      </c>
      <c r="G11" s="369">
        <v>0</v>
      </c>
      <c r="H11" s="369">
        <v>0</v>
      </c>
      <c r="I11" s="369">
        <v>0</v>
      </c>
      <c r="J11" s="369">
        <v>0</v>
      </c>
    </row>
    <row r="12" spans="1:10" s="74" customFormat="1" ht="12.75">
      <c r="A12" s="282">
        <v>3</v>
      </c>
      <c r="B12" s="283" t="s">
        <v>629</v>
      </c>
      <c r="C12" s="369">
        <v>0</v>
      </c>
      <c r="D12" s="369">
        <v>0</v>
      </c>
      <c r="E12" s="369">
        <v>0</v>
      </c>
      <c r="F12" s="369">
        <v>0</v>
      </c>
      <c r="G12" s="369">
        <v>0</v>
      </c>
      <c r="H12" s="369">
        <v>0</v>
      </c>
      <c r="I12" s="369">
        <v>0</v>
      </c>
      <c r="J12" s="369">
        <v>0</v>
      </c>
    </row>
    <row r="13" spans="1:10" s="74" customFormat="1" ht="12.75">
      <c r="A13" s="282">
        <v>4</v>
      </c>
      <c r="B13" s="283" t="s">
        <v>630</v>
      </c>
      <c r="C13" s="369">
        <v>0</v>
      </c>
      <c r="D13" s="369">
        <v>0</v>
      </c>
      <c r="E13" s="369">
        <v>0</v>
      </c>
      <c r="F13" s="369">
        <v>0</v>
      </c>
      <c r="G13" s="369">
        <v>0</v>
      </c>
      <c r="H13" s="369">
        <v>0</v>
      </c>
      <c r="I13" s="369">
        <v>0</v>
      </c>
      <c r="J13" s="369">
        <v>0</v>
      </c>
    </row>
    <row r="14" spans="1:10" s="74" customFormat="1" ht="12.75">
      <c r="A14" s="282">
        <v>5</v>
      </c>
      <c r="B14" s="283" t="s">
        <v>631</v>
      </c>
      <c r="C14" s="369">
        <v>0</v>
      </c>
      <c r="D14" s="369">
        <v>0</v>
      </c>
      <c r="E14" s="369">
        <v>0</v>
      </c>
      <c r="F14" s="369">
        <v>0</v>
      </c>
      <c r="G14" s="369">
        <v>0</v>
      </c>
      <c r="H14" s="369">
        <v>0</v>
      </c>
      <c r="I14" s="369">
        <v>0</v>
      </c>
      <c r="J14" s="369">
        <v>0</v>
      </c>
    </row>
    <row r="15" spans="1:10" s="74" customFormat="1" ht="12.75">
      <c r="A15" s="282">
        <v>6</v>
      </c>
      <c r="B15" s="283" t="s">
        <v>632</v>
      </c>
      <c r="C15" s="369">
        <v>0</v>
      </c>
      <c r="D15" s="369">
        <v>0</v>
      </c>
      <c r="E15" s="369">
        <v>0</v>
      </c>
      <c r="F15" s="369">
        <v>0</v>
      </c>
      <c r="G15" s="369">
        <v>0</v>
      </c>
      <c r="H15" s="369">
        <v>0</v>
      </c>
      <c r="I15" s="369">
        <v>0</v>
      </c>
      <c r="J15" s="369">
        <v>0</v>
      </c>
    </row>
    <row r="16" spans="1:10" s="74" customFormat="1" ht="12.75">
      <c r="A16" s="282">
        <v>7</v>
      </c>
      <c r="B16" s="283" t="s">
        <v>633</v>
      </c>
      <c r="C16" s="369">
        <v>0</v>
      </c>
      <c r="D16" s="369">
        <v>0</v>
      </c>
      <c r="E16" s="369">
        <v>0</v>
      </c>
      <c r="F16" s="369">
        <v>0</v>
      </c>
      <c r="G16" s="369">
        <v>0</v>
      </c>
      <c r="H16" s="369">
        <v>0</v>
      </c>
      <c r="I16" s="369">
        <v>0</v>
      </c>
      <c r="J16" s="369">
        <v>0</v>
      </c>
    </row>
    <row r="17" spans="1:10" s="74" customFormat="1" ht="12.75">
      <c r="A17" s="282">
        <v>8</v>
      </c>
      <c r="B17" s="283" t="s">
        <v>634</v>
      </c>
      <c r="C17" s="369">
        <v>0</v>
      </c>
      <c r="D17" s="369">
        <v>0</v>
      </c>
      <c r="E17" s="369">
        <v>0</v>
      </c>
      <c r="F17" s="369">
        <v>0</v>
      </c>
      <c r="G17" s="369">
        <v>0</v>
      </c>
      <c r="H17" s="369">
        <v>0</v>
      </c>
      <c r="I17" s="369">
        <v>0</v>
      </c>
      <c r="J17" s="369">
        <v>0</v>
      </c>
    </row>
    <row r="18" spans="1:10" s="74" customFormat="1" ht="12.75">
      <c r="A18" s="282">
        <v>9</v>
      </c>
      <c r="B18" s="283" t="s">
        <v>635</v>
      </c>
      <c r="C18" s="369">
        <v>0</v>
      </c>
      <c r="D18" s="369">
        <v>0</v>
      </c>
      <c r="E18" s="369">
        <v>0</v>
      </c>
      <c r="F18" s="369">
        <v>0</v>
      </c>
      <c r="G18" s="369">
        <v>0</v>
      </c>
      <c r="H18" s="369">
        <v>0</v>
      </c>
      <c r="I18" s="369">
        <v>0</v>
      </c>
      <c r="J18" s="369">
        <v>0</v>
      </c>
    </row>
    <row r="19" spans="1:10" s="74" customFormat="1" ht="12.75">
      <c r="A19" s="282">
        <v>10</v>
      </c>
      <c r="B19" s="283" t="s">
        <v>636</v>
      </c>
      <c r="C19" s="369">
        <v>0</v>
      </c>
      <c r="D19" s="369">
        <v>0</v>
      </c>
      <c r="E19" s="369">
        <v>0</v>
      </c>
      <c r="F19" s="369">
        <v>0</v>
      </c>
      <c r="G19" s="369">
        <v>0</v>
      </c>
      <c r="H19" s="369">
        <v>0</v>
      </c>
      <c r="I19" s="369">
        <v>0</v>
      </c>
      <c r="J19" s="369">
        <v>0</v>
      </c>
    </row>
    <row r="20" spans="1:10" s="74" customFormat="1" ht="12.75">
      <c r="A20" s="282">
        <v>11</v>
      </c>
      <c r="B20" s="283" t="s">
        <v>637</v>
      </c>
      <c r="C20" s="369">
        <v>0</v>
      </c>
      <c r="D20" s="369">
        <v>0</v>
      </c>
      <c r="E20" s="369">
        <v>0</v>
      </c>
      <c r="F20" s="369">
        <v>0</v>
      </c>
      <c r="G20" s="369">
        <v>0</v>
      </c>
      <c r="H20" s="369">
        <v>0</v>
      </c>
      <c r="I20" s="369">
        <v>0</v>
      </c>
      <c r="J20" s="369">
        <v>0</v>
      </c>
    </row>
    <row r="21" spans="1:10" s="74" customFormat="1" ht="12.75">
      <c r="A21" s="282">
        <v>12</v>
      </c>
      <c r="B21" s="283" t="s">
        <v>638</v>
      </c>
      <c r="C21" s="369">
        <v>0</v>
      </c>
      <c r="D21" s="369">
        <v>0</v>
      </c>
      <c r="E21" s="369">
        <v>0</v>
      </c>
      <c r="F21" s="369">
        <v>0</v>
      </c>
      <c r="G21" s="369">
        <v>0</v>
      </c>
      <c r="H21" s="369">
        <v>0</v>
      </c>
      <c r="I21" s="369">
        <v>0</v>
      </c>
      <c r="J21" s="369">
        <v>0</v>
      </c>
    </row>
    <row r="22" spans="1:10" s="74" customFormat="1" ht="12.75">
      <c r="A22" s="282">
        <v>13</v>
      </c>
      <c r="B22" s="283" t="s">
        <v>639</v>
      </c>
      <c r="C22" s="369">
        <v>0</v>
      </c>
      <c r="D22" s="369">
        <v>0</v>
      </c>
      <c r="E22" s="369">
        <v>0</v>
      </c>
      <c r="F22" s="369">
        <v>0</v>
      </c>
      <c r="G22" s="369">
        <v>0</v>
      </c>
      <c r="H22" s="369">
        <v>0</v>
      </c>
      <c r="I22" s="369">
        <v>0</v>
      </c>
      <c r="J22" s="369">
        <v>0</v>
      </c>
    </row>
    <row r="23" spans="1:10" s="74" customFormat="1" ht="12.75">
      <c r="A23" s="282">
        <v>14</v>
      </c>
      <c r="B23" s="283" t="s">
        <v>640</v>
      </c>
      <c r="C23" s="369">
        <v>0</v>
      </c>
      <c r="D23" s="369">
        <v>0</v>
      </c>
      <c r="E23" s="369">
        <v>0</v>
      </c>
      <c r="F23" s="369">
        <v>0</v>
      </c>
      <c r="G23" s="369">
        <v>0</v>
      </c>
      <c r="H23" s="369">
        <v>0</v>
      </c>
      <c r="I23" s="369">
        <v>0</v>
      </c>
      <c r="J23" s="369">
        <v>0</v>
      </c>
    </row>
    <row r="24" spans="1:10" s="74" customFormat="1" ht="12.75">
      <c r="A24" s="282">
        <v>15</v>
      </c>
      <c r="B24" s="283" t="s">
        <v>641</v>
      </c>
      <c r="C24" s="369">
        <v>0</v>
      </c>
      <c r="D24" s="369">
        <v>0</v>
      </c>
      <c r="E24" s="369">
        <v>0</v>
      </c>
      <c r="F24" s="369">
        <v>0</v>
      </c>
      <c r="G24" s="369">
        <v>0</v>
      </c>
      <c r="H24" s="369">
        <v>0</v>
      </c>
      <c r="I24" s="369">
        <v>0</v>
      </c>
      <c r="J24" s="369">
        <v>0</v>
      </c>
    </row>
    <row r="25" spans="1:10" s="74" customFormat="1" ht="12.75">
      <c r="A25" s="282">
        <v>16</v>
      </c>
      <c r="B25" s="283" t="s">
        <v>642</v>
      </c>
      <c r="C25" s="369">
        <v>0</v>
      </c>
      <c r="D25" s="369">
        <v>0</v>
      </c>
      <c r="E25" s="369">
        <v>0</v>
      </c>
      <c r="F25" s="369">
        <v>0</v>
      </c>
      <c r="G25" s="369">
        <v>0</v>
      </c>
      <c r="H25" s="369">
        <v>0</v>
      </c>
      <c r="I25" s="369">
        <v>0</v>
      </c>
      <c r="J25" s="369">
        <v>0</v>
      </c>
    </row>
    <row r="26" spans="1:10" s="74" customFormat="1" ht="12.75">
      <c r="A26" s="282">
        <v>17</v>
      </c>
      <c r="B26" s="283" t="s">
        <v>643</v>
      </c>
      <c r="C26" s="369">
        <v>0</v>
      </c>
      <c r="D26" s="369">
        <v>0</v>
      </c>
      <c r="E26" s="369">
        <v>0</v>
      </c>
      <c r="F26" s="369">
        <v>0</v>
      </c>
      <c r="G26" s="369">
        <v>0</v>
      </c>
      <c r="H26" s="369">
        <v>0</v>
      </c>
      <c r="I26" s="369">
        <v>0</v>
      </c>
      <c r="J26" s="369">
        <v>0</v>
      </c>
    </row>
    <row r="27" spans="1:10" s="74" customFormat="1" ht="12.75">
      <c r="A27" s="282">
        <v>18</v>
      </c>
      <c r="B27" s="283" t="s">
        <v>644</v>
      </c>
      <c r="C27" s="369">
        <v>0</v>
      </c>
      <c r="D27" s="369">
        <v>0</v>
      </c>
      <c r="E27" s="369">
        <v>0</v>
      </c>
      <c r="F27" s="369">
        <v>0</v>
      </c>
      <c r="G27" s="369">
        <v>0</v>
      </c>
      <c r="H27" s="369">
        <v>0</v>
      </c>
      <c r="I27" s="369">
        <v>0</v>
      </c>
      <c r="J27" s="369">
        <v>0</v>
      </c>
    </row>
    <row r="28" spans="1:10" s="74" customFormat="1" ht="12.75">
      <c r="A28" s="282">
        <v>19</v>
      </c>
      <c r="B28" s="283" t="s">
        <v>645</v>
      </c>
      <c r="C28" s="369">
        <v>0</v>
      </c>
      <c r="D28" s="369">
        <v>0</v>
      </c>
      <c r="E28" s="369">
        <v>0</v>
      </c>
      <c r="F28" s="369">
        <v>0</v>
      </c>
      <c r="G28" s="369">
        <v>0</v>
      </c>
      <c r="H28" s="369">
        <v>0</v>
      </c>
      <c r="I28" s="369">
        <v>0</v>
      </c>
      <c r="J28" s="369">
        <v>0</v>
      </c>
    </row>
    <row r="29" spans="1:10" s="74" customFormat="1" ht="12.75">
      <c r="A29" s="282">
        <v>20</v>
      </c>
      <c r="B29" s="283" t="s">
        <v>646</v>
      </c>
      <c r="C29" s="369">
        <v>0</v>
      </c>
      <c r="D29" s="369">
        <v>0</v>
      </c>
      <c r="E29" s="369">
        <v>0</v>
      </c>
      <c r="F29" s="369">
        <v>0</v>
      </c>
      <c r="G29" s="369">
        <v>0</v>
      </c>
      <c r="H29" s="369">
        <v>0</v>
      </c>
      <c r="I29" s="369">
        <v>0</v>
      </c>
      <c r="J29" s="369">
        <v>0</v>
      </c>
    </row>
    <row r="30" spans="1:10" s="74" customFormat="1" ht="12.75">
      <c r="A30" s="282">
        <v>21</v>
      </c>
      <c r="B30" s="283" t="s">
        <v>647</v>
      </c>
      <c r="C30" s="369">
        <v>0</v>
      </c>
      <c r="D30" s="369">
        <v>0</v>
      </c>
      <c r="E30" s="369">
        <v>0</v>
      </c>
      <c r="F30" s="369">
        <v>0</v>
      </c>
      <c r="G30" s="369">
        <v>0</v>
      </c>
      <c r="H30" s="369">
        <v>0</v>
      </c>
      <c r="I30" s="369">
        <v>0</v>
      </c>
      <c r="J30" s="369">
        <v>0</v>
      </c>
    </row>
    <row r="31" spans="1:10" s="74" customFormat="1" ht="12.75">
      <c r="A31" s="282">
        <v>22</v>
      </c>
      <c r="B31" s="283" t="s">
        <v>648</v>
      </c>
      <c r="C31" s="369">
        <v>0</v>
      </c>
      <c r="D31" s="369">
        <v>0</v>
      </c>
      <c r="E31" s="369">
        <v>0</v>
      </c>
      <c r="F31" s="369">
        <v>0</v>
      </c>
      <c r="G31" s="369">
        <v>0</v>
      </c>
      <c r="H31" s="369">
        <v>0</v>
      </c>
      <c r="I31" s="369">
        <v>0</v>
      </c>
      <c r="J31" s="369">
        <v>0</v>
      </c>
    </row>
    <row r="32" spans="1:10" s="74" customFormat="1" ht="12.75">
      <c r="A32" s="282">
        <v>23</v>
      </c>
      <c r="B32" s="283" t="s">
        <v>649</v>
      </c>
      <c r="C32" s="369">
        <v>0</v>
      </c>
      <c r="D32" s="369">
        <v>0</v>
      </c>
      <c r="E32" s="369">
        <v>0</v>
      </c>
      <c r="F32" s="369">
        <v>0</v>
      </c>
      <c r="G32" s="369">
        <v>0</v>
      </c>
      <c r="H32" s="369">
        <v>0</v>
      </c>
      <c r="I32" s="369">
        <v>0</v>
      </c>
      <c r="J32" s="369">
        <v>0</v>
      </c>
    </row>
    <row r="33" spans="1:10" s="74" customFormat="1" ht="12.75">
      <c r="A33" s="282">
        <v>24</v>
      </c>
      <c r="B33" s="283" t="s">
        <v>650</v>
      </c>
      <c r="C33" s="369">
        <v>0</v>
      </c>
      <c r="D33" s="369">
        <v>0</v>
      </c>
      <c r="E33" s="369">
        <v>0</v>
      </c>
      <c r="F33" s="369">
        <v>0</v>
      </c>
      <c r="G33" s="369">
        <v>0</v>
      </c>
      <c r="H33" s="369">
        <v>0</v>
      </c>
      <c r="I33" s="369">
        <v>0</v>
      </c>
      <c r="J33" s="369">
        <v>0</v>
      </c>
    </row>
    <row r="34" spans="1:10" s="74" customFormat="1" ht="12.75">
      <c r="A34" s="282">
        <v>25</v>
      </c>
      <c r="B34" s="283" t="s">
        <v>651</v>
      </c>
      <c r="C34" s="369">
        <v>0</v>
      </c>
      <c r="D34" s="369">
        <v>0</v>
      </c>
      <c r="E34" s="369">
        <v>0</v>
      </c>
      <c r="F34" s="369">
        <v>0</v>
      </c>
      <c r="G34" s="369">
        <v>0</v>
      </c>
      <c r="H34" s="369">
        <v>0</v>
      </c>
      <c r="I34" s="369">
        <v>0</v>
      </c>
      <c r="J34" s="369">
        <v>0</v>
      </c>
    </row>
    <row r="35" spans="1:10" s="74" customFormat="1" ht="12.75">
      <c r="A35" s="282">
        <v>26</v>
      </c>
      <c r="B35" s="283" t="s">
        <v>652</v>
      </c>
      <c r="C35" s="369">
        <v>0</v>
      </c>
      <c r="D35" s="369">
        <v>0</v>
      </c>
      <c r="E35" s="369">
        <v>0</v>
      </c>
      <c r="F35" s="369">
        <v>0</v>
      </c>
      <c r="G35" s="369">
        <v>0</v>
      </c>
      <c r="H35" s="369">
        <v>0</v>
      </c>
      <c r="I35" s="369">
        <v>0</v>
      </c>
      <c r="J35" s="369">
        <v>0</v>
      </c>
    </row>
    <row r="36" spans="1:10" s="74" customFormat="1" ht="12.75">
      <c r="A36" s="282">
        <v>27</v>
      </c>
      <c r="B36" s="283" t="s">
        <v>653</v>
      </c>
      <c r="C36" s="369">
        <v>0</v>
      </c>
      <c r="D36" s="369">
        <v>0</v>
      </c>
      <c r="E36" s="369">
        <v>0</v>
      </c>
      <c r="F36" s="369">
        <v>0</v>
      </c>
      <c r="G36" s="369">
        <v>0</v>
      </c>
      <c r="H36" s="369">
        <v>0</v>
      </c>
      <c r="I36" s="369">
        <v>0</v>
      </c>
      <c r="J36" s="369">
        <v>0</v>
      </c>
    </row>
    <row r="37" spans="1:10" s="74" customFormat="1" ht="12.75">
      <c r="A37" s="282">
        <v>28</v>
      </c>
      <c r="B37" s="283" t="s">
        <v>654</v>
      </c>
      <c r="C37" s="369">
        <v>0</v>
      </c>
      <c r="D37" s="369">
        <v>0</v>
      </c>
      <c r="E37" s="369">
        <v>0</v>
      </c>
      <c r="F37" s="369">
        <v>0</v>
      </c>
      <c r="G37" s="369">
        <v>0</v>
      </c>
      <c r="H37" s="369">
        <v>0</v>
      </c>
      <c r="I37" s="369">
        <v>0</v>
      </c>
      <c r="J37" s="369">
        <v>0</v>
      </c>
    </row>
    <row r="38" spans="1:10" s="74" customFormat="1" ht="12.75">
      <c r="A38" s="282">
        <v>29</v>
      </c>
      <c r="B38" s="283" t="s">
        <v>655</v>
      </c>
      <c r="C38" s="369">
        <v>0</v>
      </c>
      <c r="D38" s="369">
        <v>0</v>
      </c>
      <c r="E38" s="369">
        <v>0</v>
      </c>
      <c r="F38" s="369">
        <v>0</v>
      </c>
      <c r="G38" s="369">
        <v>0</v>
      </c>
      <c r="H38" s="369">
        <v>0</v>
      </c>
      <c r="I38" s="369">
        <v>0</v>
      </c>
      <c r="J38" s="369">
        <v>0</v>
      </c>
    </row>
    <row r="39" spans="1:10" s="74" customFormat="1" ht="12.75">
      <c r="A39" s="282">
        <v>30</v>
      </c>
      <c r="B39" s="283" t="s">
        <v>656</v>
      </c>
      <c r="C39" s="369">
        <v>0</v>
      </c>
      <c r="D39" s="369">
        <v>0</v>
      </c>
      <c r="E39" s="369">
        <v>0</v>
      </c>
      <c r="F39" s="369">
        <v>0</v>
      </c>
      <c r="G39" s="369">
        <v>0</v>
      </c>
      <c r="H39" s="369">
        <v>0</v>
      </c>
      <c r="I39" s="369">
        <v>0</v>
      </c>
      <c r="J39" s="369">
        <v>0</v>
      </c>
    </row>
    <row r="40" spans="1:10" s="74" customFormat="1" ht="12.75">
      <c r="A40" s="282">
        <v>31</v>
      </c>
      <c r="B40" s="283" t="s">
        <v>657</v>
      </c>
      <c r="C40" s="369">
        <v>0</v>
      </c>
      <c r="D40" s="369">
        <v>0</v>
      </c>
      <c r="E40" s="369">
        <v>0</v>
      </c>
      <c r="F40" s="369">
        <v>0</v>
      </c>
      <c r="G40" s="369">
        <v>0</v>
      </c>
      <c r="H40" s="369">
        <v>0</v>
      </c>
      <c r="I40" s="369">
        <v>0</v>
      </c>
      <c r="J40" s="369">
        <v>0</v>
      </c>
    </row>
    <row r="41" spans="1:10" s="74" customFormat="1" ht="12.75">
      <c r="A41" s="282">
        <v>32</v>
      </c>
      <c r="B41" s="283" t="s">
        <v>658</v>
      </c>
      <c r="C41" s="369">
        <v>0</v>
      </c>
      <c r="D41" s="369">
        <v>0</v>
      </c>
      <c r="E41" s="369">
        <v>0</v>
      </c>
      <c r="F41" s="369">
        <v>0</v>
      </c>
      <c r="G41" s="369">
        <v>0</v>
      </c>
      <c r="H41" s="369">
        <v>0</v>
      </c>
      <c r="I41" s="369">
        <v>0</v>
      </c>
      <c r="J41" s="369">
        <v>0</v>
      </c>
    </row>
    <row r="42" spans="1:10" s="74" customFormat="1" ht="12.75">
      <c r="A42" s="282">
        <v>33</v>
      </c>
      <c r="B42" s="283" t="s">
        <v>659</v>
      </c>
      <c r="C42" s="369">
        <v>0</v>
      </c>
      <c r="D42" s="369">
        <v>0</v>
      </c>
      <c r="E42" s="369">
        <v>0</v>
      </c>
      <c r="F42" s="369">
        <v>0</v>
      </c>
      <c r="G42" s="369">
        <v>0</v>
      </c>
      <c r="H42" s="369">
        <v>0</v>
      </c>
      <c r="I42" s="369">
        <v>0</v>
      </c>
      <c r="J42" s="369">
        <v>0</v>
      </c>
    </row>
    <row r="43" spans="1:10" s="74" customFormat="1" ht="12.75">
      <c r="A43" s="282">
        <v>34</v>
      </c>
      <c r="B43" s="283" t="s">
        <v>660</v>
      </c>
      <c r="C43" s="369">
        <v>0</v>
      </c>
      <c r="D43" s="369">
        <v>0</v>
      </c>
      <c r="E43" s="369">
        <v>0</v>
      </c>
      <c r="F43" s="369">
        <v>0</v>
      </c>
      <c r="G43" s="369">
        <v>0</v>
      </c>
      <c r="H43" s="369">
        <v>0</v>
      </c>
      <c r="I43" s="369">
        <v>0</v>
      </c>
      <c r="J43" s="369">
        <v>0</v>
      </c>
    </row>
    <row r="44" spans="1:10" s="74" customFormat="1" ht="12.75">
      <c r="A44" s="282">
        <v>35</v>
      </c>
      <c r="B44" s="283" t="s">
        <v>661</v>
      </c>
      <c r="C44" s="369">
        <v>0</v>
      </c>
      <c r="D44" s="369">
        <v>0</v>
      </c>
      <c r="E44" s="369">
        <v>0</v>
      </c>
      <c r="F44" s="369">
        <v>0</v>
      </c>
      <c r="G44" s="369">
        <v>0</v>
      </c>
      <c r="H44" s="369">
        <v>0</v>
      </c>
      <c r="I44" s="369">
        <v>0</v>
      </c>
      <c r="J44" s="369">
        <v>0</v>
      </c>
    </row>
    <row r="45" spans="1:10" s="74" customFormat="1" ht="12.75">
      <c r="A45" s="282">
        <v>36</v>
      </c>
      <c r="B45" s="283" t="s">
        <v>662</v>
      </c>
      <c r="C45" s="369">
        <v>0</v>
      </c>
      <c r="D45" s="369">
        <v>0</v>
      </c>
      <c r="E45" s="369">
        <v>0</v>
      </c>
      <c r="F45" s="369">
        <v>0</v>
      </c>
      <c r="G45" s="369">
        <v>0</v>
      </c>
      <c r="H45" s="369">
        <v>0</v>
      </c>
      <c r="I45" s="369">
        <v>0</v>
      </c>
      <c r="J45" s="369">
        <v>0</v>
      </c>
    </row>
    <row r="46" spans="1:10" s="74" customFormat="1" ht="12.75">
      <c r="A46" s="282">
        <v>37</v>
      </c>
      <c r="B46" s="283" t="s">
        <v>663</v>
      </c>
      <c r="C46" s="369">
        <v>0</v>
      </c>
      <c r="D46" s="369">
        <v>0</v>
      </c>
      <c r="E46" s="369">
        <v>0</v>
      </c>
      <c r="F46" s="369">
        <v>0</v>
      </c>
      <c r="G46" s="369">
        <v>0</v>
      </c>
      <c r="H46" s="369">
        <v>0</v>
      </c>
      <c r="I46" s="369">
        <v>0</v>
      </c>
      <c r="J46" s="369">
        <v>0</v>
      </c>
    </row>
    <row r="47" spans="1:10" s="74" customFormat="1" ht="12.75">
      <c r="A47" s="282">
        <v>38</v>
      </c>
      <c r="B47" s="283" t="s">
        <v>664</v>
      </c>
      <c r="C47" s="369">
        <v>0</v>
      </c>
      <c r="D47" s="369">
        <v>0</v>
      </c>
      <c r="E47" s="369">
        <v>0</v>
      </c>
      <c r="F47" s="369">
        <v>0</v>
      </c>
      <c r="G47" s="369">
        <v>0</v>
      </c>
      <c r="H47" s="369">
        <v>0</v>
      </c>
      <c r="I47" s="369">
        <v>0</v>
      </c>
      <c r="J47" s="369">
        <v>0</v>
      </c>
    </row>
    <row r="48" spans="1:10" s="74" customFormat="1" ht="12.75">
      <c r="A48" s="282">
        <v>39</v>
      </c>
      <c r="B48" s="283" t="s">
        <v>665</v>
      </c>
      <c r="C48" s="369">
        <v>0</v>
      </c>
      <c r="D48" s="369">
        <v>0</v>
      </c>
      <c r="E48" s="369">
        <v>0</v>
      </c>
      <c r="F48" s="369">
        <v>0</v>
      </c>
      <c r="G48" s="369">
        <v>0</v>
      </c>
      <c r="H48" s="369">
        <v>0</v>
      </c>
      <c r="I48" s="369">
        <v>0</v>
      </c>
      <c r="J48" s="369">
        <v>0</v>
      </c>
    </row>
    <row r="49" spans="1:10" s="74" customFormat="1" ht="12.75">
      <c r="A49" s="282">
        <v>40</v>
      </c>
      <c r="B49" s="283" t="s">
        <v>666</v>
      </c>
      <c r="C49" s="369">
        <v>0</v>
      </c>
      <c r="D49" s="369">
        <v>0</v>
      </c>
      <c r="E49" s="369">
        <v>0</v>
      </c>
      <c r="F49" s="369">
        <v>0</v>
      </c>
      <c r="G49" s="369">
        <v>0</v>
      </c>
      <c r="H49" s="369">
        <v>0</v>
      </c>
      <c r="I49" s="369">
        <v>0</v>
      </c>
      <c r="J49" s="369">
        <v>0</v>
      </c>
    </row>
    <row r="50" spans="1:10" s="74" customFormat="1" ht="12.75">
      <c r="A50" s="282">
        <v>41</v>
      </c>
      <c r="B50" s="283" t="s">
        <v>667</v>
      </c>
      <c r="C50" s="369">
        <v>0</v>
      </c>
      <c r="D50" s="369">
        <v>0</v>
      </c>
      <c r="E50" s="369">
        <v>0</v>
      </c>
      <c r="F50" s="369">
        <v>0</v>
      </c>
      <c r="G50" s="369">
        <v>0</v>
      </c>
      <c r="H50" s="369">
        <v>0</v>
      </c>
      <c r="I50" s="369">
        <v>0</v>
      </c>
      <c r="J50" s="369">
        <v>0</v>
      </c>
    </row>
    <row r="51" spans="1:10" s="74" customFormat="1" ht="12.75">
      <c r="A51" s="282">
        <v>42</v>
      </c>
      <c r="B51" s="283" t="s">
        <v>668</v>
      </c>
      <c r="C51" s="369">
        <v>0</v>
      </c>
      <c r="D51" s="369">
        <v>0</v>
      </c>
      <c r="E51" s="369">
        <v>0</v>
      </c>
      <c r="F51" s="369">
        <v>0</v>
      </c>
      <c r="G51" s="369">
        <v>0</v>
      </c>
      <c r="H51" s="369">
        <v>0</v>
      </c>
      <c r="I51" s="369">
        <v>0</v>
      </c>
      <c r="J51" s="369">
        <v>0</v>
      </c>
    </row>
    <row r="52" spans="1:10" s="74" customFormat="1" ht="12.75">
      <c r="A52" s="282">
        <v>43</v>
      </c>
      <c r="B52" s="283" t="s">
        <v>669</v>
      </c>
      <c r="C52" s="369">
        <v>0</v>
      </c>
      <c r="D52" s="369">
        <v>0</v>
      </c>
      <c r="E52" s="369">
        <v>0</v>
      </c>
      <c r="F52" s="369">
        <v>0</v>
      </c>
      <c r="G52" s="369">
        <v>0</v>
      </c>
      <c r="H52" s="369">
        <v>0</v>
      </c>
      <c r="I52" s="369">
        <v>0</v>
      </c>
      <c r="J52" s="369">
        <v>0</v>
      </c>
    </row>
    <row r="53" spans="1:10" s="74" customFormat="1" ht="12.75">
      <c r="A53" s="282">
        <v>44</v>
      </c>
      <c r="B53" s="283" t="s">
        <v>670</v>
      </c>
      <c r="C53" s="369">
        <v>0</v>
      </c>
      <c r="D53" s="369">
        <v>0</v>
      </c>
      <c r="E53" s="369">
        <v>0</v>
      </c>
      <c r="F53" s="369">
        <v>0</v>
      </c>
      <c r="G53" s="369">
        <v>0</v>
      </c>
      <c r="H53" s="369">
        <v>0</v>
      </c>
      <c r="I53" s="369">
        <v>0</v>
      </c>
      <c r="J53" s="369">
        <v>0</v>
      </c>
    </row>
    <row r="54" spans="1:10" s="74" customFormat="1" ht="12.75">
      <c r="A54" s="282">
        <v>45</v>
      </c>
      <c r="B54" s="283" t="s">
        <v>671</v>
      </c>
      <c r="C54" s="369">
        <v>0</v>
      </c>
      <c r="D54" s="369">
        <v>0</v>
      </c>
      <c r="E54" s="369">
        <v>0</v>
      </c>
      <c r="F54" s="369">
        <v>0</v>
      </c>
      <c r="G54" s="369">
        <v>0</v>
      </c>
      <c r="H54" s="369">
        <v>0</v>
      </c>
      <c r="I54" s="369">
        <v>0</v>
      </c>
      <c r="J54" s="369">
        <v>0</v>
      </c>
    </row>
    <row r="55" spans="1:10" s="74" customFormat="1" ht="12.75">
      <c r="A55" s="282">
        <v>46</v>
      </c>
      <c r="B55" s="283" t="s">
        <v>672</v>
      </c>
      <c r="C55" s="369">
        <v>0</v>
      </c>
      <c r="D55" s="369">
        <v>0</v>
      </c>
      <c r="E55" s="369">
        <v>0</v>
      </c>
      <c r="F55" s="369">
        <v>0</v>
      </c>
      <c r="G55" s="369">
        <v>0</v>
      </c>
      <c r="H55" s="369">
        <v>0</v>
      </c>
      <c r="I55" s="369">
        <v>0</v>
      </c>
      <c r="J55" s="369">
        <v>0</v>
      </c>
    </row>
    <row r="56" spans="1:10" s="74" customFormat="1" ht="12.75">
      <c r="A56" s="282">
        <v>47</v>
      </c>
      <c r="B56" s="283" t="s">
        <v>673</v>
      </c>
      <c r="C56" s="369">
        <v>0</v>
      </c>
      <c r="D56" s="369">
        <v>0</v>
      </c>
      <c r="E56" s="369">
        <v>0</v>
      </c>
      <c r="F56" s="369">
        <v>0</v>
      </c>
      <c r="G56" s="369">
        <v>0</v>
      </c>
      <c r="H56" s="369">
        <v>0</v>
      </c>
      <c r="I56" s="369">
        <v>0</v>
      </c>
      <c r="J56" s="369">
        <v>0</v>
      </c>
    </row>
    <row r="57" spans="1:10" s="74" customFormat="1" ht="12.75">
      <c r="A57" s="282">
        <v>48</v>
      </c>
      <c r="B57" s="283" t="s">
        <v>674</v>
      </c>
      <c r="C57" s="369">
        <v>0</v>
      </c>
      <c r="D57" s="369">
        <v>0</v>
      </c>
      <c r="E57" s="369">
        <v>0</v>
      </c>
      <c r="F57" s="369">
        <v>0</v>
      </c>
      <c r="G57" s="369">
        <v>0</v>
      </c>
      <c r="H57" s="369">
        <v>0</v>
      </c>
      <c r="I57" s="369">
        <v>0</v>
      </c>
      <c r="J57" s="369">
        <v>0</v>
      </c>
    </row>
    <row r="58" spans="1:10" s="74" customFormat="1" ht="12.75">
      <c r="A58" s="282">
        <v>49</v>
      </c>
      <c r="B58" s="283" t="s">
        <v>675</v>
      </c>
      <c r="C58" s="369">
        <v>0</v>
      </c>
      <c r="D58" s="369">
        <v>0</v>
      </c>
      <c r="E58" s="369">
        <v>0</v>
      </c>
      <c r="F58" s="369">
        <v>0</v>
      </c>
      <c r="G58" s="369">
        <v>0</v>
      </c>
      <c r="H58" s="369">
        <v>0</v>
      </c>
      <c r="I58" s="369">
        <v>0</v>
      </c>
      <c r="J58" s="369">
        <v>0</v>
      </c>
    </row>
    <row r="59" spans="1:10" s="74" customFormat="1" ht="12.75">
      <c r="A59" s="282">
        <v>50</v>
      </c>
      <c r="B59" s="283" t="s">
        <v>676</v>
      </c>
      <c r="C59" s="369">
        <v>0</v>
      </c>
      <c r="D59" s="369">
        <v>0</v>
      </c>
      <c r="E59" s="369">
        <v>0</v>
      </c>
      <c r="F59" s="369">
        <v>0</v>
      </c>
      <c r="G59" s="369">
        <v>0</v>
      </c>
      <c r="H59" s="369">
        <v>0</v>
      </c>
      <c r="I59" s="369">
        <v>0</v>
      </c>
      <c r="J59" s="369">
        <v>0</v>
      </c>
    </row>
    <row r="60" spans="1:10" s="74" customFormat="1" ht="12.75">
      <c r="A60" s="282">
        <v>51</v>
      </c>
      <c r="B60" s="283" t="s">
        <v>677</v>
      </c>
      <c r="C60" s="369">
        <v>0</v>
      </c>
      <c r="D60" s="369">
        <v>0</v>
      </c>
      <c r="E60" s="369">
        <v>0</v>
      </c>
      <c r="F60" s="369">
        <v>0</v>
      </c>
      <c r="G60" s="369">
        <v>0</v>
      </c>
      <c r="H60" s="369">
        <v>0</v>
      </c>
      <c r="I60" s="369">
        <v>0</v>
      </c>
      <c r="J60" s="369">
        <v>0</v>
      </c>
    </row>
    <row r="61" spans="1:10" s="74" customFormat="1" ht="12.75">
      <c r="A61" s="282">
        <v>52</v>
      </c>
      <c r="B61" s="283" t="s">
        <v>678</v>
      </c>
      <c r="C61" s="369">
        <v>0</v>
      </c>
      <c r="D61" s="369">
        <v>0</v>
      </c>
      <c r="E61" s="369">
        <v>0</v>
      </c>
      <c r="F61" s="369">
        <v>0</v>
      </c>
      <c r="G61" s="369">
        <v>0</v>
      </c>
      <c r="H61" s="369">
        <v>0</v>
      </c>
      <c r="I61" s="369">
        <v>0</v>
      </c>
      <c r="J61" s="369">
        <v>0</v>
      </c>
    </row>
    <row r="62" spans="1:10" s="74" customFormat="1" ht="12.75">
      <c r="A62" s="282">
        <v>53</v>
      </c>
      <c r="B62" s="283" t="s">
        <v>679</v>
      </c>
      <c r="C62" s="369">
        <v>0</v>
      </c>
      <c r="D62" s="369">
        <v>0</v>
      </c>
      <c r="E62" s="369">
        <v>0</v>
      </c>
      <c r="F62" s="369">
        <v>0</v>
      </c>
      <c r="G62" s="369">
        <v>0</v>
      </c>
      <c r="H62" s="369">
        <v>0</v>
      </c>
      <c r="I62" s="369">
        <v>0</v>
      </c>
      <c r="J62" s="369">
        <v>0</v>
      </c>
    </row>
    <row r="63" spans="1:10" s="74" customFormat="1" ht="12.75">
      <c r="A63" s="282">
        <v>54</v>
      </c>
      <c r="B63" s="283" t="s">
        <v>680</v>
      </c>
      <c r="C63" s="369">
        <v>0</v>
      </c>
      <c r="D63" s="369">
        <v>0</v>
      </c>
      <c r="E63" s="369">
        <v>0</v>
      </c>
      <c r="F63" s="369">
        <v>0</v>
      </c>
      <c r="G63" s="369">
        <v>0</v>
      </c>
      <c r="H63" s="369">
        <v>0</v>
      </c>
      <c r="I63" s="369">
        <v>0</v>
      </c>
      <c r="J63" s="369">
        <v>0</v>
      </c>
    </row>
    <row r="64" spans="1:10" s="74" customFormat="1" ht="12.75">
      <c r="A64" s="282">
        <v>55</v>
      </c>
      <c r="B64" s="283" t="s">
        <v>681</v>
      </c>
      <c r="C64" s="369">
        <v>0</v>
      </c>
      <c r="D64" s="369">
        <v>0</v>
      </c>
      <c r="E64" s="369">
        <v>0</v>
      </c>
      <c r="F64" s="369">
        <v>0</v>
      </c>
      <c r="G64" s="369">
        <v>0</v>
      </c>
      <c r="H64" s="369">
        <v>0</v>
      </c>
      <c r="I64" s="369">
        <v>0</v>
      </c>
      <c r="J64" s="369">
        <v>0</v>
      </c>
    </row>
    <row r="65" spans="1:10" s="74" customFormat="1" ht="12.75">
      <c r="A65" s="282">
        <v>56</v>
      </c>
      <c r="B65" s="283" t="s">
        <v>682</v>
      </c>
      <c r="C65" s="369">
        <v>0</v>
      </c>
      <c r="D65" s="369">
        <v>0</v>
      </c>
      <c r="E65" s="369">
        <v>0</v>
      </c>
      <c r="F65" s="369">
        <v>0</v>
      </c>
      <c r="G65" s="369">
        <v>0</v>
      </c>
      <c r="H65" s="369">
        <v>0</v>
      </c>
      <c r="I65" s="369">
        <v>0</v>
      </c>
      <c r="J65" s="369">
        <v>0</v>
      </c>
    </row>
    <row r="66" spans="1:10" s="74" customFormat="1" ht="12.75">
      <c r="A66" s="282">
        <v>57</v>
      </c>
      <c r="B66" s="283" t="s">
        <v>683</v>
      </c>
      <c r="C66" s="369">
        <v>0</v>
      </c>
      <c r="D66" s="369">
        <v>0</v>
      </c>
      <c r="E66" s="369">
        <v>0</v>
      </c>
      <c r="F66" s="369">
        <v>0</v>
      </c>
      <c r="G66" s="369">
        <v>0</v>
      </c>
      <c r="H66" s="369">
        <v>0</v>
      </c>
      <c r="I66" s="369">
        <v>0</v>
      </c>
      <c r="J66" s="369">
        <v>0</v>
      </c>
    </row>
    <row r="67" spans="1:10" s="74" customFormat="1" ht="12.75">
      <c r="A67" s="282">
        <v>58</v>
      </c>
      <c r="B67" s="283" t="s">
        <v>684</v>
      </c>
      <c r="C67" s="369">
        <v>0</v>
      </c>
      <c r="D67" s="369">
        <v>0</v>
      </c>
      <c r="E67" s="369">
        <v>0</v>
      </c>
      <c r="F67" s="369">
        <v>0</v>
      </c>
      <c r="G67" s="369">
        <v>0</v>
      </c>
      <c r="H67" s="369">
        <v>0</v>
      </c>
      <c r="I67" s="369">
        <v>0</v>
      </c>
      <c r="J67" s="369">
        <v>0</v>
      </c>
    </row>
    <row r="68" spans="1:10" s="74" customFormat="1" ht="12.75">
      <c r="A68" s="282">
        <v>59</v>
      </c>
      <c r="B68" s="283" t="s">
        <v>685</v>
      </c>
      <c r="C68" s="369">
        <v>0</v>
      </c>
      <c r="D68" s="369">
        <v>0</v>
      </c>
      <c r="E68" s="369">
        <v>0</v>
      </c>
      <c r="F68" s="369">
        <v>0</v>
      </c>
      <c r="G68" s="369">
        <v>0</v>
      </c>
      <c r="H68" s="369">
        <v>0</v>
      </c>
      <c r="I68" s="369">
        <v>0</v>
      </c>
      <c r="J68" s="369">
        <v>0</v>
      </c>
    </row>
    <row r="69" spans="1:10" s="74" customFormat="1" ht="12.75">
      <c r="A69" s="282">
        <v>60</v>
      </c>
      <c r="B69" s="283" t="s">
        <v>686</v>
      </c>
      <c r="C69" s="369">
        <v>0</v>
      </c>
      <c r="D69" s="369">
        <v>0</v>
      </c>
      <c r="E69" s="369">
        <v>0</v>
      </c>
      <c r="F69" s="369">
        <v>0</v>
      </c>
      <c r="G69" s="369">
        <v>0</v>
      </c>
      <c r="H69" s="369">
        <v>0</v>
      </c>
      <c r="I69" s="369">
        <v>0</v>
      </c>
      <c r="J69" s="369">
        <v>0</v>
      </c>
    </row>
    <row r="70" spans="1:10" s="74" customFormat="1" ht="12.75">
      <c r="A70" s="282">
        <v>61</v>
      </c>
      <c r="B70" s="283" t="s">
        <v>687</v>
      </c>
      <c r="C70" s="369">
        <v>0</v>
      </c>
      <c r="D70" s="369">
        <v>0</v>
      </c>
      <c r="E70" s="369">
        <v>0</v>
      </c>
      <c r="F70" s="369">
        <v>0</v>
      </c>
      <c r="G70" s="369">
        <v>0</v>
      </c>
      <c r="H70" s="369">
        <v>0</v>
      </c>
      <c r="I70" s="369">
        <v>0</v>
      </c>
      <c r="J70" s="369">
        <v>0</v>
      </c>
    </row>
    <row r="71" spans="1:10" s="74" customFormat="1" ht="12.75">
      <c r="A71" s="282">
        <v>62</v>
      </c>
      <c r="B71" s="283" t="s">
        <v>688</v>
      </c>
      <c r="C71" s="369">
        <v>0</v>
      </c>
      <c r="D71" s="369">
        <v>0</v>
      </c>
      <c r="E71" s="369">
        <v>0</v>
      </c>
      <c r="F71" s="369">
        <v>0</v>
      </c>
      <c r="G71" s="369">
        <v>0</v>
      </c>
      <c r="H71" s="369">
        <v>0</v>
      </c>
      <c r="I71" s="369">
        <v>0</v>
      </c>
      <c r="J71" s="369">
        <v>0</v>
      </c>
    </row>
    <row r="72" spans="1:10" s="74" customFormat="1" ht="12.75">
      <c r="A72" s="282">
        <v>63</v>
      </c>
      <c r="B72" s="283" t="s">
        <v>689</v>
      </c>
      <c r="C72" s="369">
        <v>0</v>
      </c>
      <c r="D72" s="369">
        <v>0</v>
      </c>
      <c r="E72" s="369">
        <v>0</v>
      </c>
      <c r="F72" s="369">
        <v>0</v>
      </c>
      <c r="G72" s="369">
        <v>0</v>
      </c>
      <c r="H72" s="369">
        <v>0</v>
      </c>
      <c r="I72" s="369">
        <v>0</v>
      </c>
      <c r="J72" s="369">
        <v>0</v>
      </c>
    </row>
    <row r="73" spans="1:10" s="74" customFormat="1" ht="12.75">
      <c r="A73" s="282">
        <v>64</v>
      </c>
      <c r="B73" s="283" t="s">
        <v>690</v>
      </c>
      <c r="C73" s="369">
        <v>0</v>
      </c>
      <c r="D73" s="369">
        <v>0</v>
      </c>
      <c r="E73" s="369">
        <v>0</v>
      </c>
      <c r="F73" s="369">
        <v>0</v>
      </c>
      <c r="G73" s="369">
        <v>0</v>
      </c>
      <c r="H73" s="369">
        <v>0</v>
      </c>
      <c r="I73" s="369">
        <v>0</v>
      </c>
      <c r="J73" s="369">
        <v>0</v>
      </c>
    </row>
    <row r="74" spans="1:10" s="74" customFormat="1" ht="12.75">
      <c r="A74" s="282">
        <v>65</v>
      </c>
      <c r="B74" s="283" t="s">
        <v>691</v>
      </c>
      <c r="C74" s="369">
        <v>0</v>
      </c>
      <c r="D74" s="369">
        <v>0</v>
      </c>
      <c r="E74" s="369">
        <v>0</v>
      </c>
      <c r="F74" s="369">
        <v>0</v>
      </c>
      <c r="G74" s="369">
        <v>0</v>
      </c>
      <c r="H74" s="369">
        <v>0</v>
      </c>
      <c r="I74" s="369">
        <v>0</v>
      </c>
      <c r="J74" s="369">
        <v>0</v>
      </c>
    </row>
    <row r="75" spans="1:10" s="74" customFormat="1" ht="12.75">
      <c r="A75" s="282">
        <v>66</v>
      </c>
      <c r="B75" s="283" t="s">
        <v>692</v>
      </c>
      <c r="C75" s="369">
        <v>0</v>
      </c>
      <c r="D75" s="369">
        <v>0</v>
      </c>
      <c r="E75" s="369">
        <v>0</v>
      </c>
      <c r="F75" s="369">
        <v>0</v>
      </c>
      <c r="G75" s="369">
        <v>0</v>
      </c>
      <c r="H75" s="369">
        <v>0</v>
      </c>
      <c r="I75" s="369">
        <v>0</v>
      </c>
      <c r="J75" s="369">
        <v>0</v>
      </c>
    </row>
    <row r="76" spans="1:10" s="74" customFormat="1" ht="12.75">
      <c r="A76" s="282">
        <v>67</v>
      </c>
      <c r="B76" s="283" t="s">
        <v>693</v>
      </c>
      <c r="C76" s="369">
        <v>0</v>
      </c>
      <c r="D76" s="369">
        <v>0</v>
      </c>
      <c r="E76" s="369">
        <v>0</v>
      </c>
      <c r="F76" s="369">
        <v>0</v>
      </c>
      <c r="G76" s="369">
        <v>0</v>
      </c>
      <c r="H76" s="369">
        <v>0</v>
      </c>
      <c r="I76" s="369">
        <v>0</v>
      </c>
      <c r="J76" s="369">
        <v>0</v>
      </c>
    </row>
    <row r="77" spans="1:10" s="74" customFormat="1" ht="12.75">
      <c r="A77" s="282">
        <v>68</v>
      </c>
      <c r="B77" s="283" t="s">
        <v>694</v>
      </c>
      <c r="C77" s="369">
        <v>0</v>
      </c>
      <c r="D77" s="369">
        <v>0</v>
      </c>
      <c r="E77" s="369">
        <v>0</v>
      </c>
      <c r="F77" s="369">
        <v>0</v>
      </c>
      <c r="G77" s="369">
        <v>0</v>
      </c>
      <c r="H77" s="369">
        <v>0</v>
      </c>
      <c r="I77" s="369">
        <v>0</v>
      </c>
      <c r="J77" s="369">
        <v>0</v>
      </c>
    </row>
    <row r="78" spans="1:10" s="74" customFormat="1" ht="12.75">
      <c r="A78" s="282">
        <v>69</v>
      </c>
      <c r="B78" s="283" t="s">
        <v>695</v>
      </c>
      <c r="C78" s="369">
        <v>0</v>
      </c>
      <c r="D78" s="369">
        <v>0</v>
      </c>
      <c r="E78" s="369">
        <v>0</v>
      </c>
      <c r="F78" s="369">
        <v>0</v>
      </c>
      <c r="G78" s="369">
        <v>0</v>
      </c>
      <c r="H78" s="369">
        <v>0</v>
      </c>
      <c r="I78" s="369">
        <v>0</v>
      </c>
      <c r="J78" s="369">
        <v>0</v>
      </c>
    </row>
    <row r="79" spans="1:10" s="74" customFormat="1" ht="12.75">
      <c r="A79" s="282">
        <v>70</v>
      </c>
      <c r="B79" s="283" t="s">
        <v>696</v>
      </c>
      <c r="C79" s="369">
        <v>0</v>
      </c>
      <c r="D79" s="369">
        <v>0</v>
      </c>
      <c r="E79" s="369">
        <v>0</v>
      </c>
      <c r="F79" s="369">
        <v>0</v>
      </c>
      <c r="G79" s="369">
        <v>0</v>
      </c>
      <c r="H79" s="369">
        <v>0</v>
      </c>
      <c r="I79" s="369">
        <v>0</v>
      </c>
      <c r="J79" s="369">
        <v>0</v>
      </c>
    </row>
    <row r="80" spans="1:10" s="74" customFormat="1" ht="12.75">
      <c r="A80" s="282">
        <v>71</v>
      </c>
      <c r="B80" s="283" t="s">
        <v>697</v>
      </c>
      <c r="C80" s="369">
        <v>0</v>
      </c>
      <c r="D80" s="369">
        <v>0</v>
      </c>
      <c r="E80" s="369">
        <v>0</v>
      </c>
      <c r="F80" s="369">
        <v>0</v>
      </c>
      <c r="G80" s="369">
        <v>0</v>
      </c>
      <c r="H80" s="369">
        <v>0</v>
      </c>
      <c r="I80" s="369">
        <v>0</v>
      </c>
      <c r="J80" s="369">
        <v>0</v>
      </c>
    </row>
    <row r="81" spans="1:10" s="74" customFormat="1" ht="12.75">
      <c r="A81" s="282">
        <v>72</v>
      </c>
      <c r="B81" s="283" t="s">
        <v>698</v>
      </c>
      <c r="C81" s="369">
        <v>0</v>
      </c>
      <c r="D81" s="369">
        <v>0</v>
      </c>
      <c r="E81" s="369">
        <v>0</v>
      </c>
      <c r="F81" s="369">
        <v>0</v>
      </c>
      <c r="G81" s="369">
        <v>0</v>
      </c>
      <c r="H81" s="369">
        <v>0</v>
      </c>
      <c r="I81" s="369">
        <v>0</v>
      </c>
      <c r="J81" s="369">
        <v>0</v>
      </c>
    </row>
    <row r="82" spans="1:10" s="74" customFormat="1" ht="16.5" customHeight="1">
      <c r="A82" s="282">
        <v>73</v>
      </c>
      <c r="B82" s="283" t="s">
        <v>699</v>
      </c>
      <c r="C82" s="369">
        <v>0</v>
      </c>
      <c r="D82" s="369">
        <v>0</v>
      </c>
      <c r="E82" s="369">
        <v>0</v>
      </c>
      <c r="F82" s="369">
        <v>0</v>
      </c>
      <c r="G82" s="369">
        <v>0</v>
      </c>
      <c r="H82" s="369">
        <v>0</v>
      </c>
      <c r="I82" s="369">
        <v>0</v>
      </c>
      <c r="J82" s="369">
        <v>0</v>
      </c>
    </row>
    <row r="83" spans="1:10" s="74" customFormat="1" ht="12.75">
      <c r="A83" s="282">
        <v>74</v>
      </c>
      <c r="B83" s="283" t="s">
        <v>700</v>
      </c>
      <c r="C83" s="369">
        <v>0</v>
      </c>
      <c r="D83" s="369">
        <v>0</v>
      </c>
      <c r="E83" s="369">
        <v>0</v>
      </c>
      <c r="F83" s="369">
        <v>0</v>
      </c>
      <c r="G83" s="369">
        <v>0</v>
      </c>
      <c r="H83" s="369">
        <v>0</v>
      </c>
      <c r="I83" s="369">
        <v>0</v>
      </c>
      <c r="J83" s="369">
        <v>0</v>
      </c>
    </row>
    <row r="84" spans="1:10" s="74" customFormat="1" ht="12.75">
      <c r="A84" s="282">
        <v>75</v>
      </c>
      <c r="B84" s="283" t="s">
        <v>701</v>
      </c>
      <c r="C84" s="369">
        <v>0</v>
      </c>
      <c r="D84" s="369">
        <v>0</v>
      </c>
      <c r="E84" s="369">
        <v>0</v>
      </c>
      <c r="F84" s="369">
        <v>0</v>
      </c>
      <c r="G84" s="369">
        <v>0</v>
      </c>
      <c r="H84" s="369">
        <v>0</v>
      </c>
      <c r="I84" s="369">
        <v>0</v>
      </c>
      <c r="J84" s="369">
        <v>0</v>
      </c>
    </row>
    <row r="85" spans="1:10" s="74" customFormat="1" ht="12.75">
      <c r="A85" s="998" t="s">
        <v>18</v>
      </c>
      <c r="B85" s="954"/>
      <c r="C85" s="464">
        <v>0</v>
      </c>
      <c r="D85" s="464">
        <v>0</v>
      </c>
      <c r="E85" s="464">
        <v>0</v>
      </c>
      <c r="F85" s="464">
        <v>0</v>
      </c>
      <c r="G85" s="464">
        <v>0</v>
      </c>
      <c r="H85" s="464">
        <v>0</v>
      </c>
      <c r="I85" s="464">
        <v>0</v>
      </c>
      <c r="J85" s="464">
        <v>0</v>
      </c>
    </row>
    <row r="88" spans="1:10" ht="12.75">
      <c r="A88" s="173"/>
      <c r="B88" s="173"/>
      <c r="C88" s="173"/>
      <c r="D88" s="173"/>
      <c r="G88" s="179"/>
      <c r="H88" s="179"/>
      <c r="I88" s="179"/>
      <c r="J88" s="179"/>
    </row>
    <row r="89" spans="1:10" ht="12.75">
      <c r="A89" s="173" t="s">
        <v>1010</v>
      </c>
      <c r="B89" s="173"/>
      <c r="C89" s="173"/>
      <c r="D89" s="173"/>
      <c r="G89" s="179"/>
      <c r="H89" s="911" t="s">
        <v>995</v>
      </c>
      <c r="I89" s="911"/>
      <c r="J89" s="911"/>
    </row>
    <row r="90" spans="1:10" ht="12.75">
      <c r="A90" s="173"/>
      <c r="B90" s="173"/>
      <c r="C90" s="173"/>
      <c r="D90" s="173"/>
      <c r="G90" s="179"/>
      <c r="H90" s="911" t="s">
        <v>998</v>
      </c>
      <c r="I90" s="911"/>
      <c r="J90" s="911"/>
    </row>
    <row r="91" spans="1:10" ht="12.75">
      <c r="A91" s="173"/>
      <c r="C91" s="173"/>
      <c r="D91" s="173"/>
      <c r="G91" s="176"/>
      <c r="H91" s="911" t="s">
        <v>997</v>
      </c>
      <c r="I91" s="911"/>
      <c r="J91" s="911"/>
    </row>
  </sheetData>
  <sheetProtection/>
  <mergeCells count="16">
    <mergeCell ref="M5:N5"/>
    <mergeCell ref="A6:A8"/>
    <mergeCell ref="B6:B8"/>
    <mergeCell ref="C6:H6"/>
    <mergeCell ref="I6:I8"/>
    <mergeCell ref="J6:J8"/>
    <mergeCell ref="C7:D7"/>
    <mergeCell ref="E7:F7"/>
    <mergeCell ref="G7:H7"/>
    <mergeCell ref="H89:J89"/>
    <mergeCell ref="H90:J90"/>
    <mergeCell ref="H91:J91"/>
    <mergeCell ref="A1:I1"/>
    <mergeCell ref="A2:J2"/>
    <mergeCell ref="A4:J4"/>
    <mergeCell ref="A85:B85"/>
  </mergeCells>
  <conditionalFormatting sqref="H89:I91">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sheetPr>
    <tabColor rgb="FF00B050"/>
  </sheetPr>
  <dimension ref="A1:S93"/>
  <sheetViews>
    <sheetView zoomScalePageLayoutView="0" workbookViewId="0" topLeftCell="A71">
      <selection activeCell="A50" sqref="A1:IV16384"/>
    </sheetView>
  </sheetViews>
  <sheetFormatPr defaultColWidth="9.140625" defaultRowHeight="12.75"/>
  <cols>
    <col min="1" max="1" width="5.28125" style="0" customWidth="1"/>
    <col min="2" max="2" width="21.7109375" style="0" customWidth="1"/>
    <col min="3" max="3" width="9.28125" style="0" bestFit="1" customWidth="1"/>
    <col min="4" max="4" width="10.140625" style="0" customWidth="1"/>
    <col min="5" max="5" width="9.28125" style="0" bestFit="1" customWidth="1"/>
    <col min="6" max="6" width="10.57421875" style="0" bestFit="1" customWidth="1"/>
    <col min="7" max="7" width="10.7109375" style="0" customWidth="1"/>
    <col min="8" max="8" width="11.57421875" style="0" customWidth="1"/>
    <col min="9" max="12" width="10.421875" style="0" customWidth="1"/>
    <col min="13" max="13" width="11.00390625" style="0" customWidth="1"/>
    <col min="14" max="14" width="10.00390625" style="0" customWidth="1"/>
    <col min="15" max="15" width="16.28125" style="0" customWidth="1"/>
  </cols>
  <sheetData>
    <row r="1" ht="12.75">
      <c r="O1" s="639" t="s">
        <v>543</v>
      </c>
    </row>
    <row r="2" spans="1:15" ht="18">
      <c r="A2" s="1239" t="s">
        <v>0</v>
      </c>
      <c r="B2" s="1239"/>
      <c r="C2" s="1239"/>
      <c r="D2" s="1239"/>
      <c r="E2" s="1239"/>
      <c r="F2" s="1239"/>
      <c r="G2" s="1239"/>
      <c r="H2" s="1239"/>
      <c r="I2" s="1239"/>
      <c r="J2" s="1239"/>
      <c r="K2" s="1239"/>
      <c r="L2" s="1239"/>
      <c r="M2" s="1239"/>
      <c r="N2" s="1239"/>
      <c r="O2" s="1239"/>
    </row>
    <row r="3" spans="1:15" ht="21">
      <c r="A3" s="1238" t="s">
        <v>388</v>
      </c>
      <c r="B3" s="1238"/>
      <c r="C3" s="1238"/>
      <c r="D3" s="1238"/>
      <c r="E3" s="1238"/>
      <c r="F3" s="1238"/>
      <c r="G3" s="1238"/>
      <c r="H3" s="1238"/>
      <c r="I3" s="1238"/>
      <c r="J3" s="1238"/>
      <c r="K3" s="1238"/>
      <c r="L3" s="1238"/>
      <c r="M3" s="1238"/>
      <c r="N3" s="1238"/>
      <c r="O3" s="1238"/>
    </row>
    <row r="4" spans="1:11" ht="15">
      <c r="A4" s="170"/>
      <c r="B4" s="170"/>
      <c r="C4" s="170"/>
      <c r="D4" s="170"/>
      <c r="E4" s="170"/>
      <c r="F4" s="170"/>
      <c r="G4" s="170"/>
      <c r="H4" s="170"/>
      <c r="I4" s="170"/>
      <c r="J4" s="170"/>
      <c r="K4" s="170"/>
    </row>
    <row r="5" spans="1:15" ht="18">
      <c r="A5" s="1239" t="s">
        <v>544</v>
      </c>
      <c r="B5" s="1239"/>
      <c r="C5" s="1239"/>
      <c r="D5" s="1239"/>
      <c r="E5" s="1239"/>
      <c r="F5" s="1239"/>
      <c r="G5" s="1239"/>
      <c r="H5" s="1239"/>
      <c r="I5" s="1239"/>
      <c r="J5" s="1239"/>
      <c r="K5" s="1239"/>
      <c r="L5" s="1239"/>
      <c r="M5" s="1239"/>
      <c r="N5" s="1239"/>
      <c r="O5" s="1239"/>
    </row>
    <row r="6" spans="1:15" ht="15">
      <c r="A6" s="171" t="s">
        <v>994</v>
      </c>
      <c r="B6" s="171"/>
      <c r="C6" s="171"/>
      <c r="D6" s="171"/>
      <c r="E6" s="171"/>
      <c r="F6" s="171"/>
      <c r="G6" s="171"/>
      <c r="H6" s="171"/>
      <c r="I6" s="171"/>
      <c r="J6" s="171"/>
      <c r="K6" s="170"/>
      <c r="N6" s="90"/>
      <c r="O6" s="469" t="s">
        <v>434</v>
      </c>
    </row>
    <row r="7" spans="1:15" ht="30" customHeight="1">
      <c r="A7" s="1262" t="s">
        <v>1</v>
      </c>
      <c r="B7" s="1262" t="s">
        <v>2</v>
      </c>
      <c r="C7" s="1262" t="s">
        <v>545</v>
      </c>
      <c r="D7" s="1266" t="s">
        <v>546</v>
      </c>
      <c r="E7" s="1266" t="s">
        <v>547</v>
      </c>
      <c r="F7" s="1266" t="s">
        <v>548</v>
      </c>
      <c r="G7" s="1266" t="s">
        <v>549</v>
      </c>
      <c r="H7" s="1262" t="s">
        <v>550</v>
      </c>
      <c r="I7" s="1262"/>
      <c r="J7" s="1262" t="s">
        <v>551</v>
      </c>
      <c r="K7" s="1262"/>
      <c r="L7" s="1262" t="s">
        <v>552</v>
      </c>
      <c r="M7" s="1262"/>
      <c r="N7" s="1262" t="s">
        <v>553</v>
      </c>
      <c r="O7" s="1262"/>
    </row>
    <row r="8" spans="1:15" ht="60.75" customHeight="1">
      <c r="A8" s="1262"/>
      <c r="B8" s="1262"/>
      <c r="C8" s="1262"/>
      <c r="D8" s="1267"/>
      <c r="E8" s="1267"/>
      <c r="F8" s="1267"/>
      <c r="G8" s="1267"/>
      <c r="H8" s="183" t="s">
        <v>554</v>
      </c>
      <c r="I8" s="183" t="s">
        <v>555</v>
      </c>
      <c r="J8" s="183" t="s">
        <v>554</v>
      </c>
      <c r="K8" s="183" t="s">
        <v>555</v>
      </c>
      <c r="L8" s="183" t="s">
        <v>554</v>
      </c>
      <c r="M8" s="183" t="s">
        <v>555</v>
      </c>
      <c r="N8" s="183" t="s">
        <v>554</v>
      </c>
      <c r="O8" s="183" t="s">
        <v>555</v>
      </c>
    </row>
    <row r="9" spans="1:16" ht="15">
      <c r="A9" s="172" t="s">
        <v>463</v>
      </c>
      <c r="B9" s="172" t="s">
        <v>464</v>
      </c>
      <c r="C9" s="172" t="s">
        <v>465</v>
      </c>
      <c r="D9" s="172" t="s">
        <v>466</v>
      </c>
      <c r="E9" s="172" t="s">
        <v>467</v>
      </c>
      <c r="F9" s="172" t="s">
        <v>468</v>
      </c>
      <c r="G9" s="172" t="s">
        <v>469</v>
      </c>
      <c r="H9" s="172" t="s">
        <v>470</v>
      </c>
      <c r="I9" s="172" t="s">
        <v>490</v>
      </c>
      <c r="J9" s="172" t="s">
        <v>491</v>
      </c>
      <c r="K9" s="172" t="s">
        <v>492</v>
      </c>
      <c r="L9" s="172" t="s">
        <v>556</v>
      </c>
      <c r="M9" s="172" t="s">
        <v>557</v>
      </c>
      <c r="N9" s="172" t="s">
        <v>558</v>
      </c>
      <c r="O9" s="172" t="s">
        <v>559</v>
      </c>
      <c r="P9" s="13"/>
    </row>
    <row r="10" spans="1:19" ht="12.75">
      <c r="A10" s="135">
        <v>1</v>
      </c>
      <c r="B10" s="226" t="s">
        <v>627</v>
      </c>
      <c r="C10" s="269">
        <v>0</v>
      </c>
      <c r="D10" s="269">
        <v>0</v>
      </c>
      <c r="E10" s="269">
        <v>0</v>
      </c>
      <c r="F10" s="269">
        <v>0</v>
      </c>
      <c r="G10" s="269">
        <v>0</v>
      </c>
      <c r="H10" s="269">
        <v>0</v>
      </c>
      <c r="I10" s="269">
        <v>0</v>
      </c>
      <c r="J10" s="269">
        <v>0</v>
      </c>
      <c r="K10" s="269">
        <v>0</v>
      </c>
      <c r="L10" s="269">
        <v>0</v>
      </c>
      <c r="M10" s="269">
        <v>0</v>
      </c>
      <c r="N10" s="269">
        <v>0</v>
      </c>
      <c r="O10" s="269">
        <v>0</v>
      </c>
      <c r="P10" s="191"/>
      <c r="Q10" s="458"/>
      <c r="R10" s="7"/>
      <c r="S10" s="7"/>
    </row>
    <row r="11" spans="1:19" ht="12.75">
      <c r="A11" s="135">
        <v>2</v>
      </c>
      <c r="B11" s="226" t="s">
        <v>628</v>
      </c>
      <c r="C11" s="269">
        <v>0</v>
      </c>
      <c r="D11" s="269">
        <v>0</v>
      </c>
      <c r="E11" s="269">
        <v>0</v>
      </c>
      <c r="F11" s="269">
        <v>0</v>
      </c>
      <c r="G11" s="269">
        <v>0</v>
      </c>
      <c r="H11" s="269">
        <v>0</v>
      </c>
      <c r="I11" s="269">
        <v>0</v>
      </c>
      <c r="J11" s="269">
        <v>0</v>
      </c>
      <c r="K11" s="269">
        <v>0</v>
      </c>
      <c r="L11" s="269">
        <v>0</v>
      </c>
      <c r="M11" s="269">
        <v>0</v>
      </c>
      <c r="N11" s="269">
        <v>0</v>
      </c>
      <c r="O11" s="269">
        <v>0</v>
      </c>
      <c r="P11" s="191"/>
      <c r="Q11" s="458"/>
      <c r="R11" s="7"/>
      <c r="S11" s="7"/>
    </row>
    <row r="12" spans="1:19" ht="12.75">
      <c r="A12" s="135">
        <v>3</v>
      </c>
      <c r="B12" s="226" t="s">
        <v>629</v>
      </c>
      <c r="C12" s="269">
        <v>0</v>
      </c>
      <c r="D12" s="269">
        <v>0</v>
      </c>
      <c r="E12" s="269">
        <v>0</v>
      </c>
      <c r="F12" s="269">
        <v>0</v>
      </c>
      <c r="G12" s="269">
        <v>0</v>
      </c>
      <c r="H12" s="269">
        <v>0</v>
      </c>
      <c r="I12" s="269">
        <v>0</v>
      </c>
      <c r="J12" s="269">
        <v>0</v>
      </c>
      <c r="K12" s="269">
        <v>0</v>
      </c>
      <c r="L12" s="269">
        <v>0</v>
      </c>
      <c r="M12" s="269">
        <v>0</v>
      </c>
      <c r="N12" s="269">
        <v>0</v>
      </c>
      <c r="O12" s="269">
        <v>0</v>
      </c>
      <c r="P12" s="191"/>
      <c r="Q12" s="458"/>
      <c r="R12" s="7"/>
      <c r="S12" s="7"/>
    </row>
    <row r="13" spans="1:19" ht="12.75">
      <c r="A13" s="135">
        <v>4</v>
      </c>
      <c r="B13" s="226" t="s">
        <v>630</v>
      </c>
      <c r="C13" s="269">
        <v>0</v>
      </c>
      <c r="D13" s="269">
        <v>0</v>
      </c>
      <c r="E13" s="269">
        <v>0</v>
      </c>
      <c r="F13" s="269">
        <v>0</v>
      </c>
      <c r="G13" s="269">
        <v>0</v>
      </c>
      <c r="H13" s="269">
        <v>0</v>
      </c>
      <c r="I13" s="269">
        <v>0</v>
      </c>
      <c r="J13" s="269">
        <v>0</v>
      </c>
      <c r="K13" s="269">
        <v>0</v>
      </c>
      <c r="L13" s="269">
        <v>0</v>
      </c>
      <c r="M13" s="269">
        <v>0</v>
      </c>
      <c r="N13" s="269">
        <v>0</v>
      </c>
      <c r="O13" s="269">
        <v>0</v>
      </c>
      <c r="P13" s="191"/>
      <c r="Q13" s="458"/>
      <c r="R13" s="7"/>
      <c r="S13" s="7"/>
    </row>
    <row r="14" spans="1:19" ht="12.75">
      <c r="A14" s="135">
        <v>5</v>
      </c>
      <c r="B14" s="226" t="s">
        <v>631</v>
      </c>
      <c r="C14" s="269">
        <v>0</v>
      </c>
      <c r="D14" s="269">
        <v>0</v>
      </c>
      <c r="E14" s="269">
        <v>0</v>
      </c>
      <c r="F14" s="269">
        <v>0</v>
      </c>
      <c r="G14" s="269">
        <v>0</v>
      </c>
      <c r="H14" s="269">
        <v>0</v>
      </c>
      <c r="I14" s="269">
        <v>0</v>
      </c>
      <c r="J14" s="269">
        <v>0</v>
      </c>
      <c r="K14" s="269">
        <v>0</v>
      </c>
      <c r="L14" s="269">
        <v>0</v>
      </c>
      <c r="M14" s="269">
        <v>0</v>
      </c>
      <c r="N14" s="269">
        <v>0</v>
      </c>
      <c r="O14" s="269">
        <v>0</v>
      </c>
      <c r="P14" s="191"/>
      <c r="Q14" s="458"/>
      <c r="R14" s="7"/>
      <c r="S14" s="7"/>
    </row>
    <row r="15" spans="1:19" ht="12.75">
      <c r="A15" s="135">
        <v>6</v>
      </c>
      <c r="B15" s="226" t="s">
        <v>632</v>
      </c>
      <c r="C15" s="269">
        <v>0</v>
      </c>
      <c r="D15" s="269">
        <v>0</v>
      </c>
      <c r="E15" s="269">
        <v>0</v>
      </c>
      <c r="F15" s="269">
        <v>0</v>
      </c>
      <c r="G15" s="269">
        <v>0</v>
      </c>
      <c r="H15" s="269">
        <v>0</v>
      </c>
      <c r="I15" s="269">
        <v>0</v>
      </c>
      <c r="J15" s="269">
        <v>0</v>
      </c>
      <c r="K15" s="269">
        <v>0</v>
      </c>
      <c r="L15" s="269">
        <v>0</v>
      </c>
      <c r="M15" s="269">
        <v>0</v>
      </c>
      <c r="N15" s="269">
        <v>0</v>
      </c>
      <c r="O15" s="269">
        <v>0</v>
      </c>
      <c r="P15" s="191"/>
      <c r="Q15" s="458"/>
      <c r="R15" s="7"/>
      <c r="S15" s="7"/>
    </row>
    <row r="16" spans="1:19" ht="12.75">
      <c r="A16" s="135">
        <v>7</v>
      </c>
      <c r="B16" s="226" t="s">
        <v>633</v>
      </c>
      <c r="C16" s="269">
        <v>0</v>
      </c>
      <c r="D16" s="269">
        <v>0</v>
      </c>
      <c r="E16" s="269">
        <v>0</v>
      </c>
      <c r="F16" s="269">
        <v>0</v>
      </c>
      <c r="G16" s="269">
        <v>0</v>
      </c>
      <c r="H16" s="269">
        <v>0</v>
      </c>
      <c r="I16" s="269">
        <v>0</v>
      </c>
      <c r="J16" s="269">
        <v>0</v>
      </c>
      <c r="K16" s="269">
        <v>0</v>
      </c>
      <c r="L16" s="269">
        <v>0</v>
      </c>
      <c r="M16" s="269">
        <v>0</v>
      </c>
      <c r="N16" s="269">
        <v>0</v>
      </c>
      <c r="O16" s="269">
        <v>0</v>
      </c>
      <c r="P16" s="191"/>
      <c r="Q16" s="458"/>
      <c r="R16" s="7"/>
      <c r="S16" s="7"/>
    </row>
    <row r="17" spans="1:19" ht="12.75">
      <c r="A17" s="135">
        <v>8</v>
      </c>
      <c r="B17" s="226" t="s">
        <v>634</v>
      </c>
      <c r="C17" s="269">
        <v>0</v>
      </c>
      <c r="D17" s="269">
        <v>0</v>
      </c>
      <c r="E17" s="269">
        <v>0</v>
      </c>
      <c r="F17" s="269">
        <v>0</v>
      </c>
      <c r="G17" s="269">
        <v>0</v>
      </c>
      <c r="H17" s="269">
        <v>0</v>
      </c>
      <c r="I17" s="269">
        <v>0</v>
      </c>
      <c r="J17" s="269">
        <v>0</v>
      </c>
      <c r="K17" s="269">
        <v>0</v>
      </c>
      <c r="L17" s="269">
        <v>0</v>
      </c>
      <c r="M17" s="269">
        <v>0</v>
      </c>
      <c r="N17" s="269">
        <v>0</v>
      </c>
      <c r="O17" s="269">
        <v>0</v>
      </c>
      <c r="P17" s="191"/>
      <c r="Q17" s="458"/>
      <c r="R17" s="7"/>
      <c r="S17" s="7"/>
    </row>
    <row r="18" spans="1:19" ht="12.75">
      <c r="A18" s="135">
        <v>9</v>
      </c>
      <c r="B18" s="226" t="s">
        <v>635</v>
      </c>
      <c r="C18" s="269">
        <v>0</v>
      </c>
      <c r="D18" s="269">
        <v>0</v>
      </c>
      <c r="E18" s="269">
        <v>0</v>
      </c>
      <c r="F18" s="269">
        <v>0</v>
      </c>
      <c r="G18" s="269">
        <v>0</v>
      </c>
      <c r="H18" s="269">
        <v>0</v>
      </c>
      <c r="I18" s="269">
        <v>0</v>
      </c>
      <c r="J18" s="269">
        <v>0</v>
      </c>
      <c r="K18" s="269">
        <v>0</v>
      </c>
      <c r="L18" s="269">
        <v>0</v>
      </c>
      <c r="M18" s="269">
        <v>0</v>
      </c>
      <c r="N18" s="269">
        <v>0</v>
      </c>
      <c r="O18" s="269">
        <v>0</v>
      </c>
      <c r="P18" s="191"/>
      <c r="Q18" s="458"/>
      <c r="R18" s="7"/>
      <c r="S18" s="7"/>
    </row>
    <row r="19" spans="1:19" ht="12.75">
      <c r="A19" s="135">
        <v>10</v>
      </c>
      <c r="B19" s="226" t="s">
        <v>636</v>
      </c>
      <c r="C19" s="269">
        <v>0</v>
      </c>
      <c r="D19" s="269">
        <v>0</v>
      </c>
      <c r="E19" s="269">
        <v>0</v>
      </c>
      <c r="F19" s="269">
        <v>0</v>
      </c>
      <c r="G19" s="269">
        <v>0</v>
      </c>
      <c r="H19" s="269">
        <v>0</v>
      </c>
      <c r="I19" s="269">
        <v>0</v>
      </c>
      <c r="J19" s="269">
        <v>0</v>
      </c>
      <c r="K19" s="269">
        <v>0</v>
      </c>
      <c r="L19" s="269">
        <v>0</v>
      </c>
      <c r="M19" s="269">
        <v>0</v>
      </c>
      <c r="N19" s="269">
        <v>0</v>
      </c>
      <c r="O19" s="269">
        <v>0</v>
      </c>
      <c r="P19" s="191"/>
      <c r="Q19" s="458"/>
      <c r="R19" s="7"/>
      <c r="S19" s="7"/>
    </row>
    <row r="20" spans="1:19" ht="12.75">
      <c r="A20" s="135">
        <v>11</v>
      </c>
      <c r="B20" s="226" t="s">
        <v>637</v>
      </c>
      <c r="C20" s="269">
        <v>0</v>
      </c>
      <c r="D20" s="269">
        <v>0</v>
      </c>
      <c r="E20" s="269">
        <v>0</v>
      </c>
      <c r="F20" s="269">
        <v>0</v>
      </c>
      <c r="G20" s="269">
        <v>0</v>
      </c>
      <c r="H20" s="269">
        <v>0</v>
      </c>
      <c r="I20" s="269">
        <v>0</v>
      </c>
      <c r="J20" s="269">
        <v>0</v>
      </c>
      <c r="K20" s="269">
        <v>0</v>
      </c>
      <c r="L20" s="269">
        <v>0</v>
      </c>
      <c r="M20" s="269">
        <v>0</v>
      </c>
      <c r="N20" s="269">
        <v>0</v>
      </c>
      <c r="O20" s="269">
        <v>0</v>
      </c>
      <c r="P20" s="191"/>
      <c r="Q20" s="458"/>
      <c r="R20" s="7"/>
      <c r="S20" s="7"/>
    </row>
    <row r="21" spans="1:19" ht="12.75">
      <c r="A21" s="135">
        <v>12</v>
      </c>
      <c r="B21" s="226" t="s">
        <v>638</v>
      </c>
      <c r="C21" s="269">
        <v>0</v>
      </c>
      <c r="D21" s="269">
        <v>0</v>
      </c>
      <c r="E21" s="269">
        <v>0</v>
      </c>
      <c r="F21" s="269">
        <v>0</v>
      </c>
      <c r="G21" s="269">
        <v>0</v>
      </c>
      <c r="H21" s="269">
        <v>0</v>
      </c>
      <c r="I21" s="269">
        <v>0</v>
      </c>
      <c r="J21" s="269">
        <v>0</v>
      </c>
      <c r="K21" s="269">
        <v>0</v>
      </c>
      <c r="L21" s="269">
        <v>0</v>
      </c>
      <c r="M21" s="269">
        <v>0</v>
      </c>
      <c r="N21" s="269">
        <v>0</v>
      </c>
      <c r="O21" s="269">
        <v>0</v>
      </c>
      <c r="P21" s="191"/>
      <c r="Q21" s="458"/>
      <c r="R21" s="7"/>
      <c r="S21" s="7"/>
    </row>
    <row r="22" spans="1:19" ht="12.75">
      <c r="A22" s="135">
        <v>13</v>
      </c>
      <c r="B22" s="226" t="s">
        <v>639</v>
      </c>
      <c r="C22" s="269">
        <v>0</v>
      </c>
      <c r="D22" s="269">
        <v>0</v>
      </c>
      <c r="E22" s="269">
        <v>0</v>
      </c>
      <c r="F22" s="269">
        <v>0</v>
      </c>
      <c r="G22" s="269">
        <v>0</v>
      </c>
      <c r="H22" s="269">
        <v>0</v>
      </c>
      <c r="I22" s="269">
        <v>0</v>
      </c>
      <c r="J22" s="269">
        <v>0</v>
      </c>
      <c r="K22" s="269">
        <v>0</v>
      </c>
      <c r="L22" s="269">
        <v>0</v>
      </c>
      <c r="M22" s="269">
        <v>0</v>
      </c>
      <c r="N22" s="269">
        <v>0</v>
      </c>
      <c r="O22" s="269">
        <v>0</v>
      </c>
      <c r="P22" s="191"/>
      <c r="Q22" s="458"/>
      <c r="R22" s="7"/>
      <c r="S22" s="7"/>
    </row>
    <row r="23" spans="1:19" ht="12.75">
      <c r="A23" s="135">
        <v>14</v>
      </c>
      <c r="B23" s="226" t="s">
        <v>640</v>
      </c>
      <c r="C23" s="269">
        <v>0</v>
      </c>
      <c r="D23" s="269">
        <v>0</v>
      </c>
      <c r="E23" s="269">
        <v>0</v>
      </c>
      <c r="F23" s="269">
        <v>0</v>
      </c>
      <c r="G23" s="269">
        <v>0</v>
      </c>
      <c r="H23" s="269">
        <v>0</v>
      </c>
      <c r="I23" s="269">
        <v>0</v>
      </c>
      <c r="J23" s="269">
        <v>0</v>
      </c>
      <c r="K23" s="269">
        <v>0</v>
      </c>
      <c r="L23" s="269">
        <v>0</v>
      </c>
      <c r="M23" s="269">
        <v>0</v>
      </c>
      <c r="N23" s="269">
        <v>0</v>
      </c>
      <c r="O23" s="269">
        <v>0</v>
      </c>
      <c r="P23" s="191"/>
      <c r="Q23" s="458"/>
      <c r="R23" s="7"/>
      <c r="S23" s="7"/>
    </row>
    <row r="24" spans="1:19" ht="12.75">
      <c r="A24" s="135">
        <v>15</v>
      </c>
      <c r="B24" s="226" t="s">
        <v>641</v>
      </c>
      <c r="C24" s="269">
        <v>0</v>
      </c>
      <c r="D24" s="269">
        <v>0</v>
      </c>
      <c r="E24" s="269">
        <v>0</v>
      </c>
      <c r="F24" s="269">
        <v>0</v>
      </c>
      <c r="G24" s="269">
        <v>0</v>
      </c>
      <c r="H24" s="269">
        <v>0</v>
      </c>
      <c r="I24" s="269">
        <v>0</v>
      </c>
      <c r="J24" s="269">
        <v>0</v>
      </c>
      <c r="K24" s="269">
        <v>0</v>
      </c>
      <c r="L24" s="269">
        <v>0</v>
      </c>
      <c r="M24" s="269">
        <v>0</v>
      </c>
      <c r="N24" s="269">
        <v>0</v>
      </c>
      <c r="O24" s="269">
        <v>0</v>
      </c>
      <c r="P24" s="191"/>
      <c r="Q24" s="458"/>
      <c r="R24" s="7"/>
      <c r="S24" s="7"/>
    </row>
    <row r="25" spans="1:19" ht="12.75">
      <c r="A25" s="135">
        <v>16</v>
      </c>
      <c r="B25" s="226" t="s">
        <v>642</v>
      </c>
      <c r="C25" s="269">
        <v>0</v>
      </c>
      <c r="D25" s="269">
        <v>0</v>
      </c>
      <c r="E25" s="269">
        <v>0</v>
      </c>
      <c r="F25" s="269">
        <v>0</v>
      </c>
      <c r="G25" s="269">
        <v>0</v>
      </c>
      <c r="H25" s="269">
        <v>0</v>
      </c>
      <c r="I25" s="269">
        <v>0</v>
      </c>
      <c r="J25" s="269">
        <v>0</v>
      </c>
      <c r="K25" s="269">
        <v>0</v>
      </c>
      <c r="L25" s="269">
        <v>0</v>
      </c>
      <c r="M25" s="269">
        <v>0</v>
      </c>
      <c r="N25" s="269">
        <v>0</v>
      </c>
      <c r="O25" s="269">
        <v>0</v>
      </c>
      <c r="P25" s="191"/>
      <c r="Q25" s="458"/>
      <c r="R25" s="7"/>
      <c r="S25" s="7"/>
    </row>
    <row r="26" spans="1:19" ht="12.75">
      <c r="A26" s="135">
        <v>17</v>
      </c>
      <c r="B26" s="226" t="s">
        <v>643</v>
      </c>
      <c r="C26" s="269">
        <v>0</v>
      </c>
      <c r="D26" s="269">
        <v>0</v>
      </c>
      <c r="E26" s="269">
        <v>0</v>
      </c>
      <c r="F26" s="269">
        <v>0</v>
      </c>
      <c r="G26" s="269">
        <v>0</v>
      </c>
      <c r="H26" s="269">
        <v>0</v>
      </c>
      <c r="I26" s="269">
        <v>0</v>
      </c>
      <c r="J26" s="269">
        <v>0</v>
      </c>
      <c r="K26" s="269">
        <v>0</v>
      </c>
      <c r="L26" s="269">
        <v>0</v>
      </c>
      <c r="M26" s="269">
        <v>0</v>
      </c>
      <c r="N26" s="269">
        <v>0</v>
      </c>
      <c r="O26" s="269">
        <v>0</v>
      </c>
      <c r="P26" s="191"/>
      <c r="Q26" s="458"/>
      <c r="R26" s="7"/>
      <c r="S26" s="7"/>
    </row>
    <row r="27" spans="1:19" ht="12.75">
      <c r="A27" s="135">
        <v>18</v>
      </c>
      <c r="B27" s="226" t="s">
        <v>644</v>
      </c>
      <c r="C27" s="269">
        <v>0</v>
      </c>
      <c r="D27" s="269">
        <v>0</v>
      </c>
      <c r="E27" s="269">
        <v>0</v>
      </c>
      <c r="F27" s="269">
        <v>0</v>
      </c>
      <c r="G27" s="269">
        <v>0</v>
      </c>
      <c r="H27" s="269">
        <v>0</v>
      </c>
      <c r="I27" s="269">
        <v>0</v>
      </c>
      <c r="J27" s="269">
        <v>0</v>
      </c>
      <c r="K27" s="269">
        <v>0</v>
      </c>
      <c r="L27" s="269">
        <v>0</v>
      </c>
      <c r="M27" s="269">
        <v>0</v>
      </c>
      <c r="N27" s="269">
        <v>0</v>
      </c>
      <c r="O27" s="269">
        <v>0</v>
      </c>
      <c r="P27" s="191"/>
      <c r="Q27" s="458"/>
      <c r="R27" s="7"/>
      <c r="S27" s="7"/>
    </row>
    <row r="28" spans="1:19" ht="12.75">
      <c r="A28" s="135">
        <v>19</v>
      </c>
      <c r="B28" s="226" t="s">
        <v>645</v>
      </c>
      <c r="C28" s="269">
        <v>0</v>
      </c>
      <c r="D28" s="269">
        <v>0</v>
      </c>
      <c r="E28" s="269">
        <v>0</v>
      </c>
      <c r="F28" s="269">
        <v>0</v>
      </c>
      <c r="G28" s="269">
        <v>0</v>
      </c>
      <c r="H28" s="269">
        <v>0</v>
      </c>
      <c r="I28" s="269">
        <v>0</v>
      </c>
      <c r="J28" s="269">
        <v>0</v>
      </c>
      <c r="K28" s="269">
        <v>0</v>
      </c>
      <c r="L28" s="269">
        <v>0</v>
      </c>
      <c r="M28" s="269">
        <v>0</v>
      </c>
      <c r="N28" s="269">
        <v>0</v>
      </c>
      <c r="O28" s="269">
        <v>0</v>
      </c>
      <c r="P28" s="191"/>
      <c r="Q28" s="458"/>
      <c r="R28" s="7"/>
      <c r="S28" s="7"/>
    </row>
    <row r="29" spans="1:19" ht="12.75">
      <c r="A29" s="135">
        <v>20</v>
      </c>
      <c r="B29" s="226" t="s">
        <v>646</v>
      </c>
      <c r="C29" s="269">
        <v>0</v>
      </c>
      <c r="D29" s="269">
        <v>0</v>
      </c>
      <c r="E29" s="269">
        <v>0</v>
      </c>
      <c r="F29" s="269">
        <v>0</v>
      </c>
      <c r="G29" s="269">
        <v>0</v>
      </c>
      <c r="H29" s="269">
        <v>0</v>
      </c>
      <c r="I29" s="269">
        <v>0</v>
      </c>
      <c r="J29" s="269">
        <v>0</v>
      </c>
      <c r="K29" s="269">
        <v>0</v>
      </c>
      <c r="L29" s="269">
        <v>0</v>
      </c>
      <c r="M29" s="269">
        <v>0</v>
      </c>
      <c r="N29" s="269">
        <v>0</v>
      </c>
      <c r="O29" s="269">
        <v>0</v>
      </c>
      <c r="P29" s="191"/>
      <c r="Q29" s="458"/>
      <c r="R29" s="7"/>
      <c r="S29" s="7"/>
    </row>
    <row r="30" spans="1:19" ht="12.75">
      <c r="A30" s="135">
        <v>21</v>
      </c>
      <c r="B30" s="226" t="s">
        <v>647</v>
      </c>
      <c r="C30" s="269">
        <v>0</v>
      </c>
      <c r="D30" s="269">
        <v>0</v>
      </c>
      <c r="E30" s="269">
        <v>0</v>
      </c>
      <c r="F30" s="269">
        <v>0</v>
      </c>
      <c r="G30" s="269">
        <v>0</v>
      </c>
      <c r="H30" s="269">
        <v>0</v>
      </c>
      <c r="I30" s="269">
        <v>0</v>
      </c>
      <c r="J30" s="269">
        <v>0</v>
      </c>
      <c r="K30" s="269">
        <v>0</v>
      </c>
      <c r="L30" s="269">
        <v>0</v>
      </c>
      <c r="M30" s="269">
        <v>0</v>
      </c>
      <c r="N30" s="269">
        <v>0</v>
      </c>
      <c r="O30" s="269">
        <v>0</v>
      </c>
      <c r="P30" s="191"/>
      <c r="Q30" s="458"/>
      <c r="R30" s="7"/>
      <c r="S30" s="7"/>
    </row>
    <row r="31" spans="1:19" ht="12.75">
      <c r="A31" s="135">
        <v>22</v>
      </c>
      <c r="B31" s="226" t="s">
        <v>648</v>
      </c>
      <c r="C31" s="269">
        <v>0</v>
      </c>
      <c r="D31" s="269">
        <v>0</v>
      </c>
      <c r="E31" s="269">
        <v>0</v>
      </c>
      <c r="F31" s="269">
        <v>0</v>
      </c>
      <c r="G31" s="269">
        <v>0</v>
      </c>
      <c r="H31" s="269">
        <v>0</v>
      </c>
      <c r="I31" s="269">
        <v>0</v>
      </c>
      <c r="J31" s="269">
        <v>0</v>
      </c>
      <c r="K31" s="269">
        <v>0</v>
      </c>
      <c r="L31" s="269">
        <v>0</v>
      </c>
      <c r="M31" s="269">
        <v>0</v>
      </c>
      <c r="N31" s="269">
        <v>0</v>
      </c>
      <c r="O31" s="269">
        <v>0</v>
      </c>
      <c r="P31" s="191"/>
      <c r="Q31" s="458"/>
      <c r="R31" s="7"/>
      <c r="S31" s="7"/>
    </row>
    <row r="32" spans="1:19" ht="12.75">
      <c r="A32" s="135">
        <v>23</v>
      </c>
      <c r="B32" s="226" t="s">
        <v>649</v>
      </c>
      <c r="C32" s="269">
        <v>0</v>
      </c>
      <c r="D32" s="269">
        <v>0</v>
      </c>
      <c r="E32" s="269">
        <v>0</v>
      </c>
      <c r="F32" s="269">
        <v>0</v>
      </c>
      <c r="G32" s="269">
        <v>0</v>
      </c>
      <c r="H32" s="269">
        <v>0</v>
      </c>
      <c r="I32" s="269">
        <v>0</v>
      </c>
      <c r="J32" s="269">
        <v>0</v>
      </c>
      <c r="K32" s="269">
        <v>0</v>
      </c>
      <c r="L32" s="269">
        <v>0</v>
      </c>
      <c r="M32" s="269">
        <v>0</v>
      </c>
      <c r="N32" s="269">
        <v>0</v>
      </c>
      <c r="O32" s="269">
        <v>0</v>
      </c>
      <c r="P32" s="191"/>
      <c r="Q32" s="458"/>
      <c r="R32" s="7"/>
      <c r="S32" s="7"/>
    </row>
    <row r="33" spans="1:19" ht="12.75">
      <c r="A33" s="135">
        <v>24</v>
      </c>
      <c r="B33" s="226" t="s">
        <v>650</v>
      </c>
      <c r="C33" s="269">
        <v>0</v>
      </c>
      <c r="D33" s="269">
        <v>0</v>
      </c>
      <c r="E33" s="269">
        <v>0</v>
      </c>
      <c r="F33" s="269">
        <v>0</v>
      </c>
      <c r="G33" s="269">
        <v>0</v>
      </c>
      <c r="H33" s="269">
        <v>0</v>
      </c>
      <c r="I33" s="269">
        <v>0</v>
      </c>
      <c r="J33" s="269">
        <v>0</v>
      </c>
      <c r="K33" s="269">
        <v>0</v>
      </c>
      <c r="L33" s="269">
        <v>0</v>
      </c>
      <c r="M33" s="269">
        <v>0</v>
      </c>
      <c r="N33" s="269">
        <v>0</v>
      </c>
      <c r="O33" s="269">
        <v>0</v>
      </c>
      <c r="P33" s="191"/>
      <c r="Q33" s="458"/>
      <c r="R33" s="7"/>
      <c r="S33" s="7"/>
    </row>
    <row r="34" spans="1:19" ht="12.75">
      <c r="A34" s="135">
        <v>25</v>
      </c>
      <c r="B34" s="226" t="s">
        <v>651</v>
      </c>
      <c r="C34" s="269">
        <v>0</v>
      </c>
      <c r="D34" s="269">
        <v>0</v>
      </c>
      <c r="E34" s="269">
        <v>0</v>
      </c>
      <c r="F34" s="269">
        <v>0</v>
      </c>
      <c r="G34" s="269">
        <v>0</v>
      </c>
      <c r="H34" s="269">
        <v>0</v>
      </c>
      <c r="I34" s="269">
        <v>0</v>
      </c>
      <c r="J34" s="269">
        <v>0</v>
      </c>
      <c r="K34" s="269">
        <v>0</v>
      </c>
      <c r="L34" s="269">
        <v>0</v>
      </c>
      <c r="M34" s="269">
        <v>0</v>
      </c>
      <c r="N34" s="269">
        <v>0</v>
      </c>
      <c r="O34" s="269">
        <v>0</v>
      </c>
      <c r="P34" s="191"/>
      <c r="Q34" s="458"/>
      <c r="R34" s="7"/>
      <c r="S34" s="7"/>
    </row>
    <row r="35" spans="1:19" ht="12.75">
      <c r="A35" s="135">
        <v>26</v>
      </c>
      <c r="B35" s="226" t="s">
        <v>652</v>
      </c>
      <c r="C35" s="269">
        <v>0</v>
      </c>
      <c r="D35" s="269">
        <v>0</v>
      </c>
      <c r="E35" s="269">
        <v>0</v>
      </c>
      <c r="F35" s="269">
        <v>0</v>
      </c>
      <c r="G35" s="269">
        <v>0</v>
      </c>
      <c r="H35" s="269">
        <v>0</v>
      </c>
      <c r="I35" s="269">
        <v>0</v>
      </c>
      <c r="J35" s="269">
        <v>0</v>
      </c>
      <c r="K35" s="269">
        <v>0</v>
      </c>
      <c r="L35" s="269">
        <v>0</v>
      </c>
      <c r="M35" s="269">
        <v>0</v>
      </c>
      <c r="N35" s="269">
        <v>0</v>
      </c>
      <c r="O35" s="269">
        <v>0</v>
      </c>
      <c r="P35" s="191"/>
      <c r="Q35" s="458"/>
      <c r="R35" s="7"/>
      <c r="S35" s="7"/>
    </row>
    <row r="36" spans="1:19" ht="12.75">
      <c r="A36" s="135">
        <v>27</v>
      </c>
      <c r="B36" s="226" t="s">
        <v>653</v>
      </c>
      <c r="C36" s="269">
        <v>0</v>
      </c>
      <c r="D36" s="269">
        <v>0</v>
      </c>
      <c r="E36" s="269">
        <v>0</v>
      </c>
      <c r="F36" s="269">
        <v>0</v>
      </c>
      <c r="G36" s="269">
        <v>0</v>
      </c>
      <c r="H36" s="269">
        <v>0</v>
      </c>
      <c r="I36" s="269">
        <v>0</v>
      </c>
      <c r="J36" s="269">
        <v>0</v>
      </c>
      <c r="K36" s="269">
        <v>0</v>
      </c>
      <c r="L36" s="269">
        <v>0</v>
      </c>
      <c r="M36" s="269">
        <v>0</v>
      </c>
      <c r="N36" s="269">
        <v>0</v>
      </c>
      <c r="O36" s="269">
        <v>0</v>
      </c>
      <c r="P36" s="191"/>
      <c r="Q36" s="458"/>
      <c r="R36" s="7"/>
      <c r="S36" s="7"/>
    </row>
    <row r="37" spans="1:19" ht="12.75">
      <c r="A37" s="135">
        <v>28</v>
      </c>
      <c r="B37" s="226" t="s">
        <v>654</v>
      </c>
      <c r="C37" s="269">
        <v>0</v>
      </c>
      <c r="D37" s="269">
        <v>0</v>
      </c>
      <c r="E37" s="269">
        <v>0</v>
      </c>
      <c r="F37" s="269">
        <v>0</v>
      </c>
      <c r="G37" s="269">
        <v>0</v>
      </c>
      <c r="H37" s="269">
        <v>0</v>
      </c>
      <c r="I37" s="269">
        <v>0</v>
      </c>
      <c r="J37" s="269">
        <v>0</v>
      </c>
      <c r="K37" s="269">
        <v>0</v>
      </c>
      <c r="L37" s="269">
        <v>0</v>
      </c>
      <c r="M37" s="269">
        <v>0</v>
      </c>
      <c r="N37" s="269">
        <v>0</v>
      </c>
      <c r="O37" s="269">
        <v>0</v>
      </c>
      <c r="P37" s="191"/>
      <c r="Q37" s="458"/>
      <c r="R37" s="7"/>
      <c r="S37" s="7"/>
    </row>
    <row r="38" spans="1:19" ht="12.75">
      <c r="A38" s="135">
        <v>29</v>
      </c>
      <c r="B38" s="226" t="s">
        <v>655</v>
      </c>
      <c r="C38" s="269">
        <v>0</v>
      </c>
      <c r="D38" s="269">
        <v>0</v>
      </c>
      <c r="E38" s="269">
        <v>0</v>
      </c>
      <c r="F38" s="269">
        <v>0</v>
      </c>
      <c r="G38" s="269">
        <v>0</v>
      </c>
      <c r="H38" s="269">
        <v>0</v>
      </c>
      <c r="I38" s="269">
        <v>0</v>
      </c>
      <c r="J38" s="269">
        <v>0</v>
      </c>
      <c r="K38" s="269">
        <v>0</v>
      </c>
      <c r="L38" s="269">
        <v>0</v>
      </c>
      <c r="M38" s="269">
        <v>0</v>
      </c>
      <c r="N38" s="269">
        <v>0</v>
      </c>
      <c r="O38" s="269">
        <v>0</v>
      </c>
      <c r="P38" s="191"/>
      <c r="Q38" s="458"/>
      <c r="R38" s="7"/>
      <c r="S38" s="7"/>
    </row>
    <row r="39" spans="1:19" ht="27.75" customHeight="1">
      <c r="A39" s="135">
        <v>30</v>
      </c>
      <c r="B39" s="226" t="s">
        <v>656</v>
      </c>
      <c r="C39" s="640">
        <v>1</v>
      </c>
      <c r="D39" s="641" t="s">
        <v>978</v>
      </c>
      <c r="E39" s="640">
        <v>236</v>
      </c>
      <c r="F39" s="640">
        <v>45603</v>
      </c>
      <c r="G39" s="640">
        <v>8</v>
      </c>
      <c r="H39" s="640">
        <v>484.59</v>
      </c>
      <c r="I39" s="640">
        <v>484.59</v>
      </c>
      <c r="J39" s="640">
        <v>4854635</v>
      </c>
      <c r="K39" s="640">
        <v>4854635</v>
      </c>
      <c r="L39" s="640">
        <v>0</v>
      </c>
      <c r="M39" s="640">
        <v>0</v>
      </c>
      <c r="N39" s="640">
        <v>0</v>
      </c>
      <c r="O39" s="640">
        <v>0</v>
      </c>
      <c r="P39" s="191"/>
      <c r="Q39" s="458"/>
      <c r="R39" s="7"/>
      <c r="S39" s="7"/>
    </row>
    <row r="40" spans="1:19" ht="12.75">
      <c r="A40" s="135">
        <v>31</v>
      </c>
      <c r="B40" s="226" t="s">
        <v>657</v>
      </c>
      <c r="C40" s="269">
        <v>0</v>
      </c>
      <c r="D40" s="269">
        <v>0</v>
      </c>
      <c r="E40" s="269">
        <v>0</v>
      </c>
      <c r="F40" s="269">
        <v>0</v>
      </c>
      <c r="G40" s="269">
        <v>0</v>
      </c>
      <c r="H40" s="269">
        <v>0</v>
      </c>
      <c r="I40" s="269">
        <v>0</v>
      </c>
      <c r="J40" s="269">
        <v>0</v>
      </c>
      <c r="K40" s="269">
        <v>0</v>
      </c>
      <c r="L40" s="269">
        <v>0</v>
      </c>
      <c r="M40" s="269">
        <v>0</v>
      </c>
      <c r="N40" s="269">
        <v>0</v>
      </c>
      <c r="O40" s="269">
        <v>0</v>
      </c>
      <c r="P40" s="191"/>
      <c r="Q40" s="458"/>
      <c r="R40" s="7"/>
      <c r="S40" s="7"/>
    </row>
    <row r="41" spans="1:19" ht="12.75">
      <c r="A41" s="135">
        <v>32</v>
      </c>
      <c r="B41" s="226" t="s">
        <v>658</v>
      </c>
      <c r="C41" s="269">
        <v>0</v>
      </c>
      <c r="D41" s="269">
        <v>0</v>
      </c>
      <c r="E41" s="269">
        <v>0</v>
      </c>
      <c r="F41" s="269">
        <v>0</v>
      </c>
      <c r="G41" s="269">
        <v>0</v>
      </c>
      <c r="H41" s="269">
        <v>0</v>
      </c>
      <c r="I41" s="269">
        <v>0</v>
      </c>
      <c r="J41" s="269">
        <v>0</v>
      </c>
      <c r="K41" s="269">
        <v>0</v>
      </c>
      <c r="L41" s="269">
        <v>0</v>
      </c>
      <c r="M41" s="269">
        <v>0</v>
      </c>
      <c r="N41" s="269">
        <v>0</v>
      </c>
      <c r="O41" s="269">
        <v>0</v>
      </c>
      <c r="P41" s="191"/>
      <c r="Q41" s="458"/>
      <c r="R41" s="7"/>
      <c r="S41" s="7"/>
    </row>
    <row r="42" spans="1:19" ht="12.75">
      <c r="A42" s="135">
        <v>33</v>
      </c>
      <c r="B42" s="226" t="s">
        <v>659</v>
      </c>
      <c r="C42" s="269">
        <v>0</v>
      </c>
      <c r="D42" s="269">
        <v>0</v>
      </c>
      <c r="E42" s="269">
        <v>0</v>
      </c>
      <c r="F42" s="269">
        <v>0</v>
      </c>
      <c r="G42" s="269">
        <v>0</v>
      </c>
      <c r="H42" s="269">
        <v>0</v>
      </c>
      <c r="I42" s="269">
        <v>0</v>
      </c>
      <c r="J42" s="269">
        <v>0</v>
      </c>
      <c r="K42" s="269">
        <v>0</v>
      </c>
      <c r="L42" s="269">
        <v>0</v>
      </c>
      <c r="M42" s="269">
        <v>0</v>
      </c>
      <c r="N42" s="269">
        <v>0</v>
      </c>
      <c r="O42" s="269">
        <v>0</v>
      </c>
      <c r="P42" s="191"/>
      <c r="Q42" s="458"/>
      <c r="R42" s="7"/>
      <c r="S42" s="7"/>
    </row>
    <row r="43" spans="1:19" ht="12.75">
      <c r="A43" s="135">
        <v>34</v>
      </c>
      <c r="B43" s="226" t="s">
        <v>660</v>
      </c>
      <c r="C43" s="269">
        <v>0</v>
      </c>
      <c r="D43" s="269">
        <v>0</v>
      </c>
      <c r="E43" s="269">
        <v>0</v>
      </c>
      <c r="F43" s="269">
        <v>0</v>
      </c>
      <c r="G43" s="269">
        <v>0</v>
      </c>
      <c r="H43" s="269">
        <v>0</v>
      </c>
      <c r="I43" s="269">
        <v>0</v>
      </c>
      <c r="J43" s="269">
        <v>0</v>
      </c>
      <c r="K43" s="269">
        <v>0</v>
      </c>
      <c r="L43" s="269">
        <v>0</v>
      </c>
      <c r="M43" s="269">
        <v>0</v>
      </c>
      <c r="N43" s="269">
        <v>0</v>
      </c>
      <c r="O43" s="269">
        <v>0</v>
      </c>
      <c r="P43" s="191"/>
      <c r="Q43" s="458"/>
      <c r="R43" s="7"/>
      <c r="S43" s="7"/>
    </row>
    <row r="44" spans="1:19" ht="12.75">
      <c r="A44" s="135">
        <v>35</v>
      </c>
      <c r="B44" s="226" t="s">
        <v>661</v>
      </c>
      <c r="C44" s="269">
        <v>0</v>
      </c>
      <c r="D44" s="269">
        <v>0</v>
      </c>
      <c r="E44" s="269">
        <v>0</v>
      </c>
      <c r="F44" s="269">
        <v>0</v>
      </c>
      <c r="G44" s="269">
        <v>0</v>
      </c>
      <c r="H44" s="269">
        <v>0</v>
      </c>
      <c r="I44" s="269">
        <v>0</v>
      </c>
      <c r="J44" s="269">
        <v>0</v>
      </c>
      <c r="K44" s="269">
        <v>0</v>
      </c>
      <c r="L44" s="269">
        <v>0</v>
      </c>
      <c r="M44" s="269">
        <v>0</v>
      </c>
      <c r="N44" s="269">
        <v>0</v>
      </c>
      <c r="O44" s="269">
        <v>0</v>
      </c>
      <c r="P44" s="191"/>
      <c r="Q44" s="458"/>
      <c r="R44" s="7"/>
      <c r="S44" s="7"/>
    </row>
    <row r="45" spans="1:19" ht="12.75">
      <c r="A45" s="135">
        <v>36</v>
      </c>
      <c r="B45" s="226" t="s">
        <v>662</v>
      </c>
      <c r="C45" s="269">
        <v>0</v>
      </c>
      <c r="D45" s="269">
        <v>0</v>
      </c>
      <c r="E45" s="269">
        <v>0</v>
      </c>
      <c r="F45" s="269">
        <v>0</v>
      </c>
      <c r="G45" s="269">
        <v>0</v>
      </c>
      <c r="H45" s="269">
        <v>0</v>
      </c>
      <c r="I45" s="269">
        <v>0</v>
      </c>
      <c r="J45" s="269">
        <v>0</v>
      </c>
      <c r="K45" s="269">
        <v>0</v>
      </c>
      <c r="L45" s="269">
        <v>0</v>
      </c>
      <c r="M45" s="269">
        <v>0</v>
      </c>
      <c r="N45" s="269">
        <v>0</v>
      </c>
      <c r="O45" s="269">
        <v>0</v>
      </c>
      <c r="P45" s="191"/>
      <c r="Q45" s="458"/>
      <c r="R45" s="7"/>
      <c r="S45" s="7"/>
    </row>
    <row r="46" spans="1:19" ht="12.75">
      <c r="A46" s="135">
        <v>37</v>
      </c>
      <c r="B46" s="226" t="s">
        <v>663</v>
      </c>
      <c r="C46" s="269">
        <v>0</v>
      </c>
      <c r="D46" s="269">
        <v>0</v>
      </c>
      <c r="E46" s="269">
        <v>0</v>
      </c>
      <c r="F46" s="269">
        <v>0</v>
      </c>
      <c r="G46" s="269">
        <v>0</v>
      </c>
      <c r="H46" s="269">
        <v>0</v>
      </c>
      <c r="I46" s="269">
        <v>0</v>
      </c>
      <c r="J46" s="269">
        <v>0</v>
      </c>
      <c r="K46" s="269">
        <v>0</v>
      </c>
      <c r="L46" s="269">
        <v>0</v>
      </c>
      <c r="M46" s="269">
        <v>0</v>
      </c>
      <c r="N46" s="269">
        <v>0</v>
      </c>
      <c r="O46" s="269">
        <v>0</v>
      </c>
      <c r="P46" s="191"/>
      <c r="Q46" s="458"/>
      <c r="R46" s="7"/>
      <c r="S46" s="7"/>
    </row>
    <row r="47" spans="1:19" ht="12.75">
      <c r="A47" s="135">
        <v>38</v>
      </c>
      <c r="B47" s="226" t="s">
        <v>664</v>
      </c>
      <c r="C47" s="269">
        <v>0</v>
      </c>
      <c r="D47" s="269">
        <v>0</v>
      </c>
      <c r="E47" s="269">
        <v>0</v>
      </c>
      <c r="F47" s="269">
        <v>0</v>
      </c>
      <c r="G47" s="269">
        <v>0</v>
      </c>
      <c r="H47" s="269">
        <v>0</v>
      </c>
      <c r="I47" s="269">
        <v>0</v>
      </c>
      <c r="J47" s="269">
        <v>0</v>
      </c>
      <c r="K47" s="269">
        <v>0</v>
      </c>
      <c r="L47" s="269">
        <v>0</v>
      </c>
      <c r="M47" s="269">
        <v>0</v>
      </c>
      <c r="N47" s="269">
        <v>0</v>
      </c>
      <c r="O47" s="269">
        <v>0</v>
      </c>
      <c r="P47" s="191"/>
      <c r="Q47" s="458"/>
      <c r="R47" s="7"/>
      <c r="S47" s="7"/>
    </row>
    <row r="48" spans="1:19" ht="12.75">
      <c r="A48" s="135">
        <v>39</v>
      </c>
      <c r="B48" s="226" t="s">
        <v>665</v>
      </c>
      <c r="C48" s="269">
        <v>0</v>
      </c>
      <c r="D48" s="269">
        <v>0</v>
      </c>
      <c r="E48" s="269">
        <v>0</v>
      </c>
      <c r="F48" s="269">
        <v>0</v>
      </c>
      <c r="G48" s="269">
        <v>0</v>
      </c>
      <c r="H48" s="269">
        <v>0</v>
      </c>
      <c r="I48" s="269">
        <v>0</v>
      </c>
      <c r="J48" s="269">
        <v>0</v>
      </c>
      <c r="K48" s="269">
        <v>0</v>
      </c>
      <c r="L48" s="269">
        <v>0</v>
      </c>
      <c r="M48" s="269">
        <v>0</v>
      </c>
      <c r="N48" s="269">
        <v>0</v>
      </c>
      <c r="O48" s="269">
        <v>0</v>
      </c>
      <c r="P48" s="191"/>
      <c r="Q48" s="458"/>
      <c r="R48" s="7"/>
      <c r="S48" s="7"/>
    </row>
    <row r="49" spans="1:19" ht="12.75">
      <c r="A49" s="135">
        <v>40</v>
      </c>
      <c r="B49" s="226" t="s">
        <v>666</v>
      </c>
      <c r="C49" s="269">
        <v>0</v>
      </c>
      <c r="D49" s="269">
        <v>0</v>
      </c>
      <c r="E49" s="269">
        <v>0</v>
      </c>
      <c r="F49" s="269">
        <v>0</v>
      </c>
      <c r="G49" s="269">
        <v>0</v>
      </c>
      <c r="H49" s="269">
        <v>0</v>
      </c>
      <c r="I49" s="269">
        <v>0</v>
      </c>
      <c r="J49" s="269">
        <v>0</v>
      </c>
      <c r="K49" s="269">
        <v>0</v>
      </c>
      <c r="L49" s="269">
        <v>0</v>
      </c>
      <c r="M49" s="269">
        <v>0</v>
      </c>
      <c r="N49" s="269">
        <v>0</v>
      </c>
      <c r="O49" s="269">
        <v>0</v>
      </c>
      <c r="P49" s="191"/>
      <c r="Q49" s="458"/>
      <c r="R49" s="7"/>
      <c r="S49" s="7"/>
    </row>
    <row r="50" spans="1:19" ht="12.75">
      <c r="A50" s="135">
        <v>41</v>
      </c>
      <c r="B50" s="226" t="s">
        <v>667</v>
      </c>
      <c r="C50" s="269">
        <v>0</v>
      </c>
      <c r="D50" s="269">
        <v>0</v>
      </c>
      <c r="E50" s="269">
        <v>0</v>
      </c>
      <c r="F50" s="269">
        <v>0</v>
      </c>
      <c r="G50" s="269">
        <v>0</v>
      </c>
      <c r="H50" s="269">
        <v>0</v>
      </c>
      <c r="I50" s="269">
        <v>0</v>
      </c>
      <c r="J50" s="269">
        <v>0</v>
      </c>
      <c r="K50" s="269">
        <v>0</v>
      </c>
      <c r="L50" s="269">
        <v>0</v>
      </c>
      <c r="M50" s="269">
        <v>0</v>
      </c>
      <c r="N50" s="269">
        <v>0</v>
      </c>
      <c r="O50" s="269">
        <v>0</v>
      </c>
      <c r="P50" s="191"/>
      <c r="Q50" s="458"/>
      <c r="R50" s="7"/>
      <c r="S50" s="7"/>
    </row>
    <row r="51" spans="1:19" ht="12.75">
      <c r="A51" s="135">
        <v>42</v>
      </c>
      <c r="B51" s="226" t="s">
        <v>668</v>
      </c>
      <c r="C51" s="269">
        <v>0</v>
      </c>
      <c r="D51" s="269">
        <v>0</v>
      </c>
      <c r="E51" s="269">
        <v>0</v>
      </c>
      <c r="F51" s="269">
        <v>0</v>
      </c>
      <c r="G51" s="269">
        <v>0</v>
      </c>
      <c r="H51" s="269">
        <v>0</v>
      </c>
      <c r="I51" s="269">
        <v>0</v>
      </c>
      <c r="J51" s="269">
        <v>0</v>
      </c>
      <c r="K51" s="269">
        <v>0</v>
      </c>
      <c r="L51" s="269">
        <v>0</v>
      </c>
      <c r="M51" s="269">
        <v>0</v>
      </c>
      <c r="N51" s="269">
        <v>0</v>
      </c>
      <c r="O51" s="269">
        <v>0</v>
      </c>
      <c r="P51" s="191"/>
      <c r="Q51" s="458"/>
      <c r="R51" s="7"/>
      <c r="S51" s="7"/>
    </row>
    <row r="52" spans="1:19" ht="25.5">
      <c r="A52" s="135">
        <v>43</v>
      </c>
      <c r="B52" s="226" t="s">
        <v>669</v>
      </c>
      <c r="C52" s="640">
        <v>1</v>
      </c>
      <c r="D52" s="642" t="s">
        <v>979</v>
      </c>
      <c r="E52" s="640">
        <v>262</v>
      </c>
      <c r="F52" s="640">
        <v>34798</v>
      </c>
      <c r="G52" s="640">
        <v>8</v>
      </c>
      <c r="H52" s="640">
        <v>326.37</v>
      </c>
      <c r="I52" s="640">
        <v>304.94</v>
      </c>
      <c r="J52" s="640">
        <v>87.74</v>
      </c>
      <c r="K52" s="640">
        <v>87.74</v>
      </c>
      <c r="L52" s="640">
        <v>2.4</v>
      </c>
      <c r="M52" s="640">
        <v>2.4</v>
      </c>
      <c r="N52" s="640">
        <v>0</v>
      </c>
      <c r="O52" s="640">
        <v>0</v>
      </c>
      <c r="P52" s="191"/>
      <c r="Q52" s="458"/>
      <c r="R52" s="7"/>
      <c r="S52" s="7"/>
    </row>
    <row r="53" spans="1:19" ht="12.75">
      <c r="A53" s="135">
        <v>44</v>
      </c>
      <c r="B53" s="226" t="s">
        <v>670</v>
      </c>
      <c r="C53" s="269">
        <v>0</v>
      </c>
      <c r="D53" s="269">
        <v>0</v>
      </c>
      <c r="E53" s="269">
        <v>0</v>
      </c>
      <c r="F53" s="269">
        <v>0</v>
      </c>
      <c r="G53" s="269">
        <v>0</v>
      </c>
      <c r="H53" s="269">
        <v>0</v>
      </c>
      <c r="I53" s="269">
        <v>0</v>
      </c>
      <c r="J53" s="269">
        <v>0</v>
      </c>
      <c r="K53" s="269">
        <v>0</v>
      </c>
      <c r="L53" s="269">
        <v>0</v>
      </c>
      <c r="M53" s="269">
        <v>0</v>
      </c>
      <c r="N53" s="269">
        <v>0</v>
      </c>
      <c r="O53" s="269">
        <v>0</v>
      </c>
      <c r="P53" s="191"/>
      <c r="Q53" s="458"/>
      <c r="R53" s="7"/>
      <c r="S53" s="7"/>
    </row>
    <row r="54" spans="1:19" ht="12.75">
      <c r="A54" s="135">
        <v>45</v>
      </c>
      <c r="B54" s="226" t="s">
        <v>671</v>
      </c>
      <c r="C54" s="269">
        <v>0</v>
      </c>
      <c r="D54" s="269">
        <v>0</v>
      </c>
      <c r="E54" s="269">
        <v>0</v>
      </c>
      <c r="F54" s="269">
        <v>0</v>
      </c>
      <c r="G54" s="269">
        <v>0</v>
      </c>
      <c r="H54" s="269">
        <v>0</v>
      </c>
      <c r="I54" s="269">
        <v>0</v>
      </c>
      <c r="J54" s="269">
        <v>0</v>
      </c>
      <c r="K54" s="269">
        <v>0</v>
      </c>
      <c r="L54" s="269">
        <v>0</v>
      </c>
      <c r="M54" s="269">
        <v>0</v>
      </c>
      <c r="N54" s="269">
        <v>0</v>
      </c>
      <c r="O54" s="269">
        <v>0</v>
      </c>
      <c r="P54" s="191"/>
      <c r="Q54" s="458"/>
      <c r="R54" s="7"/>
      <c r="S54" s="7"/>
    </row>
    <row r="55" spans="1:19" ht="12.75">
      <c r="A55" s="135">
        <v>46</v>
      </c>
      <c r="B55" s="226" t="s">
        <v>672</v>
      </c>
      <c r="C55" s="269">
        <v>0</v>
      </c>
      <c r="D55" s="269">
        <v>0</v>
      </c>
      <c r="E55" s="269">
        <v>0</v>
      </c>
      <c r="F55" s="269">
        <v>0</v>
      </c>
      <c r="G55" s="269">
        <v>0</v>
      </c>
      <c r="H55" s="269">
        <v>0</v>
      </c>
      <c r="I55" s="269">
        <v>0</v>
      </c>
      <c r="J55" s="269">
        <v>0</v>
      </c>
      <c r="K55" s="269">
        <v>0</v>
      </c>
      <c r="L55" s="269">
        <v>0</v>
      </c>
      <c r="M55" s="269">
        <v>0</v>
      </c>
      <c r="N55" s="269">
        <v>0</v>
      </c>
      <c r="O55" s="269">
        <v>0</v>
      </c>
      <c r="P55" s="191"/>
      <c r="Q55" s="458"/>
      <c r="R55" s="7"/>
      <c r="S55" s="7"/>
    </row>
    <row r="56" spans="1:19" ht="12.75">
      <c r="A56" s="135">
        <v>47</v>
      </c>
      <c r="B56" s="226" t="s">
        <v>673</v>
      </c>
      <c r="C56" s="269">
        <v>0</v>
      </c>
      <c r="D56" s="269">
        <v>0</v>
      </c>
      <c r="E56" s="269">
        <v>0</v>
      </c>
      <c r="F56" s="269">
        <v>0</v>
      </c>
      <c r="G56" s="269">
        <v>0</v>
      </c>
      <c r="H56" s="269">
        <v>0</v>
      </c>
      <c r="I56" s="269">
        <v>0</v>
      </c>
      <c r="J56" s="269">
        <v>0</v>
      </c>
      <c r="K56" s="269">
        <v>0</v>
      </c>
      <c r="L56" s="269">
        <v>0</v>
      </c>
      <c r="M56" s="269">
        <v>0</v>
      </c>
      <c r="N56" s="269">
        <v>0</v>
      </c>
      <c r="O56" s="269">
        <v>0</v>
      </c>
      <c r="P56" s="191"/>
      <c r="Q56" s="458"/>
      <c r="R56" s="7"/>
      <c r="S56" s="7"/>
    </row>
    <row r="57" spans="1:19" ht="12.75">
      <c r="A57" s="135">
        <v>48</v>
      </c>
      <c r="B57" s="226" t="s">
        <v>674</v>
      </c>
      <c r="C57" s="269">
        <v>0</v>
      </c>
      <c r="D57" s="269">
        <v>0</v>
      </c>
      <c r="E57" s="269">
        <v>0</v>
      </c>
      <c r="F57" s="269">
        <v>0</v>
      </c>
      <c r="G57" s="269">
        <v>0</v>
      </c>
      <c r="H57" s="269">
        <v>0</v>
      </c>
      <c r="I57" s="269">
        <v>0</v>
      </c>
      <c r="J57" s="269">
        <v>0</v>
      </c>
      <c r="K57" s="269">
        <v>0</v>
      </c>
      <c r="L57" s="269">
        <v>0</v>
      </c>
      <c r="M57" s="269">
        <v>0</v>
      </c>
      <c r="N57" s="269">
        <v>0</v>
      </c>
      <c r="O57" s="269">
        <v>0</v>
      </c>
      <c r="P57" s="191"/>
      <c r="Q57" s="458"/>
      <c r="R57" s="7"/>
      <c r="S57" s="7"/>
    </row>
    <row r="58" spans="1:19" ht="12.75">
      <c r="A58" s="135">
        <v>49</v>
      </c>
      <c r="B58" s="226" t="s">
        <v>675</v>
      </c>
      <c r="C58" s="269">
        <v>0</v>
      </c>
      <c r="D58" s="269">
        <v>0</v>
      </c>
      <c r="E58" s="269">
        <v>0</v>
      </c>
      <c r="F58" s="269">
        <v>0</v>
      </c>
      <c r="G58" s="269">
        <v>0</v>
      </c>
      <c r="H58" s="269">
        <v>0</v>
      </c>
      <c r="I58" s="269">
        <v>0</v>
      </c>
      <c r="J58" s="269">
        <v>0</v>
      </c>
      <c r="K58" s="269">
        <v>0</v>
      </c>
      <c r="L58" s="269">
        <v>0</v>
      </c>
      <c r="M58" s="269">
        <v>0</v>
      </c>
      <c r="N58" s="269">
        <v>0</v>
      </c>
      <c r="O58" s="269">
        <v>0</v>
      </c>
      <c r="P58" s="191"/>
      <c r="Q58" s="458"/>
      <c r="R58" s="7"/>
      <c r="S58" s="7"/>
    </row>
    <row r="59" spans="1:19" ht="12.75">
      <c r="A59" s="135">
        <v>50</v>
      </c>
      <c r="B59" s="226" t="s">
        <v>676</v>
      </c>
      <c r="C59" s="269">
        <v>0</v>
      </c>
      <c r="D59" s="269">
        <v>0</v>
      </c>
      <c r="E59" s="269">
        <v>0</v>
      </c>
      <c r="F59" s="269">
        <v>0</v>
      </c>
      <c r="G59" s="269">
        <v>0</v>
      </c>
      <c r="H59" s="269">
        <v>0</v>
      </c>
      <c r="I59" s="269">
        <v>0</v>
      </c>
      <c r="J59" s="269">
        <v>0</v>
      </c>
      <c r="K59" s="269">
        <v>0</v>
      </c>
      <c r="L59" s="269">
        <v>0</v>
      </c>
      <c r="M59" s="269">
        <v>0</v>
      </c>
      <c r="N59" s="269">
        <v>0</v>
      </c>
      <c r="O59" s="269">
        <v>0</v>
      </c>
      <c r="P59" s="191"/>
      <c r="Q59" s="458"/>
      <c r="R59" s="7"/>
      <c r="S59" s="7"/>
    </row>
    <row r="60" spans="1:19" ht="12.75">
      <c r="A60" s="135">
        <v>51</v>
      </c>
      <c r="B60" s="226" t="s">
        <v>677</v>
      </c>
      <c r="C60" s="269">
        <v>0</v>
      </c>
      <c r="D60" s="269">
        <v>0</v>
      </c>
      <c r="E60" s="269">
        <v>0</v>
      </c>
      <c r="F60" s="269">
        <v>0</v>
      </c>
      <c r="G60" s="269">
        <v>0</v>
      </c>
      <c r="H60" s="269">
        <v>0</v>
      </c>
      <c r="I60" s="269">
        <v>0</v>
      </c>
      <c r="J60" s="269">
        <v>0</v>
      </c>
      <c r="K60" s="269">
        <v>0</v>
      </c>
      <c r="L60" s="269">
        <v>0</v>
      </c>
      <c r="M60" s="269">
        <v>0</v>
      </c>
      <c r="N60" s="269">
        <v>0</v>
      </c>
      <c r="O60" s="269">
        <v>0</v>
      </c>
      <c r="P60" s="191"/>
      <c r="Q60" s="458"/>
      <c r="R60" s="7"/>
      <c r="S60" s="7"/>
    </row>
    <row r="61" spans="1:19" ht="12.75">
      <c r="A61" s="135">
        <v>52</v>
      </c>
      <c r="B61" s="226" t="s">
        <v>678</v>
      </c>
      <c r="C61" s="269">
        <v>0</v>
      </c>
      <c r="D61" s="269">
        <v>0</v>
      </c>
      <c r="E61" s="269">
        <v>0</v>
      </c>
      <c r="F61" s="269">
        <v>0</v>
      </c>
      <c r="G61" s="269">
        <v>0</v>
      </c>
      <c r="H61" s="269">
        <v>0</v>
      </c>
      <c r="I61" s="269">
        <v>0</v>
      </c>
      <c r="J61" s="269">
        <v>0</v>
      </c>
      <c r="K61" s="269">
        <v>0</v>
      </c>
      <c r="L61" s="269">
        <v>0</v>
      </c>
      <c r="M61" s="269">
        <v>0</v>
      </c>
      <c r="N61" s="269">
        <v>0</v>
      </c>
      <c r="O61" s="269">
        <v>0</v>
      </c>
      <c r="P61" s="191"/>
      <c r="Q61" s="458"/>
      <c r="R61" s="7"/>
      <c r="S61" s="7"/>
    </row>
    <row r="62" spans="1:19" ht="41.25" customHeight="1">
      <c r="A62" s="135">
        <v>53</v>
      </c>
      <c r="B62" s="226" t="s">
        <v>679</v>
      </c>
      <c r="C62" s="640">
        <v>1</v>
      </c>
      <c r="D62" s="643" t="s">
        <v>980</v>
      </c>
      <c r="E62" s="640">
        <v>1782</v>
      </c>
      <c r="F62" s="640">
        <v>155974</v>
      </c>
      <c r="G62" s="640">
        <v>70</v>
      </c>
      <c r="H62" s="640">
        <v>2059.1</v>
      </c>
      <c r="I62" s="640">
        <v>1883.65</v>
      </c>
      <c r="J62" s="640">
        <v>342.55</v>
      </c>
      <c r="K62" s="640">
        <v>342.55</v>
      </c>
      <c r="L62" s="640">
        <v>30.0032</v>
      </c>
      <c r="M62" s="640">
        <v>30.0032</v>
      </c>
      <c r="N62" s="640">
        <v>0</v>
      </c>
      <c r="O62" s="640">
        <v>0</v>
      </c>
      <c r="P62" s="191"/>
      <c r="Q62" s="458"/>
      <c r="R62" s="7"/>
      <c r="S62" s="7"/>
    </row>
    <row r="63" spans="1:19" ht="12.75">
      <c r="A63" s="135">
        <v>54</v>
      </c>
      <c r="B63" s="226" t="s">
        <v>680</v>
      </c>
      <c r="C63" s="269">
        <v>0</v>
      </c>
      <c r="D63" s="269">
        <v>0</v>
      </c>
      <c r="E63" s="269">
        <v>0</v>
      </c>
      <c r="F63" s="269">
        <v>0</v>
      </c>
      <c r="G63" s="269">
        <v>0</v>
      </c>
      <c r="H63" s="269">
        <v>0</v>
      </c>
      <c r="I63" s="269">
        <v>0</v>
      </c>
      <c r="J63" s="269">
        <v>0</v>
      </c>
      <c r="K63" s="269">
        <v>0</v>
      </c>
      <c r="L63" s="269">
        <v>0</v>
      </c>
      <c r="M63" s="269">
        <v>0</v>
      </c>
      <c r="N63" s="269">
        <v>0</v>
      </c>
      <c r="O63" s="269">
        <v>0</v>
      </c>
      <c r="P63" s="191"/>
      <c r="Q63" s="458"/>
      <c r="R63" s="7"/>
      <c r="S63" s="7"/>
    </row>
    <row r="64" spans="1:19" ht="12.75">
      <c r="A64" s="135">
        <v>55</v>
      </c>
      <c r="B64" s="226" t="s">
        <v>681</v>
      </c>
      <c r="C64" s="269">
        <v>0</v>
      </c>
      <c r="D64" s="269">
        <v>0</v>
      </c>
      <c r="E64" s="269">
        <v>0</v>
      </c>
      <c r="F64" s="269">
        <v>0</v>
      </c>
      <c r="G64" s="269">
        <v>0</v>
      </c>
      <c r="H64" s="269">
        <v>0</v>
      </c>
      <c r="I64" s="269">
        <v>0</v>
      </c>
      <c r="J64" s="269">
        <v>0</v>
      </c>
      <c r="K64" s="269">
        <v>0</v>
      </c>
      <c r="L64" s="269">
        <v>0</v>
      </c>
      <c r="M64" s="269">
        <v>0</v>
      </c>
      <c r="N64" s="269">
        <v>0</v>
      </c>
      <c r="O64" s="269">
        <v>0</v>
      </c>
      <c r="P64" s="191"/>
      <c r="Q64" s="458"/>
      <c r="R64" s="7"/>
      <c r="S64" s="7"/>
    </row>
    <row r="65" spans="1:19" ht="12.75">
      <c r="A65" s="135">
        <v>56</v>
      </c>
      <c r="B65" s="226" t="s">
        <v>682</v>
      </c>
      <c r="C65" s="269">
        <v>0</v>
      </c>
      <c r="D65" s="269">
        <v>0</v>
      </c>
      <c r="E65" s="269">
        <v>0</v>
      </c>
      <c r="F65" s="269">
        <v>0</v>
      </c>
      <c r="G65" s="269">
        <v>0</v>
      </c>
      <c r="H65" s="269">
        <v>0</v>
      </c>
      <c r="I65" s="269">
        <v>0</v>
      </c>
      <c r="J65" s="269">
        <v>0</v>
      </c>
      <c r="K65" s="269">
        <v>0</v>
      </c>
      <c r="L65" s="269">
        <v>0</v>
      </c>
      <c r="M65" s="269">
        <v>0</v>
      </c>
      <c r="N65" s="269">
        <v>0</v>
      </c>
      <c r="O65" s="269">
        <v>0</v>
      </c>
      <c r="P65" s="191"/>
      <c r="Q65" s="458"/>
      <c r="R65" s="7"/>
      <c r="S65" s="7"/>
    </row>
    <row r="66" spans="1:19" ht="12.75">
      <c r="A66" s="135">
        <v>57</v>
      </c>
      <c r="B66" s="226" t="s">
        <v>683</v>
      </c>
      <c r="C66" s="269">
        <v>0</v>
      </c>
      <c r="D66" s="269">
        <v>0</v>
      </c>
      <c r="E66" s="269">
        <v>0</v>
      </c>
      <c r="F66" s="269">
        <v>0</v>
      </c>
      <c r="G66" s="269">
        <v>0</v>
      </c>
      <c r="H66" s="269">
        <v>0</v>
      </c>
      <c r="I66" s="269">
        <v>0</v>
      </c>
      <c r="J66" s="269">
        <v>0</v>
      </c>
      <c r="K66" s="269">
        <v>0</v>
      </c>
      <c r="L66" s="269">
        <v>0</v>
      </c>
      <c r="M66" s="269">
        <v>0</v>
      </c>
      <c r="N66" s="269">
        <v>0</v>
      </c>
      <c r="O66" s="269">
        <v>0</v>
      </c>
      <c r="P66" s="191"/>
      <c r="Q66" s="458"/>
      <c r="R66" s="7"/>
      <c r="S66" s="7"/>
    </row>
    <row r="67" spans="1:19" ht="12.75">
      <c r="A67" s="135">
        <v>58</v>
      </c>
      <c r="B67" s="226" t="s">
        <v>684</v>
      </c>
      <c r="C67" s="269">
        <v>0</v>
      </c>
      <c r="D67" s="269">
        <v>0</v>
      </c>
      <c r="E67" s="269">
        <v>0</v>
      </c>
      <c r="F67" s="269">
        <v>0</v>
      </c>
      <c r="G67" s="269">
        <v>0</v>
      </c>
      <c r="H67" s="269">
        <v>0</v>
      </c>
      <c r="I67" s="269">
        <v>0</v>
      </c>
      <c r="J67" s="269">
        <v>0</v>
      </c>
      <c r="K67" s="269">
        <v>0</v>
      </c>
      <c r="L67" s="269">
        <v>0</v>
      </c>
      <c r="M67" s="269">
        <v>0</v>
      </c>
      <c r="N67" s="269">
        <v>0</v>
      </c>
      <c r="O67" s="269">
        <v>0</v>
      </c>
      <c r="P67" s="191"/>
      <c r="Q67" s="458"/>
      <c r="R67" s="7"/>
      <c r="S67" s="7"/>
    </row>
    <row r="68" spans="1:19" ht="12.75">
      <c r="A68" s="135">
        <v>59</v>
      </c>
      <c r="B68" s="226" t="s">
        <v>685</v>
      </c>
      <c r="C68" s="269">
        <v>0</v>
      </c>
      <c r="D68" s="269">
        <v>0</v>
      </c>
      <c r="E68" s="269">
        <v>0</v>
      </c>
      <c r="F68" s="269">
        <v>0</v>
      </c>
      <c r="G68" s="269">
        <v>0</v>
      </c>
      <c r="H68" s="269">
        <v>0</v>
      </c>
      <c r="I68" s="269">
        <v>0</v>
      </c>
      <c r="J68" s="269">
        <v>0</v>
      </c>
      <c r="K68" s="269">
        <v>0</v>
      </c>
      <c r="L68" s="269">
        <v>0</v>
      </c>
      <c r="M68" s="269">
        <v>0</v>
      </c>
      <c r="N68" s="269">
        <v>0</v>
      </c>
      <c r="O68" s="269">
        <v>0</v>
      </c>
      <c r="P68" s="191"/>
      <c r="Q68" s="458"/>
      <c r="R68" s="7"/>
      <c r="S68" s="7"/>
    </row>
    <row r="69" spans="1:19" ht="12.75">
      <c r="A69" s="135">
        <v>60</v>
      </c>
      <c r="B69" s="226" t="s">
        <v>686</v>
      </c>
      <c r="C69" s="269">
        <v>0</v>
      </c>
      <c r="D69" s="269">
        <v>0</v>
      </c>
      <c r="E69" s="269">
        <v>0</v>
      </c>
      <c r="F69" s="269">
        <v>0</v>
      </c>
      <c r="G69" s="269">
        <v>0</v>
      </c>
      <c r="H69" s="269">
        <v>0</v>
      </c>
      <c r="I69" s="269">
        <v>0</v>
      </c>
      <c r="J69" s="269">
        <v>0</v>
      </c>
      <c r="K69" s="269">
        <v>0</v>
      </c>
      <c r="L69" s="269">
        <v>0</v>
      </c>
      <c r="M69" s="269">
        <v>0</v>
      </c>
      <c r="N69" s="269">
        <v>0</v>
      </c>
      <c r="O69" s="269">
        <v>0</v>
      </c>
      <c r="P69" s="191"/>
      <c r="Q69" s="458"/>
      <c r="R69" s="7"/>
      <c r="S69" s="7"/>
    </row>
    <row r="70" spans="1:19" ht="12.75">
      <c r="A70" s="135">
        <v>61</v>
      </c>
      <c r="B70" s="226" t="s">
        <v>687</v>
      </c>
      <c r="C70" s="269">
        <v>0</v>
      </c>
      <c r="D70" s="269">
        <v>0</v>
      </c>
      <c r="E70" s="269">
        <v>0</v>
      </c>
      <c r="F70" s="269">
        <v>0</v>
      </c>
      <c r="G70" s="269">
        <v>0</v>
      </c>
      <c r="H70" s="269">
        <v>0</v>
      </c>
      <c r="I70" s="269">
        <v>0</v>
      </c>
      <c r="J70" s="269">
        <v>0</v>
      </c>
      <c r="K70" s="269">
        <v>0</v>
      </c>
      <c r="L70" s="269">
        <v>0</v>
      </c>
      <c r="M70" s="269">
        <v>0</v>
      </c>
      <c r="N70" s="269">
        <v>0</v>
      </c>
      <c r="O70" s="269">
        <v>0</v>
      </c>
      <c r="P70" s="191"/>
      <c r="Q70" s="458"/>
      <c r="R70" s="7"/>
      <c r="S70" s="7"/>
    </row>
    <row r="71" spans="1:19" ht="12.75">
      <c r="A71" s="135">
        <v>62</v>
      </c>
      <c r="B71" s="226" t="s">
        <v>688</v>
      </c>
      <c r="C71" s="269">
        <v>0</v>
      </c>
      <c r="D71" s="269">
        <v>0</v>
      </c>
      <c r="E71" s="269">
        <v>0</v>
      </c>
      <c r="F71" s="269">
        <v>0</v>
      </c>
      <c r="G71" s="269">
        <v>0</v>
      </c>
      <c r="H71" s="269">
        <v>0</v>
      </c>
      <c r="I71" s="269">
        <v>0</v>
      </c>
      <c r="J71" s="269">
        <v>0</v>
      </c>
      <c r="K71" s="269">
        <v>0</v>
      </c>
      <c r="L71" s="269">
        <v>0</v>
      </c>
      <c r="M71" s="269">
        <v>0</v>
      </c>
      <c r="N71" s="269">
        <v>0</v>
      </c>
      <c r="O71" s="269">
        <v>0</v>
      </c>
      <c r="P71" s="191"/>
      <c r="Q71" s="458"/>
      <c r="R71" s="7"/>
      <c r="S71" s="7"/>
    </row>
    <row r="72" spans="1:19" ht="12.75">
      <c r="A72" s="135">
        <v>63</v>
      </c>
      <c r="B72" s="226" t="s">
        <v>689</v>
      </c>
      <c r="C72" s="269">
        <v>0</v>
      </c>
      <c r="D72" s="269">
        <v>0</v>
      </c>
      <c r="E72" s="269">
        <v>0</v>
      </c>
      <c r="F72" s="269">
        <v>0</v>
      </c>
      <c r="G72" s="269">
        <v>0</v>
      </c>
      <c r="H72" s="269">
        <v>0</v>
      </c>
      <c r="I72" s="269">
        <v>0</v>
      </c>
      <c r="J72" s="269">
        <v>0</v>
      </c>
      <c r="K72" s="269">
        <v>0</v>
      </c>
      <c r="L72" s="269">
        <v>0</v>
      </c>
      <c r="M72" s="269">
        <v>0</v>
      </c>
      <c r="N72" s="269">
        <v>0</v>
      </c>
      <c r="O72" s="269">
        <v>0</v>
      </c>
      <c r="P72" s="191"/>
      <c r="Q72" s="458"/>
      <c r="R72" s="7"/>
      <c r="S72" s="7"/>
    </row>
    <row r="73" spans="1:19" ht="12.75">
      <c r="A73" s="135">
        <v>64</v>
      </c>
      <c r="B73" s="226" t="s">
        <v>690</v>
      </c>
      <c r="C73" s="269">
        <v>0</v>
      </c>
      <c r="D73" s="269">
        <v>0</v>
      </c>
      <c r="E73" s="269">
        <v>0</v>
      </c>
      <c r="F73" s="269">
        <v>0</v>
      </c>
      <c r="G73" s="269">
        <v>0</v>
      </c>
      <c r="H73" s="269">
        <v>0</v>
      </c>
      <c r="I73" s="269">
        <v>0</v>
      </c>
      <c r="J73" s="269">
        <v>0</v>
      </c>
      <c r="K73" s="269">
        <v>0</v>
      </c>
      <c r="L73" s="269">
        <v>0</v>
      </c>
      <c r="M73" s="269">
        <v>0</v>
      </c>
      <c r="N73" s="269">
        <v>0</v>
      </c>
      <c r="O73" s="269">
        <v>0</v>
      </c>
      <c r="P73" s="191"/>
      <c r="Q73" s="458"/>
      <c r="R73" s="7"/>
      <c r="S73" s="7"/>
    </row>
    <row r="74" spans="1:19" ht="12.75">
      <c r="A74" s="135">
        <v>65</v>
      </c>
      <c r="B74" s="226" t="s">
        <v>691</v>
      </c>
      <c r="C74" s="269">
        <v>0</v>
      </c>
      <c r="D74" s="269">
        <v>0</v>
      </c>
      <c r="E74" s="269">
        <v>0</v>
      </c>
      <c r="F74" s="269">
        <v>0</v>
      </c>
      <c r="G74" s="269">
        <v>0</v>
      </c>
      <c r="H74" s="269">
        <v>0</v>
      </c>
      <c r="I74" s="269">
        <v>0</v>
      </c>
      <c r="J74" s="269">
        <v>0</v>
      </c>
      <c r="K74" s="269">
        <v>0</v>
      </c>
      <c r="L74" s="269">
        <v>0</v>
      </c>
      <c r="M74" s="269">
        <v>0</v>
      </c>
      <c r="N74" s="269">
        <v>0</v>
      </c>
      <c r="O74" s="269">
        <v>0</v>
      </c>
      <c r="P74" s="191"/>
      <c r="Q74" s="458"/>
      <c r="R74" s="7"/>
      <c r="S74" s="7"/>
    </row>
    <row r="75" spans="1:19" ht="12.75">
      <c r="A75" s="135">
        <v>66</v>
      </c>
      <c r="B75" s="226" t="s">
        <v>692</v>
      </c>
      <c r="C75" s="269">
        <v>0</v>
      </c>
      <c r="D75" s="269">
        <v>0</v>
      </c>
      <c r="E75" s="269">
        <v>0</v>
      </c>
      <c r="F75" s="269">
        <v>0</v>
      </c>
      <c r="G75" s="269">
        <v>0</v>
      </c>
      <c r="H75" s="269">
        <v>0</v>
      </c>
      <c r="I75" s="269">
        <v>0</v>
      </c>
      <c r="J75" s="269">
        <v>0</v>
      </c>
      <c r="K75" s="269">
        <v>0</v>
      </c>
      <c r="L75" s="269">
        <v>0</v>
      </c>
      <c r="M75" s="269">
        <v>0</v>
      </c>
      <c r="N75" s="269">
        <v>0</v>
      </c>
      <c r="O75" s="269">
        <v>0</v>
      </c>
      <c r="P75" s="191"/>
      <c r="Q75" s="458"/>
      <c r="R75" s="7"/>
      <c r="S75" s="7"/>
    </row>
    <row r="76" spans="1:19" ht="12.75">
      <c r="A76" s="135">
        <v>67</v>
      </c>
      <c r="B76" s="226" t="s">
        <v>693</v>
      </c>
      <c r="C76" s="269">
        <v>0</v>
      </c>
      <c r="D76" s="269">
        <v>0</v>
      </c>
      <c r="E76" s="269">
        <v>0</v>
      </c>
      <c r="F76" s="269">
        <v>0</v>
      </c>
      <c r="G76" s="269">
        <v>0</v>
      </c>
      <c r="H76" s="269">
        <v>0</v>
      </c>
      <c r="I76" s="269">
        <v>0</v>
      </c>
      <c r="J76" s="269">
        <v>0</v>
      </c>
      <c r="K76" s="269">
        <v>0</v>
      </c>
      <c r="L76" s="269">
        <v>0</v>
      </c>
      <c r="M76" s="269">
        <v>0</v>
      </c>
      <c r="N76" s="269">
        <v>0</v>
      </c>
      <c r="O76" s="269">
        <v>0</v>
      </c>
      <c r="P76" s="191"/>
      <c r="Q76" s="458"/>
      <c r="R76" s="7"/>
      <c r="S76" s="7"/>
    </row>
    <row r="77" spans="1:19" ht="12.75">
      <c r="A77" s="135">
        <v>68</v>
      </c>
      <c r="B77" s="226" t="s">
        <v>694</v>
      </c>
      <c r="C77" s="269">
        <v>0</v>
      </c>
      <c r="D77" s="269">
        <v>0</v>
      </c>
      <c r="E77" s="269">
        <v>0</v>
      </c>
      <c r="F77" s="269">
        <v>0</v>
      </c>
      <c r="G77" s="269">
        <v>0</v>
      </c>
      <c r="H77" s="269">
        <v>0</v>
      </c>
      <c r="I77" s="269">
        <v>0</v>
      </c>
      <c r="J77" s="269">
        <v>0</v>
      </c>
      <c r="K77" s="269">
        <v>0</v>
      </c>
      <c r="L77" s="269">
        <v>0</v>
      </c>
      <c r="M77" s="269">
        <v>0</v>
      </c>
      <c r="N77" s="269">
        <v>0</v>
      </c>
      <c r="O77" s="269">
        <v>0</v>
      </c>
      <c r="P77" s="191"/>
      <c r="Q77" s="458"/>
      <c r="R77" s="7"/>
      <c r="S77" s="7"/>
    </row>
    <row r="78" spans="1:19" ht="12.75">
      <c r="A78" s="135">
        <v>69</v>
      </c>
      <c r="B78" s="226" t="s">
        <v>695</v>
      </c>
      <c r="C78" s="269">
        <v>0</v>
      </c>
      <c r="D78" s="269">
        <v>0</v>
      </c>
      <c r="E78" s="269">
        <v>0</v>
      </c>
      <c r="F78" s="269">
        <v>0</v>
      </c>
      <c r="G78" s="269">
        <v>0</v>
      </c>
      <c r="H78" s="269">
        <v>0</v>
      </c>
      <c r="I78" s="269">
        <v>0</v>
      </c>
      <c r="J78" s="269">
        <v>0</v>
      </c>
      <c r="K78" s="269">
        <v>0</v>
      </c>
      <c r="L78" s="269">
        <v>0</v>
      </c>
      <c r="M78" s="269">
        <v>0</v>
      </c>
      <c r="N78" s="269">
        <v>0</v>
      </c>
      <c r="O78" s="269">
        <v>0</v>
      </c>
      <c r="P78" s="191"/>
      <c r="Q78" s="458"/>
      <c r="R78" s="7"/>
      <c r="S78" s="7"/>
    </row>
    <row r="79" spans="1:19" ht="12.75">
      <c r="A79" s="135">
        <v>70</v>
      </c>
      <c r="B79" s="226" t="s">
        <v>696</v>
      </c>
      <c r="C79" s="269">
        <v>0</v>
      </c>
      <c r="D79" s="269">
        <v>0</v>
      </c>
      <c r="E79" s="269">
        <v>0</v>
      </c>
      <c r="F79" s="269">
        <v>0</v>
      </c>
      <c r="G79" s="269">
        <v>0</v>
      </c>
      <c r="H79" s="269">
        <v>0</v>
      </c>
      <c r="I79" s="269">
        <v>0</v>
      </c>
      <c r="J79" s="269">
        <v>0</v>
      </c>
      <c r="K79" s="269">
        <v>0</v>
      </c>
      <c r="L79" s="269">
        <v>0</v>
      </c>
      <c r="M79" s="269">
        <v>0</v>
      </c>
      <c r="N79" s="269">
        <v>0</v>
      </c>
      <c r="O79" s="269">
        <v>0</v>
      </c>
      <c r="P79" s="191"/>
      <c r="Q79" s="458"/>
      <c r="R79" s="7"/>
      <c r="S79" s="7"/>
    </row>
    <row r="80" spans="1:19" ht="12.75">
      <c r="A80" s="135">
        <v>71</v>
      </c>
      <c r="B80" s="226" t="s">
        <v>697</v>
      </c>
      <c r="C80" s="269">
        <v>0</v>
      </c>
      <c r="D80" s="269">
        <v>0</v>
      </c>
      <c r="E80" s="269">
        <v>0</v>
      </c>
      <c r="F80" s="269">
        <v>0</v>
      </c>
      <c r="G80" s="269">
        <v>0</v>
      </c>
      <c r="H80" s="269">
        <v>0</v>
      </c>
      <c r="I80" s="269">
        <v>0</v>
      </c>
      <c r="J80" s="269">
        <v>0</v>
      </c>
      <c r="K80" s="269">
        <v>0</v>
      </c>
      <c r="L80" s="269">
        <v>0</v>
      </c>
      <c r="M80" s="269">
        <v>0</v>
      </c>
      <c r="N80" s="269">
        <v>0</v>
      </c>
      <c r="O80" s="269">
        <v>0</v>
      </c>
      <c r="P80" s="13"/>
      <c r="Q80" s="137"/>
      <c r="R80" s="8"/>
      <c r="S80" s="8"/>
    </row>
    <row r="81" spans="1:19" ht="12.75">
      <c r="A81" s="135">
        <v>72</v>
      </c>
      <c r="B81" s="226" t="s">
        <v>698</v>
      </c>
      <c r="C81" s="269">
        <v>0</v>
      </c>
      <c r="D81" s="269">
        <v>0</v>
      </c>
      <c r="E81" s="269">
        <v>0</v>
      </c>
      <c r="F81" s="269">
        <v>0</v>
      </c>
      <c r="G81" s="269">
        <v>0</v>
      </c>
      <c r="H81" s="269">
        <v>0</v>
      </c>
      <c r="I81" s="269">
        <v>0</v>
      </c>
      <c r="J81" s="269">
        <v>0</v>
      </c>
      <c r="K81" s="269">
        <v>0</v>
      </c>
      <c r="L81" s="269">
        <v>0</v>
      </c>
      <c r="M81" s="269">
        <v>0</v>
      </c>
      <c r="N81" s="269">
        <v>0</v>
      </c>
      <c r="O81" s="269">
        <v>0</v>
      </c>
      <c r="P81" s="13"/>
      <c r="Q81" s="137"/>
      <c r="R81" s="8"/>
      <c r="S81" s="8"/>
    </row>
    <row r="82" spans="1:19" ht="16.5" customHeight="1">
      <c r="A82" s="135">
        <v>73</v>
      </c>
      <c r="B82" s="226" t="s">
        <v>699</v>
      </c>
      <c r="C82" s="269">
        <v>0</v>
      </c>
      <c r="D82" s="269">
        <v>0</v>
      </c>
      <c r="E82" s="269">
        <v>0</v>
      </c>
      <c r="F82" s="269">
        <v>0</v>
      </c>
      <c r="G82" s="269">
        <v>0</v>
      </c>
      <c r="H82" s="269">
        <v>0</v>
      </c>
      <c r="I82" s="269">
        <v>0</v>
      </c>
      <c r="J82" s="269">
        <v>0</v>
      </c>
      <c r="K82" s="269">
        <v>0</v>
      </c>
      <c r="L82" s="269">
        <v>0</v>
      </c>
      <c r="M82" s="269">
        <v>0</v>
      </c>
      <c r="N82" s="269">
        <v>0</v>
      </c>
      <c r="O82" s="269">
        <v>0</v>
      </c>
      <c r="P82" s="13"/>
      <c r="Q82" s="137"/>
      <c r="R82" s="8"/>
      <c r="S82" s="8"/>
    </row>
    <row r="83" spans="1:19" ht="12.75">
      <c r="A83" s="135">
        <v>74</v>
      </c>
      <c r="B83" s="226" t="s">
        <v>700</v>
      </c>
      <c r="C83" s="269">
        <v>0</v>
      </c>
      <c r="D83" s="269">
        <v>0</v>
      </c>
      <c r="E83" s="269">
        <v>0</v>
      </c>
      <c r="F83" s="269">
        <v>0</v>
      </c>
      <c r="G83" s="269">
        <v>0</v>
      </c>
      <c r="H83" s="269">
        <v>0</v>
      </c>
      <c r="I83" s="269">
        <v>0</v>
      </c>
      <c r="J83" s="269">
        <v>0</v>
      </c>
      <c r="K83" s="269">
        <v>0</v>
      </c>
      <c r="L83" s="269">
        <v>0</v>
      </c>
      <c r="M83" s="269">
        <v>0</v>
      </c>
      <c r="N83" s="269">
        <v>0</v>
      </c>
      <c r="O83" s="269">
        <v>0</v>
      </c>
      <c r="P83" s="13"/>
      <c r="Q83" s="137"/>
      <c r="R83" s="8"/>
      <c r="S83" s="8"/>
    </row>
    <row r="84" spans="1:19" ht="12.75">
      <c r="A84" s="135">
        <v>75</v>
      </c>
      <c r="B84" s="226" t="s">
        <v>701</v>
      </c>
      <c r="C84" s="269">
        <v>0</v>
      </c>
      <c r="D84" s="269">
        <v>0</v>
      </c>
      <c r="E84" s="269">
        <v>0</v>
      </c>
      <c r="F84" s="269">
        <v>0</v>
      </c>
      <c r="G84" s="269">
        <v>0</v>
      </c>
      <c r="H84" s="269">
        <v>0</v>
      </c>
      <c r="I84" s="269">
        <v>0</v>
      </c>
      <c r="J84" s="269">
        <v>0</v>
      </c>
      <c r="K84" s="269">
        <v>0</v>
      </c>
      <c r="L84" s="269">
        <v>0</v>
      </c>
      <c r="M84" s="269">
        <v>0</v>
      </c>
      <c r="N84" s="269">
        <v>0</v>
      </c>
      <c r="O84" s="269">
        <v>0</v>
      </c>
      <c r="P84" s="13"/>
      <c r="Q84" s="137"/>
      <c r="R84" s="8"/>
      <c r="S84" s="8"/>
    </row>
    <row r="85" spans="1:16" ht="12.75">
      <c r="A85" s="974" t="s">
        <v>18</v>
      </c>
      <c r="B85" s="976"/>
      <c r="C85" s="376">
        <v>3</v>
      </c>
      <c r="D85" s="376">
        <v>0</v>
      </c>
      <c r="E85" s="376">
        <v>2280</v>
      </c>
      <c r="F85" s="376">
        <v>236375</v>
      </c>
      <c r="G85" s="376">
        <v>86</v>
      </c>
      <c r="H85" s="376">
        <v>2870.06</v>
      </c>
      <c r="I85" s="376">
        <v>2673.1800000000003</v>
      </c>
      <c r="J85" s="376">
        <v>4855065.29</v>
      </c>
      <c r="K85" s="376">
        <v>4855065.29</v>
      </c>
      <c r="L85" s="376">
        <v>32.4032</v>
      </c>
      <c r="M85" s="376">
        <v>32.4032</v>
      </c>
      <c r="N85" s="376">
        <v>0</v>
      </c>
      <c r="O85" s="376">
        <v>0</v>
      </c>
      <c r="P85" s="13"/>
    </row>
    <row r="87" spans="1:15" ht="12.75">
      <c r="A87" s="173"/>
      <c r="B87" s="173"/>
      <c r="C87" s="173"/>
      <c r="D87" s="173"/>
      <c r="L87" s="179"/>
      <c r="M87" s="179"/>
      <c r="N87" s="179"/>
      <c r="O87" s="179"/>
    </row>
    <row r="88" spans="1:15" ht="12.75">
      <c r="A88" s="173"/>
      <c r="B88" s="173"/>
      <c r="C88" s="173"/>
      <c r="D88" s="173"/>
      <c r="L88" s="179"/>
      <c r="M88" s="179"/>
      <c r="N88" s="179"/>
      <c r="O88" s="179"/>
    </row>
    <row r="89" spans="1:15" ht="12.75">
      <c r="A89" s="173"/>
      <c r="B89" s="173"/>
      <c r="C89" s="173"/>
      <c r="D89" s="173"/>
      <c r="L89" s="179"/>
      <c r="M89" s="179"/>
      <c r="N89" s="179"/>
      <c r="O89" s="179"/>
    </row>
    <row r="90" spans="1:15" ht="12.75">
      <c r="A90" s="173"/>
      <c r="C90" s="173"/>
      <c r="D90" s="173"/>
      <c r="L90" s="176"/>
      <c r="M90" s="176"/>
      <c r="N90" s="176"/>
      <c r="O90" s="176"/>
    </row>
    <row r="91" spans="1:15" ht="12.75">
      <c r="A91" s="15" t="s">
        <v>1019</v>
      </c>
      <c r="M91" s="911" t="s">
        <v>995</v>
      </c>
      <c r="N91" s="911"/>
      <c r="O91" s="911"/>
    </row>
    <row r="92" spans="13:15" ht="12.75">
      <c r="M92" s="911" t="s">
        <v>998</v>
      </c>
      <c r="N92" s="911"/>
      <c r="O92" s="911"/>
    </row>
    <row r="93" spans="13:15" ht="12.75">
      <c r="M93" s="911" t="s">
        <v>997</v>
      </c>
      <c r="N93" s="911"/>
      <c r="O93" s="911"/>
    </row>
  </sheetData>
  <sheetProtection/>
  <mergeCells count="18">
    <mergeCell ref="A2:O2"/>
    <mergeCell ref="A5:O5"/>
    <mergeCell ref="A85:B85"/>
    <mergeCell ref="M91:O91"/>
    <mergeCell ref="M92:O92"/>
    <mergeCell ref="M93:O93"/>
    <mergeCell ref="G7:G8"/>
    <mergeCell ref="H7:I7"/>
    <mergeCell ref="J7:K7"/>
    <mergeCell ref="L7:M7"/>
    <mergeCell ref="N7:O7"/>
    <mergeCell ref="A3:O3"/>
    <mergeCell ref="A7:A8"/>
    <mergeCell ref="B7:B8"/>
    <mergeCell ref="C7:C8"/>
    <mergeCell ref="D7:D8"/>
    <mergeCell ref="E7:E8"/>
    <mergeCell ref="F7:F8"/>
  </mergeCells>
  <conditionalFormatting sqref="M91:N93">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300" verticalDpi="300" orientation="landscape" paperSize="9" scale="86" r:id="rId1"/>
</worksheet>
</file>

<file path=xl/worksheets/sheet56.xml><?xml version="1.0" encoding="utf-8"?>
<worksheet xmlns="http://schemas.openxmlformats.org/spreadsheetml/2006/main" xmlns:r="http://schemas.openxmlformats.org/officeDocument/2006/relationships">
  <sheetPr>
    <tabColor rgb="FF00B050"/>
  </sheetPr>
  <dimension ref="A1:L48"/>
  <sheetViews>
    <sheetView view="pageBreakPreview" zoomScale="60" zoomScalePageLayoutView="0" workbookViewId="0" topLeftCell="A1">
      <selection activeCell="A1" sqref="A1:IV16384"/>
    </sheetView>
  </sheetViews>
  <sheetFormatPr defaultColWidth="9.140625" defaultRowHeight="12.75"/>
  <cols>
    <col min="1" max="1" width="36.00390625" style="0" customWidth="1"/>
    <col min="2" max="2" width="25.7109375" style="0" customWidth="1"/>
    <col min="3" max="3" width="21.8515625" style="0" customWidth="1"/>
    <col min="4" max="4" width="22.57421875" style="0" customWidth="1"/>
    <col min="5" max="5" width="19.421875" style="0" customWidth="1"/>
    <col min="6" max="6" width="17.421875" style="0" customWidth="1"/>
  </cols>
  <sheetData>
    <row r="1" spans="1:12" ht="18">
      <c r="A1" s="1239" t="s">
        <v>0</v>
      </c>
      <c r="B1" s="1239"/>
      <c r="C1" s="1239"/>
      <c r="D1" s="1239"/>
      <c r="E1" s="1239"/>
      <c r="F1" s="193" t="s">
        <v>560</v>
      </c>
      <c r="G1" s="180"/>
      <c r="H1" s="180"/>
      <c r="I1" s="180"/>
      <c r="J1" s="180"/>
      <c r="K1" s="180"/>
      <c r="L1" s="180"/>
    </row>
    <row r="2" spans="1:12" ht="21">
      <c r="A2" s="1238" t="s">
        <v>388</v>
      </c>
      <c r="B2" s="1238"/>
      <c r="C2" s="1238"/>
      <c r="D2" s="1238"/>
      <c r="E2" s="1238"/>
      <c r="F2" s="1238"/>
      <c r="G2" s="181"/>
      <c r="H2" s="181"/>
      <c r="I2" s="181"/>
      <c r="J2" s="181"/>
      <c r="K2" s="181"/>
      <c r="L2" s="181"/>
    </row>
    <row r="3" spans="1:6" ht="12.75">
      <c r="A3" s="136"/>
      <c r="B3" s="136"/>
      <c r="C3" s="136"/>
      <c r="D3" s="136"/>
      <c r="E3" s="136"/>
      <c r="F3" s="136"/>
    </row>
    <row r="4" spans="1:7" ht="18.75">
      <c r="A4" s="1268" t="s">
        <v>561</v>
      </c>
      <c r="B4" s="1268"/>
      <c r="C4" s="1268"/>
      <c r="D4" s="1268"/>
      <c r="E4" s="1268"/>
      <c r="F4" s="1268"/>
      <c r="G4" s="1268"/>
    </row>
    <row r="5" spans="1:7" ht="18.75">
      <c r="A5" s="171" t="s">
        <v>994</v>
      </c>
      <c r="B5" s="195"/>
      <c r="C5" s="195"/>
      <c r="D5" s="195"/>
      <c r="E5" s="195"/>
      <c r="F5" s="195"/>
      <c r="G5" s="195"/>
    </row>
    <row r="6" spans="1:6" ht="31.5">
      <c r="A6" s="196"/>
      <c r="B6" s="197" t="s">
        <v>562</v>
      </c>
      <c r="C6" s="197" t="s">
        <v>563</v>
      </c>
      <c r="D6" s="197" t="s">
        <v>564</v>
      </c>
      <c r="E6" s="198"/>
      <c r="F6" s="198"/>
    </row>
    <row r="7" spans="1:6" ht="15">
      <c r="A7" s="199" t="s">
        <v>565</v>
      </c>
      <c r="B7" s="206" t="s">
        <v>981</v>
      </c>
      <c r="C7" s="206" t="s">
        <v>982</v>
      </c>
      <c r="D7" s="206" t="s">
        <v>983</v>
      </c>
      <c r="E7" s="198"/>
      <c r="F7" s="198"/>
    </row>
    <row r="8" spans="1:6" ht="13.5" customHeight="1">
      <c r="A8" s="199" t="s">
        <v>566</v>
      </c>
      <c r="B8" s="206" t="s">
        <v>984</v>
      </c>
      <c r="C8" s="206" t="s">
        <v>985</v>
      </c>
      <c r="D8" s="206" t="s">
        <v>986</v>
      </c>
      <c r="E8" s="198"/>
      <c r="F8" s="198"/>
    </row>
    <row r="9" spans="1:6" ht="13.5" customHeight="1">
      <c r="A9" s="199" t="s">
        <v>567</v>
      </c>
      <c r="B9" s="199"/>
      <c r="C9" s="199"/>
      <c r="D9" s="199"/>
      <c r="E9" s="198"/>
      <c r="F9" s="198"/>
    </row>
    <row r="10" spans="1:6" ht="13.5" customHeight="1">
      <c r="A10" s="200" t="s">
        <v>568</v>
      </c>
      <c r="B10" s="206" t="s">
        <v>988</v>
      </c>
      <c r="C10" s="199"/>
      <c r="D10" s="199"/>
      <c r="E10" s="198"/>
      <c r="F10" s="198"/>
    </row>
    <row r="11" spans="1:6" ht="13.5" customHeight="1">
      <c r="A11" s="200" t="s">
        <v>569</v>
      </c>
      <c r="B11" s="206" t="s">
        <v>988</v>
      </c>
      <c r="C11" s="199"/>
      <c r="D11" s="199"/>
      <c r="E11" s="198"/>
      <c r="F11" s="198"/>
    </row>
    <row r="12" spans="1:6" ht="13.5" customHeight="1">
      <c r="A12" s="200" t="s">
        <v>570</v>
      </c>
      <c r="B12" s="206" t="s">
        <v>989</v>
      </c>
      <c r="C12" s="199"/>
      <c r="D12" s="199"/>
      <c r="E12" s="198"/>
      <c r="F12" s="198"/>
    </row>
    <row r="13" spans="1:6" ht="13.5" customHeight="1">
      <c r="A13" s="200" t="s">
        <v>571</v>
      </c>
      <c r="B13" s="206" t="s">
        <v>988</v>
      </c>
      <c r="C13" s="199"/>
      <c r="D13" s="199"/>
      <c r="E13" s="198"/>
      <c r="F13" s="198"/>
    </row>
    <row r="14" spans="1:6" ht="13.5" customHeight="1">
      <c r="A14" s="200" t="s">
        <v>572</v>
      </c>
      <c r="B14" s="206" t="s">
        <v>988</v>
      </c>
      <c r="C14" s="199"/>
      <c r="D14" s="199"/>
      <c r="E14" s="198"/>
      <c r="F14" s="198"/>
    </row>
    <row r="15" spans="1:6" ht="13.5" customHeight="1">
      <c r="A15" s="200" t="s">
        <v>573</v>
      </c>
      <c r="B15" s="206" t="s">
        <v>988</v>
      </c>
      <c r="C15" s="199"/>
      <c r="D15" s="199"/>
      <c r="E15" s="198"/>
      <c r="F15" s="198"/>
    </row>
    <row r="16" spans="1:6" ht="13.5" customHeight="1">
      <c r="A16" s="200" t="s">
        <v>574</v>
      </c>
      <c r="B16" s="206" t="s">
        <v>989</v>
      </c>
      <c r="C16" s="199"/>
      <c r="D16" s="199"/>
      <c r="E16" s="198"/>
      <c r="F16" s="198"/>
    </row>
    <row r="17" spans="1:6" ht="13.5" customHeight="1">
      <c r="A17" s="200" t="s">
        <v>575</v>
      </c>
      <c r="B17" s="206" t="s">
        <v>988</v>
      </c>
      <c r="C17" s="206" t="s">
        <v>988</v>
      </c>
      <c r="D17" s="206" t="s">
        <v>988</v>
      </c>
      <c r="E17" s="198"/>
      <c r="F17" s="198"/>
    </row>
    <row r="18" spans="1:6" ht="13.5" customHeight="1">
      <c r="A18" s="201"/>
      <c r="B18" s="202"/>
      <c r="C18" s="202"/>
      <c r="D18" s="202"/>
      <c r="E18" s="198"/>
      <c r="F18" s="198"/>
    </row>
    <row r="19" spans="1:7" ht="13.5" customHeight="1">
      <c r="A19" s="1269" t="s">
        <v>576</v>
      </c>
      <c r="B19" s="1269"/>
      <c r="C19" s="1269"/>
      <c r="D19" s="1269"/>
      <c r="E19" s="1269"/>
      <c r="F19" s="1269"/>
      <c r="G19" s="1269"/>
    </row>
    <row r="20" spans="1:7" ht="15">
      <c r="A20" s="198"/>
      <c r="B20" s="198"/>
      <c r="C20" s="198"/>
      <c r="D20" s="198"/>
      <c r="E20" s="1240" t="s">
        <v>434</v>
      </c>
      <c r="F20" s="1240"/>
      <c r="G20" s="1240"/>
    </row>
    <row r="21" spans="1:6" ht="49.5" customHeight="1">
      <c r="A21" s="184" t="s">
        <v>577</v>
      </c>
      <c r="B21" s="184" t="s">
        <v>2</v>
      </c>
      <c r="C21" s="203" t="s">
        <v>578</v>
      </c>
      <c r="D21" s="204" t="s">
        <v>579</v>
      </c>
      <c r="E21" s="184" t="s">
        <v>580</v>
      </c>
      <c r="F21" s="184" t="s">
        <v>581</v>
      </c>
    </row>
    <row r="22" spans="1:6" ht="15" customHeight="1">
      <c r="A22" s="199" t="s">
        <v>582</v>
      </c>
      <c r="B22" s="462"/>
      <c r="C22" s="462">
        <v>111</v>
      </c>
      <c r="D22" s="463">
        <v>2012</v>
      </c>
      <c r="E22" s="1270" t="s">
        <v>987</v>
      </c>
      <c r="F22" s="1270"/>
    </row>
    <row r="23" spans="1:6" ht="15" customHeight="1">
      <c r="A23" s="199" t="s">
        <v>583</v>
      </c>
      <c r="B23" s="462"/>
      <c r="C23" s="462">
        <v>75</v>
      </c>
      <c r="D23" s="463">
        <v>2012</v>
      </c>
      <c r="E23" s="1271"/>
      <c r="F23" s="1271"/>
    </row>
    <row r="24" spans="1:6" ht="15" customHeight="1">
      <c r="A24" s="199" t="s">
        <v>584</v>
      </c>
      <c r="B24" s="462"/>
      <c r="C24" s="19">
        <v>6</v>
      </c>
      <c r="D24" s="463">
        <v>2012</v>
      </c>
      <c r="E24" s="1271"/>
      <c r="F24" s="1271"/>
    </row>
    <row r="25" spans="1:6" ht="25.5">
      <c r="A25" s="199" t="s">
        <v>585</v>
      </c>
      <c r="B25" s="462"/>
      <c r="C25" s="19">
        <v>269</v>
      </c>
      <c r="D25" s="463">
        <v>2012</v>
      </c>
      <c r="E25" s="1271"/>
      <c r="F25" s="1271"/>
    </row>
    <row r="26" spans="1:6" ht="32.25" customHeight="1">
      <c r="A26" s="199" t="s">
        <v>586</v>
      </c>
      <c r="B26" s="462"/>
      <c r="C26" s="19">
        <v>8</v>
      </c>
      <c r="D26" s="463">
        <v>2012</v>
      </c>
      <c r="E26" s="1271"/>
      <c r="F26" s="1271"/>
    </row>
    <row r="27" spans="1:6" ht="15" customHeight="1">
      <c r="A27" s="199" t="s">
        <v>587</v>
      </c>
      <c r="B27" s="462"/>
      <c r="C27" s="19">
        <v>0</v>
      </c>
      <c r="D27" s="463">
        <v>2012</v>
      </c>
      <c r="E27" s="1271"/>
      <c r="F27" s="1271"/>
    </row>
    <row r="28" spans="1:6" ht="15" customHeight="1">
      <c r="A28" s="199" t="s">
        <v>588</v>
      </c>
      <c r="B28" s="462"/>
      <c r="C28" s="19">
        <v>26</v>
      </c>
      <c r="D28" s="463">
        <v>2012</v>
      </c>
      <c r="E28" s="1271"/>
      <c r="F28" s="1271"/>
    </row>
    <row r="29" spans="1:6" ht="15" customHeight="1">
      <c r="A29" s="199" t="s">
        <v>589</v>
      </c>
      <c r="B29" s="462"/>
      <c r="C29" s="462">
        <v>4</v>
      </c>
      <c r="D29" s="463">
        <v>2012</v>
      </c>
      <c r="E29" s="1271"/>
      <c r="F29" s="1271"/>
    </row>
    <row r="30" spans="1:6" ht="15" customHeight="1">
      <c r="A30" s="199" t="s">
        <v>590</v>
      </c>
      <c r="B30" s="462"/>
      <c r="C30" s="462">
        <v>14</v>
      </c>
      <c r="D30" s="463">
        <v>2012</v>
      </c>
      <c r="E30" s="1271"/>
      <c r="F30" s="1271"/>
    </row>
    <row r="31" spans="1:6" ht="15" customHeight="1">
      <c r="A31" s="199" t="s">
        <v>591</v>
      </c>
      <c r="B31" s="462"/>
      <c r="C31" s="462">
        <v>11</v>
      </c>
      <c r="D31" s="463">
        <v>2012</v>
      </c>
      <c r="E31" s="1271"/>
      <c r="F31" s="1271"/>
    </row>
    <row r="32" spans="1:6" ht="15" customHeight="1">
      <c r="A32" s="199" t="s">
        <v>592</v>
      </c>
      <c r="B32" s="462"/>
      <c r="C32" s="462">
        <v>1</v>
      </c>
      <c r="D32" s="463">
        <v>2012</v>
      </c>
      <c r="E32" s="1271"/>
      <c r="F32" s="1271"/>
    </row>
    <row r="33" spans="1:6" ht="15" customHeight="1">
      <c r="A33" s="199" t="s">
        <v>593</v>
      </c>
      <c r="B33" s="462"/>
      <c r="C33" s="462">
        <v>3</v>
      </c>
      <c r="D33" s="463">
        <v>2012</v>
      </c>
      <c r="E33" s="1271"/>
      <c r="F33" s="1271"/>
    </row>
    <row r="34" spans="1:6" ht="15" customHeight="1">
      <c r="A34" s="199" t="s">
        <v>594</v>
      </c>
      <c r="B34" s="462"/>
      <c r="C34" s="462">
        <v>7</v>
      </c>
      <c r="D34" s="463">
        <v>2012</v>
      </c>
      <c r="E34" s="1271"/>
      <c r="F34" s="1271"/>
    </row>
    <row r="35" spans="1:6" ht="15" customHeight="1">
      <c r="A35" s="199" t="s">
        <v>595</v>
      </c>
      <c r="B35" s="462"/>
      <c r="C35" s="462">
        <v>7</v>
      </c>
      <c r="D35" s="463">
        <v>2012</v>
      </c>
      <c r="E35" s="1271"/>
      <c r="F35" s="1271"/>
    </row>
    <row r="36" spans="1:6" ht="15" customHeight="1">
      <c r="A36" s="199" t="s">
        <v>596</v>
      </c>
      <c r="B36" s="462"/>
      <c r="C36" s="462">
        <v>32</v>
      </c>
      <c r="D36" s="463">
        <v>2012</v>
      </c>
      <c r="E36" s="1271"/>
      <c r="F36" s="1271"/>
    </row>
    <row r="37" spans="1:6" ht="15" customHeight="1">
      <c r="A37" s="199" t="s">
        <v>597</v>
      </c>
      <c r="B37" s="462"/>
      <c r="C37" s="462">
        <v>1</v>
      </c>
      <c r="D37" s="463">
        <v>2012</v>
      </c>
      <c r="E37" s="1271"/>
      <c r="F37" s="1271"/>
    </row>
    <row r="38" spans="1:6" ht="15" customHeight="1">
      <c r="A38" s="199" t="s">
        <v>46</v>
      </c>
      <c r="B38" s="462"/>
      <c r="C38" s="462">
        <v>6</v>
      </c>
      <c r="D38" s="463">
        <v>2012</v>
      </c>
      <c r="E38" s="1271"/>
      <c r="F38" s="1271"/>
    </row>
    <row r="39" spans="1:6" ht="12.75">
      <c r="A39" s="206" t="s">
        <v>18</v>
      </c>
      <c r="B39" s="199"/>
      <c r="C39" s="199">
        <v>581</v>
      </c>
      <c r="D39" s="205">
        <v>2012</v>
      </c>
      <c r="E39" s="1272"/>
      <c r="F39" s="1272"/>
    </row>
    <row r="43" spans="1:7" ht="15" customHeight="1">
      <c r="A43" s="176"/>
      <c r="B43" s="176"/>
      <c r="C43" s="176"/>
      <c r="D43" s="634"/>
      <c r="E43" s="634"/>
      <c r="F43" s="634"/>
      <c r="G43" s="174"/>
    </row>
    <row r="44" spans="1:7" ht="15" customHeight="1">
      <c r="A44" s="176" t="s">
        <v>1005</v>
      </c>
      <c r="B44" s="176"/>
      <c r="C44" s="176"/>
      <c r="D44" s="911" t="s">
        <v>995</v>
      </c>
      <c r="E44" s="911"/>
      <c r="F44" s="911"/>
      <c r="G44" s="174"/>
    </row>
    <row r="45" spans="1:7" ht="15" customHeight="1">
      <c r="A45" s="176"/>
      <c r="B45" s="176"/>
      <c r="C45" s="176"/>
      <c r="D45" s="911" t="s">
        <v>998</v>
      </c>
      <c r="E45" s="911"/>
      <c r="F45" s="911"/>
      <c r="G45" s="174"/>
    </row>
    <row r="46" spans="1:7" ht="12.75">
      <c r="A46" s="176"/>
      <c r="B46" s="580"/>
      <c r="C46" s="176"/>
      <c r="D46" s="911" t="s">
        <v>997</v>
      </c>
      <c r="E46" s="911"/>
      <c r="F46" s="911"/>
      <c r="G46" s="176"/>
    </row>
    <row r="47" spans="1:6" ht="12.75">
      <c r="A47" s="580"/>
      <c r="B47" s="580"/>
      <c r="C47" s="580"/>
      <c r="D47" s="580"/>
      <c r="E47" s="580"/>
      <c r="F47" s="580"/>
    </row>
    <row r="48" spans="1:6" ht="12.75">
      <c r="A48" s="580"/>
      <c r="B48" s="580"/>
      <c r="C48" s="580"/>
      <c r="D48" s="580"/>
      <c r="E48" s="580"/>
      <c r="F48" s="580"/>
    </row>
  </sheetData>
  <sheetProtection/>
  <mergeCells count="10">
    <mergeCell ref="D44:F44"/>
    <mergeCell ref="D45:F45"/>
    <mergeCell ref="D46:F46"/>
    <mergeCell ref="A1:E1"/>
    <mergeCell ref="A2:F2"/>
    <mergeCell ref="A4:G4"/>
    <mergeCell ref="A19:G19"/>
    <mergeCell ref="E20:G20"/>
    <mergeCell ref="E22:E39"/>
    <mergeCell ref="F22:F39"/>
  </mergeCells>
  <conditionalFormatting sqref="D44:E46">
    <cfRule type="cellIs" priority="1" dxfId="0" operator="lessThan" stopIfTrue="1">
      <formula>0</formula>
    </cfRule>
  </conditionalFormatting>
  <printOptions horizontalCentered="1"/>
  <pageMargins left="0.31496062992125984" right="0.31496062992125984" top="0.5905511811023623" bottom="0.5905511811023623" header="0.3937007874015748" footer="0.1968503937007874"/>
  <pageSetup horizontalDpi="600" verticalDpi="600" orientation="landscape" paperSize="9" scale="69" r:id="rId1"/>
</worksheet>
</file>

<file path=xl/worksheets/sheet57.xml><?xml version="1.0" encoding="utf-8"?>
<worksheet xmlns="http://schemas.openxmlformats.org/spreadsheetml/2006/main" xmlns:r="http://schemas.openxmlformats.org/officeDocument/2006/relationships">
  <sheetPr>
    <tabColor rgb="FFFF0000"/>
  </sheetPr>
  <dimension ref="A1:T34"/>
  <sheetViews>
    <sheetView view="pageBreakPreview" zoomScaleSheetLayoutView="100" zoomScalePageLayoutView="0" workbookViewId="0" topLeftCell="A9">
      <selection activeCell="H33" sqref="A33:V43"/>
    </sheetView>
  </sheetViews>
  <sheetFormatPr defaultColWidth="9.140625" defaultRowHeight="12.75"/>
  <cols>
    <col min="1" max="1" width="5.8515625" style="0" bestFit="1" customWidth="1"/>
    <col min="2" max="2" width="30.8515625" style="0" customWidth="1"/>
    <col min="3" max="3" width="18.28125" style="0" bestFit="1" customWidth="1"/>
    <col min="4" max="4" width="12.28125" style="0" customWidth="1"/>
    <col min="5" max="5" width="12.7109375" style="0" customWidth="1"/>
    <col min="6" max="6" width="11.7109375" style="0" customWidth="1"/>
    <col min="7" max="7" width="18.140625" style="0" customWidth="1"/>
    <col min="8" max="12" width="11.7109375" style="0" customWidth="1"/>
    <col min="13" max="13" width="13.28125" style="0" customWidth="1"/>
    <col min="14" max="14" width="10.57421875" style="0" bestFit="1" customWidth="1"/>
  </cols>
  <sheetData>
    <row r="1" spans="1:13" ht="15">
      <c r="A1" s="74"/>
      <c r="B1" s="74"/>
      <c r="C1" s="74"/>
      <c r="D1" s="74"/>
      <c r="E1" s="74"/>
      <c r="I1" s="1076"/>
      <c r="J1" s="1076"/>
      <c r="K1" s="1076"/>
      <c r="L1" s="1076"/>
      <c r="M1" s="1076"/>
    </row>
    <row r="2" spans="1:13" ht="15.75">
      <c r="A2" s="1280" t="s">
        <v>0</v>
      </c>
      <c r="B2" s="1280"/>
      <c r="C2" s="1280"/>
      <c r="D2" s="1280"/>
      <c r="E2" s="1280"/>
      <c r="F2" s="1280"/>
      <c r="G2" s="1280"/>
      <c r="H2" s="1280"/>
      <c r="I2" s="1280"/>
      <c r="J2" s="1280"/>
      <c r="K2" s="1280"/>
      <c r="L2" s="1280"/>
      <c r="M2" s="1280"/>
    </row>
    <row r="3" spans="1:13" ht="20.25">
      <c r="A3" s="1281" t="s">
        <v>388</v>
      </c>
      <c r="B3" s="1281"/>
      <c r="C3" s="1281"/>
      <c r="D3" s="1281"/>
      <c r="E3" s="1281"/>
      <c r="F3" s="1281"/>
      <c r="G3" s="1281"/>
      <c r="H3" s="1281"/>
      <c r="I3" s="1281"/>
      <c r="J3" s="1281"/>
      <c r="K3" s="1281"/>
      <c r="L3" s="1281"/>
      <c r="M3" s="1281"/>
    </row>
    <row r="4" spans="1:13" ht="8.25" customHeight="1">
      <c r="A4" s="316"/>
      <c r="B4" s="316"/>
      <c r="C4" s="316"/>
      <c r="D4" s="316"/>
      <c r="E4" s="316"/>
      <c r="F4" s="316"/>
      <c r="G4" s="316"/>
      <c r="H4" s="316"/>
      <c r="I4" s="316"/>
      <c r="J4" s="316"/>
      <c r="K4" s="316"/>
      <c r="L4" s="316"/>
      <c r="M4" s="316"/>
    </row>
    <row r="5" spans="1:13" ht="15.75">
      <c r="A5" s="1282" t="s">
        <v>1151</v>
      </c>
      <c r="B5" s="1282"/>
      <c r="C5" s="1282"/>
      <c r="D5" s="1282"/>
      <c r="E5" s="1282"/>
      <c r="F5" s="1282"/>
      <c r="G5" s="1282"/>
      <c r="H5" s="1282"/>
      <c r="I5" s="1282"/>
      <c r="J5" s="1282"/>
      <c r="K5" s="1282"/>
      <c r="L5" s="1282"/>
      <c r="M5" s="1282"/>
    </row>
    <row r="6" spans="1:13" ht="12.75">
      <c r="A6" s="862"/>
      <c r="B6" s="862"/>
      <c r="C6" s="26"/>
      <c r="D6" s="74"/>
      <c r="E6" s="74"/>
      <c r="F6" s="74"/>
      <c r="G6" s="74"/>
      <c r="H6" s="74"/>
      <c r="I6" s="74"/>
      <c r="J6" s="74"/>
      <c r="K6" s="74"/>
      <c r="L6" s="74"/>
      <c r="M6" s="88" t="s">
        <v>1045</v>
      </c>
    </row>
    <row r="7" spans="1:20" ht="12.75" customHeight="1">
      <c r="A7" s="955" t="s">
        <v>1</v>
      </c>
      <c r="B7" s="955" t="s">
        <v>127</v>
      </c>
      <c r="C7" s="998" t="s">
        <v>23</v>
      </c>
      <c r="D7" s="1273"/>
      <c r="E7" s="1273"/>
      <c r="F7" s="1273"/>
      <c r="G7" s="953" t="s">
        <v>1046</v>
      </c>
      <c r="H7" s="953"/>
      <c r="I7" s="953"/>
      <c r="J7" s="953"/>
      <c r="K7" s="318"/>
      <c r="L7" s="318"/>
      <c r="M7" s="955" t="s">
        <v>184</v>
      </c>
      <c r="S7" s="8"/>
      <c r="T7" s="13"/>
    </row>
    <row r="8" spans="1:13" ht="25.5">
      <c r="A8" s="955"/>
      <c r="B8" s="955"/>
      <c r="C8" s="291" t="s">
        <v>1047</v>
      </c>
      <c r="D8" s="649" t="s">
        <v>222</v>
      </c>
      <c r="E8" s="291" t="s">
        <v>223</v>
      </c>
      <c r="F8" s="291" t="s">
        <v>18</v>
      </c>
      <c r="G8" s="291" t="s">
        <v>1047</v>
      </c>
      <c r="H8" s="649" t="s">
        <v>222</v>
      </c>
      <c r="I8" s="291" t="s">
        <v>223</v>
      </c>
      <c r="J8" s="291" t="s">
        <v>18</v>
      </c>
      <c r="K8" s="291" t="s">
        <v>1048</v>
      </c>
      <c r="L8" s="291" t="s">
        <v>1049</v>
      </c>
      <c r="M8" s="955"/>
    </row>
    <row r="9" spans="1:13" s="15" customFormat="1" ht="12.75">
      <c r="A9" s="294">
        <v>1</v>
      </c>
      <c r="B9" s="294">
        <v>2</v>
      </c>
      <c r="C9" s="294">
        <v>3</v>
      </c>
      <c r="D9" s="294">
        <v>4</v>
      </c>
      <c r="E9" s="294">
        <v>5</v>
      </c>
      <c r="F9" s="294">
        <v>6</v>
      </c>
      <c r="G9" s="294">
        <v>7</v>
      </c>
      <c r="H9" s="294">
        <v>8</v>
      </c>
      <c r="I9" s="383">
        <v>9</v>
      </c>
      <c r="J9" s="294">
        <v>10</v>
      </c>
      <c r="K9" s="294">
        <v>11</v>
      </c>
      <c r="L9" s="294">
        <v>12</v>
      </c>
      <c r="M9" s="294">
        <v>13</v>
      </c>
    </row>
    <row r="10" spans="1:13" s="15" customFormat="1" ht="12.75">
      <c r="A10" s="680"/>
      <c r="B10" s="144" t="s">
        <v>1050</v>
      </c>
      <c r="C10" s="681">
        <f>'AT3A_cvrg(Insti)_PY (3)'!I85</f>
        <v>115683</v>
      </c>
      <c r="D10" s="680"/>
      <c r="E10" s="680"/>
      <c r="F10" s="680"/>
      <c r="G10" s="681">
        <f>'AT3B_cvrg(Insti)_UPY (3)'!I85+'AT3C_cvrg(Insti)_UPY (2)'!H87</f>
        <v>53938</v>
      </c>
      <c r="H10" s="680"/>
      <c r="I10" s="680"/>
      <c r="J10" s="680"/>
      <c r="K10" s="680"/>
      <c r="L10" s="680"/>
      <c r="M10" s="694">
        <f>C10+G10</f>
        <v>169621</v>
      </c>
    </row>
    <row r="11" spans="1:13" s="15" customFormat="1" ht="12.75">
      <c r="A11" s="680"/>
      <c r="B11" s="144" t="s">
        <v>1057</v>
      </c>
      <c r="C11" s="681">
        <f>ROUND('AT4_enrolment vs opted_PY'!H85/100000,2)</f>
        <v>140.97</v>
      </c>
      <c r="D11" s="680"/>
      <c r="E11" s="680"/>
      <c r="F11" s="680"/>
      <c r="G11" s="681">
        <f>ROUND('AT4A_enrolment vs opted_UPY'!H86/100000,2)</f>
        <v>60</v>
      </c>
      <c r="H11" s="680"/>
      <c r="I11" s="680"/>
      <c r="J11" s="680"/>
      <c r="K11" s="680"/>
      <c r="L11" s="680"/>
      <c r="M11" s="682">
        <f>C11+G11</f>
        <v>200.97</v>
      </c>
    </row>
    <row r="12" spans="1:13" s="15" customFormat="1" ht="12.75">
      <c r="A12" s="680"/>
      <c r="B12" s="144" t="s">
        <v>1058</v>
      </c>
      <c r="C12" s="699">
        <f>ROUND('AT14_Req_FG_CA_Pry (3)'!G85/100000,2)</f>
        <v>88.51</v>
      </c>
      <c r="D12" s="680"/>
      <c r="E12" s="680"/>
      <c r="F12" s="680"/>
      <c r="G12" s="684">
        <f>ROUND(('AT14A_Req_FG_CA_UPry (3)'!H88+'AT14B_Req_FG_CA_NCLP'!C86)/100000,2)</f>
        <v>34.6</v>
      </c>
      <c r="H12" s="680"/>
      <c r="I12" s="680"/>
      <c r="J12" s="680"/>
      <c r="K12" s="680"/>
      <c r="L12" s="680"/>
      <c r="M12" s="682">
        <f>C12+G12</f>
        <v>123.11000000000001</v>
      </c>
    </row>
    <row r="13" spans="1:13" s="15" customFormat="1" ht="12.75">
      <c r="A13" s="680"/>
      <c r="B13" s="144" t="s">
        <v>1051</v>
      </c>
      <c r="C13" s="685">
        <f>'AT14_Req_FG_CA_Pry (3)'!I85</f>
        <v>214827.84400000007</v>
      </c>
      <c r="D13" s="680"/>
      <c r="E13" s="680"/>
      <c r="F13" s="680"/>
      <c r="G13" s="685">
        <f>'AT14A_Req_FG_CA_UPry (3)'!J88+'AT14B_Req_FG_CA_NCLP'!E86</f>
        <v>126279.756</v>
      </c>
      <c r="H13" s="680"/>
      <c r="I13" s="680"/>
      <c r="J13" s="680"/>
      <c r="K13" s="680"/>
      <c r="L13" s="680"/>
      <c r="M13" s="682">
        <f>C13+G13</f>
        <v>341107.6000000001</v>
      </c>
    </row>
    <row r="14" spans="1:13" s="15" customFormat="1" ht="25.5" customHeight="1">
      <c r="A14" s="680"/>
      <c r="B14" s="144" t="s">
        <v>1052</v>
      </c>
      <c r="C14" s="686">
        <v>243</v>
      </c>
      <c r="D14" s="680"/>
      <c r="E14" s="680"/>
      <c r="F14" s="680"/>
      <c r="G14" s="685" t="s">
        <v>1059</v>
      </c>
      <c r="H14" s="680"/>
      <c r="I14" s="680"/>
      <c r="J14" s="680"/>
      <c r="K14" s="680"/>
      <c r="L14" s="680"/>
      <c r="M14" s="687"/>
    </row>
    <row r="15" spans="1:14" ht="38.25">
      <c r="A15" s="318">
        <v>1</v>
      </c>
      <c r="B15" s="144" t="s">
        <v>158</v>
      </c>
      <c r="C15" s="681" t="s">
        <v>1053</v>
      </c>
      <c r="D15" s="562">
        <f>'AT14_Req_FG_CA_Pry (3)'!L85</f>
        <v>11782.749999999998</v>
      </c>
      <c r="E15" s="562">
        <v>0</v>
      </c>
      <c r="F15" s="688">
        <f>D15+E15</f>
        <v>11782.749999999998</v>
      </c>
      <c r="G15" s="681" t="s">
        <v>1053</v>
      </c>
      <c r="H15" s="562">
        <f>'AT14A_Req_FG_CA_UPry (3)'!M88+'AT14B_Req_FG_CA_NCLP'!H86</f>
        <v>6926.140000000001</v>
      </c>
      <c r="I15" s="562">
        <v>0</v>
      </c>
      <c r="J15" s="688">
        <f>H15+I15</f>
        <v>6926.140000000001</v>
      </c>
      <c r="K15" s="689">
        <f>D15+H15</f>
        <v>18708.89</v>
      </c>
      <c r="L15" s="689">
        <f>E15+I15</f>
        <v>0</v>
      </c>
      <c r="M15" s="688">
        <f>K15+L15</f>
        <v>18708.89</v>
      </c>
      <c r="N15" s="702">
        <v>19639.919999999995</v>
      </c>
    </row>
    <row r="16" spans="1:14" ht="25.5">
      <c r="A16" s="318">
        <v>2</v>
      </c>
      <c r="B16" s="144" t="s">
        <v>159</v>
      </c>
      <c r="C16" s="679" t="s">
        <v>1146</v>
      </c>
      <c r="D16" s="562">
        <f>'AT14_Req_FG_CA_Pry (3)'!O85</f>
        <v>53814.35</v>
      </c>
      <c r="E16" s="562">
        <f>'AT14_Req_FG_CA_Pry (3)'!P85</f>
        <v>17938.12</v>
      </c>
      <c r="F16" s="688">
        <f>D16+E16</f>
        <v>71752.47</v>
      </c>
      <c r="G16" s="679" t="s">
        <v>1147</v>
      </c>
      <c r="H16" s="562">
        <f>'AT14A_Req_FG_CA_UPry (3)'!P88+'AT14B_Req_FG_CA_NCLP'!K86</f>
        <v>31569.94</v>
      </c>
      <c r="I16" s="562">
        <f>'AT14A_Req_FG_CA_UPry (3)'!Q88+'AT14B_Req_FG_CA_NCLP'!L86</f>
        <v>10523.310000000001</v>
      </c>
      <c r="J16" s="688">
        <f>H16+I16</f>
        <v>42093.25</v>
      </c>
      <c r="K16" s="689">
        <f>D16+H16</f>
        <v>85384.29</v>
      </c>
      <c r="L16" s="689">
        <f aca="true" t="shared" si="0" ref="L16:L23">E16+I16</f>
        <v>28461.43</v>
      </c>
      <c r="M16" s="688">
        <f aca="true" t="shared" si="1" ref="M16:M23">K16+L16</f>
        <v>113845.72</v>
      </c>
      <c r="N16" s="702">
        <v>111238.44177609941</v>
      </c>
    </row>
    <row r="17" spans="1:14" ht="12.75">
      <c r="A17" s="318">
        <v>3</v>
      </c>
      <c r="B17" s="144" t="s">
        <v>162</v>
      </c>
      <c r="C17" s="683">
        <f>'AT-18_Coook-cum-Helper'!E86+'AT-18_Coook-cum-Helper'!F86</f>
        <v>302968</v>
      </c>
      <c r="D17" s="562">
        <f>C17*11*750/100000</f>
        <v>24994.86</v>
      </c>
      <c r="E17" s="562">
        <f>C17*11*250/100000</f>
        <v>8331.62</v>
      </c>
      <c r="F17" s="688">
        <f>D17+E17</f>
        <v>33326.48</v>
      </c>
      <c r="G17" s="690">
        <f>'AT-18_Coook-cum-Helper'!I86+'AT-18_Coook-cum-Helper'!J86+'AT-18_Coook-cum-Helper'!M86+'AT-18_Coook-cum-Helper'!N86+'AT-18A_Coook-cum-Helper'!J87+'AT-18A_Coook-cum-Helper'!K87</f>
        <v>129634</v>
      </c>
      <c r="H17" s="562">
        <f>G17*11*750/100000</f>
        <v>10694.805</v>
      </c>
      <c r="I17" s="562">
        <f>G17*11*250/100000</f>
        <v>3564.935</v>
      </c>
      <c r="J17" s="688">
        <f>H17+I17</f>
        <v>14259.74</v>
      </c>
      <c r="K17" s="689">
        <f>D17+H17</f>
        <v>35689.665</v>
      </c>
      <c r="L17" s="689">
        <f t="shared" si="0"/>
        <v>11896.555</v>
      </c>
      <c r="M17" s="688">
        <f t="shared" si="1"/>
        <v>47586.22</v>
      </c>
      <c r="N17" s="702">
        <v>46423.74</v>
      </c>
    </row>
    <row r="18" spans="1:14" ht="12.75">
      <c r="A18" s="318">
        <v>4</v>
      </c>
      <c r="B18" s="144" t="s">
        <v>160</v>
      </c>
      <c r="C18" s="683" t="s">
        <v>1054</v>
      </c>
      <c r="D18" s="562">
        <f>'AT14_Req_FG_CA_Pry (3)'!R85</f>
        <v>1611.2299999999998</v>
      </c>
      <c r="E18" s="562">
        <v>0</v>
      </c>
      <c r="F18" s="688">
        <f>D18+E18</f>
        <v>1611.2299999999998</v>
      </c>
      <c r="G18" s="691" t="s">
        <v>1055</v>
      </c>
      <c r="H18" s="562">
        <f>'AT14A_Req_FG_CA_UPry (3)'!S88+'AT14B_Req_FG_CA_NCLP'!N86</f>
        <v>947.16</v>
      </c>
      <c r="I18" s="562">
        <v>0</v>
      </c>
      <c r="J18" s="688">
        <f>H18+I18</f>
        <v>947.16</v>
      </c>
      <c r="K18" s="689">
        <f>D18+H18</f>
        <v>2558.39</v>
      </c>
      <c r="L18" s="689">
        <f t="shared" si="0"/>
        <v>0</v>
      </c>
      <c r="M18" s="688">
        <f t="shared" si="1"/>
        <v>2558.39</v>
      </c>
      <c r="N18" s="702">
        <v>2685.579999999999</v>
      </c>
    </row>
    <row r="19" spans="1:14" ht="12.75">
      <c r="A19" s="318">
        <v>5</v>
      </c>
      <c r="B19" s="144" t="s">
        <v>1138</v>
      </c>
      <c r="C19" s="1277" t="s">
        <v>1153</v>
      </c>
      <c r="D19" s="1278"/>
      <c r="E19" s="562"/>
      <c r="F19" s="688"/>
      <c r="G19" s="691"/>
      <c r="H19" s="562"/>
      <c r="I19" s="562"/>
      <c r="J19" s="688"/>
      <c r="K19" s="689">
        <f>M19*75%</f>
        <v>51759.59943</v>
      </c>
      <c r="L19" s="689">
        <f>M19*25%</f>
        <v>17253.199810000002</v>
      </c>
      <c r="M19" s="688">
        <f>'AT-27'!H84</f>
        <v>69012.79924000001</v>
      </c>
      <c r="N19" s="702"/>
    </row>
    <row r="20" spans="1:14" ht="29.25" customHeight="1">
      <c r="A20" s="318">
        <v>6</v>
      </c>
      <c r="B20" s="144" t="s">
        <v>161</v>
      </c>
      <c r="C20" s="681" t="s">
        <v>1139</v>
      </c>
      <c r="D20" s="562"/>
      <c r="E20" s="562"/>
      <c r="F20" s="688"/>
      <c r="G20" s="692"/>
      <c r="H20" s="562"/>
      <c r="I20" s="562"/>
      <c r="J20" s="688"/>
      <c r="K20" s="689">
        <f>(K15+K16+K17+K18+K19)*1.8%</f>
        <v>3493.815019740001</v>
      </c>
      <c r="L20" s="689">
        <f t="shared" si="0"/>
        <v>0</v>
      </c>
      <c r="M20" s="688">
        <f t="shared" si="1"/>
        <v>3493.815019740001</v>
      </c>
      <c r="N20" s="702">
        <v>2529.625320962272</v>
      </c>
    </row>
    <row r="21" spans="1:14" ht="29.25" customHeight="1">
      <c r="A21" s="318">
        <v>7</v>
      </c>
      <c r="B21" s="144" t="s">
        <v>1141</v>
      </c>
      <c r="C21" s="681" t="s">
        <v>1140</v>
      </c>
      <c r="D21" s="562"/>
      <c r="E21" s="562"/>
      <c r="F21" s="688"/>
      <c r="G21" s="692"/>
      <c r="H21" s="562"/>
      <c r="I21" s="562"/>
      <c r="J21" s="688"/>
      <c r="K21" s="689">
        <f>(K15+K16+K17+K18+K19)*0.7%</f>
        <v>1358.70584101</v>
      </c>
      <c r="L21" s="689">
        <v>0</v>
      </c>
      <c r="M21" s="688">
        <f t="shared" si="1"/>
        <v>1358.70584101</v>
      </c>
      <c r="N21" s="702"/>
    </row>
    <row r="22" spans="1:14" ht="12.75">
      <c r="A22" s="318">
        <v>8</v>
      </c>
      <c r="B22" s="144" t="s">
        <v>1056</v>
      </c>
      <c r="C22" s="683">
        <v>5833</v>
      </c>
      <c r="D22" s="1274" t="s">
        <v>1142</v>
      </c>
      <c r="E22" s="1275"/>
      <c r="F22" s="1275"/>
      <c r="G22" s="1275"/>
      <c r="H22" s="1275"/>
      <c r="I22" s="1275"/>
      <c r="J22" s="1276"/>
      <c r="K22" s="689">
        <f>ROUND(M22*75%,2)</f>
        <v>3434.18</v>
      </c>
      <c r="L22" s="689">
        <f>M22-K22</f>
        <v>1144.73</v>
      </c>
      <c r="M22" s="688">
        <f>ROUND(C22*78500/100000,2)</f>
        <v>4578.91</v>
      </c>
      <c r="N22" s="702">
        <v>4492.555</v>
      </c>
    </row>
    <row r="23" spans="1:14" ht="12.75">
      <c r="A23" s="318">
        <v>9</v>
      </c>
      <c r="B23" s="144" t="s">
        <v>164</v>
      </c>
      <c r="C23" s="683">
        <v>20186</v>
      </c>
      <c r="D23" s="1274" t="s">
        <v>1143</v>
      </c>
      <c r="E23" s="1275"/>
      <c r="F23" s="1275"/>
      <c r="G23" s="1275"/>
      <c r="H23" s="1275"/>
      <c r="I23" s="1275"/>
      <c r="J23" s="1276"/>
      <c r="K23" s="689">
        <f>C23*5000/100000</f>
        <v>1009.3</v>
      </c>
      <c r="L23" s="689">
        <f t="shared" si="0"/>
        <v>0</v>
      </c>
      <c r="M23" s="688">
        <f t="shared" si="1"/>
        <v>1009.3</v>
      </c>
      <c r="N23" s="702">
        <v>963.45</v>
      </c>
    </row>
    <row r="24" spans="1:13" ht="26.25" customHeight="1">
      <c r="A24" s="904" t="s">
        <v>18</v>
      </c>
      <c r="B24" s="905"/>
      <c r="C24" s="655"/>
      <c r="D24" s="656"/>
      <c r="E24" s="656"/>
      <c r="F24" s="656"/>
      <c r="G24" s="656"/>
      <c r="H24" s="656"/>
      <c r="I24" s="656"/>
      <c r="J24" s="656"/>
      <c r="K24" s="656">
        <f>SUM(K15:K23)</f>
        <v>203396.83529075</v>
      </c>
      <c r="L24" s="656">
        <f>SUM(L15:L23)</f>
        <v>58755.91481000001</v>
      </c>
      <c r="M24" s="656">
        <f>SUM(M15:M23)</f>
        <v>262152.75010075</v>
      </c>
    </row>
    <row r="25" spans="1:13" ht="12.75">
      <c r="A25" s="85" t="s">
        <v>1152</v>
      </c>
      <c r="B25" s="85"/>
      <c r="C25" s="85"/>
      <c r="D25" s="258"/>
      <c r="E25" s="258"/>
      <c r="F25" s="258"/>
      <c r="G25" s="258"/>
      <c r="H25" s="258"/>
      <c r="I25" s="258"/>
      <c r="J25" s="258"/>
      <c r="K25" s="258"/>
      <c r="L25" s="258"/>
      <c r="M25" s="560"/>
    </row>
    <row r="26" spans="1:13" ht="12.75">
      <c r="A26" s="74" t="s">
        <v>1137</v>
      </c>
      <c r="B26" s="74"/>
      <c r="C26" s="74"/>
      <c r="D26" s="74"/>
      <c r="E26" s="74"/>
      <c r="F26" s="74"/>
      <c r="G26" s="74"/>
      <c r="H26" s="74"/>
      <c r="I26" s="74"/>
      <c r="J26" s="74"/>
      <c r="K26" s="74"/>
      <c r="L26" s="74"/>
      <c r="M26" s="74"/>
    </row>
    <row r="27" spans="1:13" ht="12.75">
      <c r="A27" s="74"/>
      <c r="B27" s="74"/>
      <c r="C27" s="74"/>
      <c r="D27" s="74"/>
      <c r="E27" s="74"/>
      <c r="F27" s="74"/>
      <c r="G27" s="74"/>
      <c r="H27" s="74"/>
      <c r="I27" s="74"/>
      <c r="J27" s="74"/>
      <c r="K27" s="74"/>
      <c r="L27" s="74"/>
      <c r="M27" s="74"/>
    </row>
    <row r="29" spans="1:13" ht="12.75">
      <c r="A29" s="580"/>
      <c r="B29" s="580"/>
      <c r="C29" s="580"/>
      <c r="D29" s="580"/>
      <c r="E29" s="580"/>
      <c r="F29" s="580"/>
      <c r="G29" s="92"/>
      <c r="H29" s="92"/>
      <c r="I29" s="920"/>
      <c r="J29" s="920"/>
      <c r="K29" s="920"/>
      <c r="L29" s="920"/>
      <c r="M29" s="920"/>
    </row>
    <row r="30" spans="1:13" ht="12.75">
      <c r="A30" s="74"/>
      <c r="B30" s="74"/>
      <c r="C30" s="74"/>
      <c r="D30" s="74"/>
      <c r="E30" s="74"/>
      <c r="F30" s="74"/>
      <c r="G30" s="74"/>
      <c r="H30" s="74"/>
      <c r="I30" s="74"/>
      <c r="J30" s="74"/>
      <c r="K30" s="74"/>
      <c r="L30" s="74"/>
      <c r="M30" s="74"/>
    </row>
    <row r="31" spans="1:13" ht="15.75" customHeight="1">
      <c r="A31" s="87"/>
      <c r="B31" s="87"/>
      <c r="C31" s="87"/>
      <c r="D31" s="87"/>
      <c r="E31" s="87"/>
      <c r="F31" s="87"/>
      <c r="G31" s="87"/>
      <c r="H31" s="657"/>
      <c r="I31" s="657"/>
      <c r="J31" s="657"/>
      <c r="K31" s="657"/>
      <c r="L31" s="657"/>
      <c r="M31" s="122"/>
    </row>
    <row r="32" spans="1:16" ht="15" customHeight="1">
      <c r="A32" s="658"/>
      <c r="B32" s="659"/>
      <c r="C32" s="659"/>
      <c r="D32" s="659"/>
      <c r="E32" s="659"/>
      <c r="F32" s="659"/>
      <c r="G32" s="659"/>
      <c r="H32" s="1279"/>
      <c r="I32" s="1279"/>
      <c r="J32" s="1279"/>
      <c r="K32" s="1279"/>
      <c r="L32" s="1279"/>
      <c r="M32" s="1279"/>
      <c r="N32" s="660"/>
      <c r="O32" s="661"/>
      <c r="P32" s="662"/>
    </row>
    <row r="33" spans="1:16" ht="15" customHeight="1">
      <c r="A33" s="662"/>
      <c r="B33" s="663"/>
      <c r="C33" s="663"/>
      <c r="D33" s="663"/>
      <c r="E33" s="663"/>
      <c r="F33" s="663"/>
      <c r="G33" s="663"/>
      <c r="H33" s="1279"/>
      <c r="I33" s="1279"/>
      <c r="J33" s="1279"/>
      <c r="K33" s="1279"/>
      <c r="L33" s="1279"/>
      <c r="M33" s="1279"/>
      <c r="N33" s="660"/>
      <c r="O33" s="661"/>
      <c r="P33" s="663"/>
    </row>
    <row r="34" spans="1:16" ht="12.75">
      <c r="A34" s="662"/>
      <c r="B34" s="663"/>
      <c r="C34" s="663"/>
      <c r="D34" s="663"/>
      <c r="E34" s="663"/>
      <c r="F34" s="663"/>
      <c r="G34" s="663"/>
      <c r="H34" s="1279"/>
      <c r="I34" s="1279"/>
      <c r="J34" s="1279"/>
      <c r="K34" s="1279"/>
      <c r="L34" s="1279"/>
      <c r="M34" s="1279"/>
      <c r="N34" s="660"/>
      <c r="O34" s="661"/>
      <c r="P34" s="663"/>
    </row>
  </sheetData>
  <sheetProtection selectLockedCells="1" selectUnlockedCells="1"/>
  <mergeCells count="18">
    <mergeCell ref="I29:M29"/>
    <mergeCell ref="H32:M32"/>
    <mergeCell ref="H33:M33"/>
    <mergeCell ref="H34:M34"/>
    <mergeCell ref="I1:M1"/>
    <mergeCell ref="A2:M2"/>
    <mergeCell ref="A3:M3"/>
    <mergeCell ref="A5:M5"/>
    <mergeCell ref="A6:B6"/>
    <mergeCell ref="A7:A8"/>
    <mergeCell ref="B7:B8"/>
    <mergeCell ref="C7:F7"/>
    <mergeCell ref="G7:J7"/>
    <mergeCell ref="M7:M8"/>
    <mergeCell ref="A24:B24"/>
    <mergeCell ref="D22:J22"/>
    <mergeCell ref="D23:J23"/>
    <mergeCell ref="C19:D19"/>
  </mergeCells>
  <printOptions horizontalCentered="1"/>
  <pageMargins left="0.2362204724409449" right="0.15748031496062992" top="0.6692913385826772" bottom="0.4724409448818898" header="0.31496062992125984" footer="0.2362204724409449"/>
  <pageSetup horizontalDpi="600" verticalDpi="600" orientation="landscape" scale="76" r:id="rId1"/>
  <headerFooter>
    <oddHeader>&amp;L&amp;D   &amp;T&amp;R&amp;A</oddHeader>
    <oddFooter>&amp;LPage &amp;P&amp;R&amp;Z&amp;F</oddFooter>
  </headerFooter>
</worksheet>
</file>

<file path=xl/worksheets/sheet58.xml><?xml version="1.0" encoding="utf-8"?>
<worksheet xmlns="http://schemas.openxmlformats.org/spreadsheetml/2006/main" xmlns:r="http://schemas.openxmlformats.org/officeDocument/2006/relationships">
  <sheetPr>
    <tabColor rgb="FFFF0000"/>
  </sheetPr>
  <dimension ref="A1:V14"/>
  <sheetViews>
    <sheetView zoomScale="90" zoomScaleNormal="90" zoomScalePageLayoutView="0" workbookViewId="0" topLeftCell="A1">
      <selection activeCell="J13" sqref="J13"/>
    </sheetView>
  </sheetViews>
  <sheetFormatPr defaultColWidth="9.140625" defaultRowHeight="12.75"/>
  <cols>
    <col min="1" max="1" width="4.57421875" style="136" bestFit="1" customWidth="1"/>
    <col min="2" max="2" width="18.28125" style="0" customWidth="1"/>
    <col min="3" max="3" width="14.421875" style="0" customWidth="1"/>
    <col min="4" max="4" width="9.8515625" style="0" customWidth="1"/>
    <col min="5" max="7" width="11.28125" style="0" customWidth="1"/>
    <col min="8" max="8" width="15.140625" style="0" customWidth="1"/>
    <col min="9" max="9" width="11.28125" style="0" customWidth="1"/>
    <col min="10" max="10" width="10.7109375" style="0" customWidth="1"/>
    <col min="11" max="11" width="13.00390625" style="0" customWidth="1"/>
    <col min="12" max="12" width="4.421875" style="230" customWidth="1"/>
    <col min="13" max="15" width="13.00390625" style="0" customWidth="1"/>
    <col min="16" max="16" width="13.00390625" style="230" customWidth="1"/>
    <col min="17" max="17" width="4.57421875" style="230" customWidth="1"/>
    <col min="18" max="18" width="11.421875" style="0" customWidth="1"/>
    <col min="19" max="19" width="11.57421875" style="0" customWidth="1"/>
    <col min="20" max="20" width="11.00390625" style="0" customWidth="1"/>
    <col min="21" max="21" width="12.28125" style="0" customWidth="1"/>
    <col min="22" max="22" width="11.7109375" style="0" customWidth="1"/>
  </cols>
  <sheetData>
    <row r="1" spans="1:17" ht="30.75" customHeight="1">
      <c r="A1" s="1283" t="s">
        <v>1181</v>
      </c>
      <c r="B1" s="1283"/>
      <c r="C1" s="1283"/>
      <c r="D1" s="1283"/>
      <c r="E1" s="1283"/>
      <c r="F1" s="1283"/>
      <c r="G1" s="1283"/>
      <c r="H1" s="1283"/>
      <c r="I1" s="1283"/>
      <c r="J1" s="1283"/>
      <c r="K1" s="1283"/>
      <c r="L1" s="801"/>
      <c r="M1" s="802"/>
      <c r="N1" s="802"/>
      <c r="O1" s="802"/>
      <c r="P1" s="801"/>
      <c r="Q1" s="801"/>
    </row>
    <row r="2" spans="1:21" ht="30.75" customHeight="1">
      <c r="A2" s="803"/>
      <c r="B2" s="803"/>
      <c r="C2" s="803"/>
      <c r="D2" s="803"/>
      <c r="E2" s="803"/>
      <c r="F2" s="803"/>
      <c r="G2" s="803"/>
      <c r="H2" s="803"/>
      <c r="I2" s="803"/>
      <c r="J2" s="803"/>
      <c r="K2" s="804" t="s">
        <v>1182</v>
      </c>
      <c r="L2" s="805"/>
      <c r="R2" s="1284" t="s">
        <v>1183</v>
      </c>
      <c r="S2" s="1284"/>
      <c r="T2" s="1284"/>
      <c r="U2" s="1284"/>
    </row>
    <row r="3" spans="1:21" ht="75">
      <c r="A3" s="806" t="s">
        <v>774</v>
      </c>
      <c r="B3" s="806" t="s">
        <v>127</v>
      </c>
      <c r="C3" s="806" t="s">
        <v>1184</v>
      </c>
      <c r="D3" s="806" t="s">
        <v>1185</v>
      </c>
      <c r="E3" s="1285" t="s">
        <v>1186</v>
      </c>
      <c r="F3" s="1285"/>
      <c r="G3" s="1285"/>
      <c r="H3" s="806" t="s">
        <v>1187</v>
      </c>
      <c r="I3" s="1286" t="s">
        <v>1188</v>
      </c>
      <c r="J3" s="1287"/>
      <c r="K3" s="1288"/>
      <c r="L3" s="807"/>
      <c r="M3" s="1284" t="s">
        <v>1189</v>
      </c>
      <c r="N3" s="1284"/>
      <c r="O3" s="1284"/>
      <c r="P3" s="808" t="s">
        <v>1190</v>
      </c>
      <c r="Q3" s="809"/>
      <c r="R3" s="810" t="s">
        <v>948</v>
      </c>
      <c r="S3" s="810" t="s">
        <v>949</v>
      </c>
      <c r="T3" s="810" t="s">
        <v>239</v>
      </c>
      <c r="U3" s="810" t="s">
        <v>18</v>
      </c>
    </row>
    <row r="4" spans="1:21" ht="15">
      <c r="A4" s="811"/>
      <c r="B4" s="811"/>
      <c r="C4" s="811"/>
      <c r="D4" s="811"/>
      <c r="E4" s="811" t="s">
        <v>220</v>
      </c>
      <c r="F4" s="811" t="s">
        <v>111</v>
      </c>
      <c r="G4" s="811" t="s">
        <v>18</v>
      </c>
      <c r="H4" s="811"/>
      <c r="I4" s="811" t="s">
        <v>220</v>
      </c>
      <c r="J4" s="811" t="s">
        <v>111</v>
      </c>
      <c r="K4" s="811" t="s">
        <v>18</v>
      </c>
      <c r="L4" s="812"/>
      <c r="M4" s="811" t="s">
        <v>220</v>
      </c>
      <c r="N4" s="811" t="s">
        <v>111</v>
      </c>
      <c r="O4" s="811" t="s">
        <v>18</v>
      </c>
      <c r="P4" s="813"/>
      <c r="Q4" s="812"/>
      <c r="R4" s="460"/>
      <c r="S4" s="460"/>
      <c r="T4" s="460"/>
      <c r="U4" s="460"/>
    </row>
    <row r="5" spans="1:21" ht="15">
      <c r="A5" s="811">
        <v>1</v>
      </c>
      <c r="B5" s="811">
        <v>2</v>
      </c>
      <c r="C5" s="811">
        <v>3</v>
      </c>
      <c r="D5" s="811">
        <v>4</v>
      </c>
      <c r="E5" s="811">
        <v>5</v>
      </c>
      <c r="F5" s="811">
        <v>6</v>
      </c>
      <c r="G5" s="811">
        <v>7</v>
      </c>
      <c r="H5" s="811">
        <v>8</v>
      </c>
      <c r="I5" s="811">
        <v>9</v>
      </c>
      <c r="J5" s="811">
        <v>10</v>
      </c>
      <c r="K5" s="811">
        <v>11</v>
      </c>
      <c r="L5" s="812"/>
      <c r="M5" s="811">
        <v>1</v>
      </c>
      <c r="N5" s="811">
        <v>2</v>
      </c>
      <c r="O5" s="811">
        <v>3</v>
      </c>
      <c r="P5" s="813"/>
      <c r="Q5" s="812"/>
      <c r="R5" s="813">
        <v>1</v>
      </c>
      <c r="S5" s="813">
        <v>2</v>
      </c>
      <c r="T5" s="813">
        <v>3</v>
      </c>
      <c r="U5" s="813">
        <v>4</v>
      </c>
    </row>
    <row r="6" spans="1:21" ht="15">
      <c r="A6" s="7">
        <v>1</v>
      </c>
      <c r="B6" s="814" t="s">
        <v>159</v>
      </c>
      <c r="C6" s="824">
        <v>61908.18</v>
      </c>
      <c r="D6" s="828">
        <v>54843.71</v>
      </c>
      <c r="E6" s="828">
        <v>4088.14</v>
      </c>
      <c r="F6" s="828">
        <v>10984.41</v>
      </c>
      <c r="G6" s="828">
        <f>E6+F6</f>
        <v>15072.55</v>
      </c>
      <c r="H6" s="829">
        <f>C6-D6</f>
        <v>7064.470000000001</v>
      </c>
      <c r="I6" s="829">
        <f>E6+H6</f>
        <v>11152.61</v>
      </c>
      <c r="J6" s="829">
        <f>F6</f>
        <v>10984.41</v>
      </c>
      <c r="K6" s="830">
        <f>I6+J6</f>
        <v>22137.02</v>
      </c>
      <c r="L6" s="817"/>
      <c r="M6" s="816">
        <v>4088.1399999999994</v>
      </c>
      <c r="N6" s="816">
        <v>10984.41</v>
      </c>
      <c r="O6" s="816">
        <v>15072.55</v>
      </c>
      <c r="P6" s="818">
        <f>H6+M6</f>
        <v>11152.61</v>
      </c>
      <c r="Q6" s="817"/>
      <c r="R6" s="815">
        <f>12054.35+13725.25+17186.4</f>
        <v>42966</v>
      </c>
      <c r="S6" s="815">
        <f>6299.77+7428.23+9152</f>
        <v>22880</v>
      </c>
      <c r="T6" s="815">
        <f>158.16+79.3+241.01</f>
        <v>478.46999999999997</v>
      </c>
      <c r="U6" s="818">
        <f>R6+S6+T6</f>
        <v>66324.47</v>
      </c>
    </row>
    <row r="7" spans="1:21" ht="26.25">
      <c r="A7" s="7">
        <v>2</v>
      </c>
      <c r="B7" s="814" t="s">
        <v>1191</v>
      </c>
      <c r="C7" s="824">
        <v>30384.86</v>
      </c>
      <c r="D7" s="828">
        <v>22985.97</v>
      </c>
      <c r="E7" s="828">
        <v>-8241.05</v>
      </c>
      <c r="F7" s="828">
        <v>9503.9</v>
      </c>
      <c r="G7" s="828">
        <f>E7+F7</f>
        <v>1262.8500000000004</v>
      </c>
      <c r="H7" s="829">
        <f>C7-D7</f>
        <v>7398.889999999999</v>
      </c>
      <c r="I7" s="829">
        <f>E7+H7</f>
        <v>-842.1599999999999</v>
      </c>
      <c r="J7" s="829">
        <f>F7</f>
        <v>9503.9</v>
      </c>
      <c r="K7" s="830">
        <f>I7+J7</f>
        <v>8661.74</v>
      </c>
      <c r="L7" s="817"/>
      <c r="M7" s="816">
        <v>-8241.047</v>
      </c>
      <c r="N7" s="816">
        <v>9503.898500000001</v>
      </c>
      <c r="O7" s="816">
        <v>1262.8515000000007</v>
      </c>
      <c r="P7" s="818">
        <f>H7+M7</f>
        <v>-842.1570000000011</v>
      </c>
      <c r="Q7" s="817"/>
      <c r="R7" s="815">
        <f>5808.94+11393.34+13020.96</f>
        <v>30223.239999999998</v>
      </c>
      <c r="S7" s="815">
        <f>2329.16</f>
        <v>2329.16</v>
      </c>
      <c r="T7" s="815">
        <v>0</v>
      </c>
      <c r="U7" s="818">
        <f>R7+S7+T7</f>
        <v>32552.399999999998</v>
      </c>
    </row>
    <row r="8" spans="1:21" ht="15">
      <c r="A8" s="7">
        <v>3</v>
      </c>
      <c r="B8" s="814" t="s">
        <v>1192</v>
      </c>
      <c r="C8" s="824">
        <v>11116.59</v>
      </c>
      <c r="D8" s="828">
        <v>14100.14</v>
      </c>
      <c r="E8" s="828">
        <v>2734.28</v>
      </c>
      <c r="F8" s="828">
        <v>0</v>
      </c>
      <c r="G8" s="828">
        <f>E8+F8</f>
        <v>2734.28</v>
      </c>
      <c r="H8" s="829">
        <f>C8-D8</f>
        <v>-2983.5499999999993</v>
      </c>
      <c r="I8" s="829">
        <f>E8+H8</f>
        <v>-249.26999999999907</v>
      </c>
      <c r="J8" s="829">
        <f>F8</f>
        <v>0</v>
      </c>
      <c r="K8" s="830">
        <f>I8+J8</f>
        <v>-249.26999999999907</v>
      </c>
      <c r="L8" s="817"/>
      <c r="M8" s="816">
        <v>2734.276</v>
      </c>
      <c r="N8" s="816">
        <v>0</v>
      </c>
      <c r="O8" s="816">
        <v>2734.276</v>
      </c>
      <c r="P8" s="818">
        <f>H8+M8</f>
        <v>-249.27399999999943</v>
      </c>
      <c r="Q8" s="817"/>
      <c r="R8" s="815">
        <f>2977.32+248.4+4572.56+3993.06</f>
        <v>11791.34</v>
      </c>
      <c r="S8" s="815">
        <v>0</v>
      </c>
      <c r="T8" s="815">
        <f>38.96+19.69+59.61</f>
        <v>118.26</v>
      </c>
      <c r="U8" s="818">
        <f>R8+S8+T8</f>
        <v>11909.6</v>
      </c>
    </row>
    <row r="9" spans="1:21" ht="15">
      <c r="A9" s="7">
        <v>4</v>
      </c>
      <c r="B9" s="814" t="s">
        <v>1193</v>
      </c>
      <c r="C9" s="824">
        <v>1734.43</v>
      </c>
      <c r="D9" s="828">
        <v>2290.68</v>
      </c>
      <c r="E9" s="828">
        <v>113.17</v>
      </c>
      <c r="F9" s="828">
        <v>0</v>
      </c>
      <c r="G9" s="828">
        <f>E9+F9</f>
        <v>113.17</v>
      </c>
      <c r="H9" s="829">
        <f>C9-D9</f>
        <v>-556.2499999999998</v>
      </c>
      <c r="I9" s="829">
        <f>E9+H9</f>
        <v>-443.07999999999976</v>
      </c>
      <c r="J9" s="829">
        <f>F9</f>
        <v>0</v>
      </c>
      <c r="K9" s="830">
        <f>I9+J9</f>
        <v>-443.07999999999976</v>
      </c>
      <c r="L9" s="817"/>
      <c r="M9" s="816">
        <v>113.16999999999999</v>
      </c>
      <c r="N9" s="816">
        <v>0</v>
      </c>
      <c r="O9" s="816">
        <v>113.16999999999999</v>
      </c>
      <c r="P9" s="818">
        <f>H9+M9</f>
        <v>-443.0799999999998</v>
      </c>
      <c r="Q9" s="817"/>
      <c r="R9" s="815">
        <f>416.63+218.07+659.12+547.79</f>
        <v>1841.6100000000001</v>
      </c>
      <c r="S9" s="815">
        <v>0</v>
      </c>
      <c r="T9" s="815">
        <f>5.47+2.74+8.34</f>
        <v>16.55</v>
      </c>
      <c r="U9" s="818">
        <f>R9+S9+T9</f>
        <v>1858.16</v>
      </c>
    </row>
    <row r="10" spans="1:21" ht="15">
      <c r="A10" s="7">
        <v>5</v>
      </c>
      <c r="B10" s="814" t="s">
        <v>161</v>
      </c>
      <c r="C10" s="824">
        <v>1822.95</v>
      </c>
      <c r="D10" s="828">
        <v>2080.47</v>
      </c>
      <c r="E10" s="828">
        <v>0</v>
      </c>
      <c r="F10" s="828">
        <v>0</v>
      </c>
      <c r="G10" s="828">
        <f>E10+F10</f>
        <v>0</v>
      </c>
      <c r="H10" s="829">
        <f>C10-D10</f>
        <v>-257.51999999999975</v>
      </c>
      <c r="I10" s="829">
        <f>E10+H10</f>
        <v>-257.51999999999975</v>
      </c>
      <c r="J10" s="829">
        <f>F10</f>
        <v>0</v>
      </c>
      <c r="K10" s="830">
        <f>I10+J10</f>
        <v>-257.51999999999975</v>
      </c>
      <c r="L10" s="817"/>
      <c r="M10" s="816">
        <v>0</v>
      </c>
      <c r="N10" s="816">
        <v>0</v>
      </c>
      <c r="O10" s="816">
        <v>0</v>
      </c>
      <c r="P10" s="818">
        <f>H10+M10</f>
        <v>-257.51999999999975</v>
      </c>
      <c r="Q10" s="817"/>
      <c r="R10" s="815">
        <f>382.63+187.3+582.43+790.19</f>
        <v>1942.5500000000002</v>
      </c>
      <c r="S10" s="815">
        <v>0</v>
      </c>
      <c r="T10" s="815">
        <f>3.65+1.83+4.97</f>
        <v>10.45</v>
      </c>
      <c r="U10" s="818">
        <f>R10+S10+T10</f>
        <v>1953.0000000000002</v>
      </c>
    </row>
    <row r="11" spans="1:21" ht="18.75">
      <c r="A11" s="1289" t="s">
        <v>18</v>
      </c>
      <c r="B11" s="1290"/>
      <c r="C11" s="825">
        <f>SUM(C6:C10)</f>
        <v>106967.01</v>
      </c>
      <c r="D11" s="826">
        <f aca="true" t="shared" si="0" ref="D11:U11">SUM(D6:D10)</f>
        <v>96300.96999999999</v>
      </c>
      <c r="E11" s="826">
        <f t="shared" si="0"/>
        <v>-1305.4599999999996</v>
      </c>
      <c r="F11" s="826">
        <f t="shared" si="0"/>
        <v>20488.309999999998</v>
      </c>
      <c r="G11" s="826">
        <f t="shared" si="0"/>
        <v>19182.85</v>
      </c>
      <c r="H11" s="826">
        <f t="shared" si="0"/>
        <v>10666.04</v>
      </c>
      <c r="I11" s="826">
        <f t="shared" si="0"/>
        <v>9360.580000000002</v>
      </c>
      <c r="J11" s="826">
        <f t="shared" si="0"/>
        <v>20488.309999999998</v>
      </c>
      <c r="K11" s="827">
        <f t="shared" si="0"/>
        <v>29848.890000000003</v>
      </c>
      <c r="L11" s="820"/>
      <c r="M11" s="819">
        <f>SUM(M6:M10)</f>
        <v>-1305.4610000000011</v>
      </c>
      <c r="N11" s="819">
        <f>SUM(N6:N10)</f>
        <v>20488.3085</v>
      </c>
      <c r="O11" s="819">
        <f>SUM(O6:O10)</f>
        <v>19182.847499999996</v>
      </c>
      <c r="P11" s="819">
        <f>SUM(P6:P10)</f>
        <v>9360.579</v>
      </c>
      <c r="Q11" s="820"/>
      <c r="R11" s="818">
        <f t="shared" si="0"/>
        <v>88764.73999999999</v>
      </c>
      <c r="S11" s="818">
        <f t="shared" si="0"/>
        <v>25209.16</v>
      </c>
      <c r="T11" s="818">
        <f t="shared" si="0"/>
        <v>623.73</v>
      </c>
      <c r="U11" s="818">
        <f t="shared" si="0"/>
        <v>114597.63</v>
      </c>
    </row>
    <row r="12" spans="1:21" ht="8.25" customHeight="1">
      <c r="A12" s="821"/>
      <c r="B12" s="821"/>
      <c r="C12" s="822"/>
      <c r="D12" s="822"/>
      <c r="E12" s="822"/>
      <c r="F12" s="822"/>
      <c r="G12" s="822"/>
      <c r="H12" s="822"/>
      <c r="I12" s="822"/>
      <c r="J12" s="822"/>
      <c r="K12" s="822"/>
      <c r="L12" s="823"/>
      <c r="M12" s="822"/>
      <c r="N12" s="822"/>
      <c r="O12" s="822"/>
      <c r="P12" s="823"/>
      <c r="Q12" s="823"/>
      <c r="R12" s="817"/>
      <c r="S12" s="817"/>
      <c r="T12" s="817"/>
      <c r="U12" s="817"/>
    </row>
    <row r="13" spans="18:21" ht="45">
      <c r="R13" s="810" t="s">
        <v>1194</v>
      </c>
      <c r="S13" s="810" t="s">
        <v>1195</v>
      </c>
      <c r="T13" s="810" t="s">
        <v>1196</v>
      </c>
      <c r="U13" s="810" t="s">
        <v>18</v>
      </c>
    </row>
    <row r="14" spans="18:22" ht="15">
      <c r="R14" s="810">
        <v>31335.02</v>
      </c>
      <c r="S14" s="810">
        <v>38464.49</v>
      </c>
      <c r="T14" s="810">
        <v>37167.5</v>
      </c>
      <c r="U14" s="818">
        <f>R14+S14+T14</f>
        <v>106967.01</v>
      </c>
      <c r="V14" s="465"/>
    </row>
  </sheetData>
  <sheetProtection/>
  <mergeCells count="6">
    <mergeCell ref="A1:K1"/>
    <mergeCell ref="R2:U2"/>
    <mergeCell ref="E3:G3"/>
    <mergeCell ref="I3:K3"/>
    <mergeCell ref="M3:O3"/>
    <mergeCell ref="A11:B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U41"/>
  <sheetViews>
    <sheetView view="pageBreakPreview" zoomScale="120" zoomScaleSheetLayoutView="120" zoomScalePageLayoutView="0" workbookViewId="0" topLeftCell="A1">
      <selection activeCell="I37" sqref="I37"/>
    </sheetView>
  </sheetViews>
  <sheetFormatPr defaultColWidth="9.140625" defaultRowHeight="12.75"/>
  <cols>
    <col min="3" max="3" width="9.7109375" style="0" customWidth="1"/>
    <col min="5" max="5" width="9.57421875" style="0" customWidth="1"/>
    <col min="6" max="6" width="7.57421875" style="0" customWidth="1"/>
    <col min="7" max="7" width="11.57421875" style="0" customWidth="1"/>
    <col min="8" max="8" width="8.421875" style="0" customWidth="1"/>
    <col min="9" max="9" width="10.57421875" style="0" customWidth="1"/>
    <col min="10" max="10" width="9.8515625" style="0" customWidth="1"/>
    <col min="13" max="13" width="11.8515625" style="0" customWidth="1"/>
    <col min="14" max="14" width="7.57421875" style="0" customWidth="1"/>
    <col min="16" max="16" width="9.8515625" style="0" customWidth="1"/>
  </cols>
  <sheetData>
    <row r="1" spans="4:15" ht="12.75" customHeight="1">
      <c r="D1" s="863"/>
      <c r="E1" s="863"/>
      <c r="F1" s="863"/>
      <c r="G1" s="863"/>
      <c r="H1" s="863"/>
      <c r="I1" s="863"/>
      <c r="J1" s="863"/>
      <c r="K1" s="863"/>
      <c r="L1" s="1"/>
      <c r="O1" s="93" t="s">
        <v>91</v>
      </c>
    </row>
    <row r="2" spans="1:16" ht="15">
      <c r="A2" s="928" t="s">
        <v>0</v>
      </c>
      <c r="B2" s="928"/>
      <c r="C2" s="928"/>
      <c r="D2" s="928"/>
      <c r="E2" s="928"/>
      <c r="F2" s="928"/>
      <c r="G2" s="928"/>
      <c r="H2" s="928"/>
      <c r="I2" s="928"/>
      <c r="J2" s="928"/>
      <c r="K2" s="928"/>
      <c r="L2" s="928"/>
      <c r="M2" s="928"/>
      <c r="N2" s="928"/>
      <c r="O2" s="928"/>
      <c r="P2" s="928"/>
    </row>
    <row r="3" spans="1:16" ht="20.25">
      <c r="A3" s="860" t="s">
        <v>388</v>
      </c>
      <c r="B3" s="860"/>
      <c r="C3" s="860"/>
      <c r="D3" s="860"/>
      <c r="E3" s="860"/>
      <c r="F3" s="860"/>
      <c r="G3" s="860"/>
      <c r="H3" s="860"/>
      <c r="I3" s="860"/>
      <c r="J3" s="860"/>
      <c r="K3" s="860"/>
      <c r="L3" s="860"/>
      <c r="M3" s="860"/>
      <c r="N3" s="860"/>
      <c r="O3" s="860"/>
      <c r="P3" s="860"/>
    </row>
    <row r="4" ht="11.25" customHeight="1"/>
    <row r="5" spans="1:16" ht="15.75">
      <c r="A5" s="861" t="s">
        <v>431</v>
      </c>
      <c r="B5" s="861"/>
      <c r="C5" s="861"/>
      <c r="D5" s="861"/>
      <c r="E5" s="861"/>
      <c r="F5" s="861"/>
      <c r="G5" s="861"/>
      <c r="H5" s="861"/>
      <c r="I5" s="861"/>
      <c r="J5" s="861"/>
      <c r="K5" s="861"/>
      <c r="L5" s="861"/>
      <c r="M5" s="861"/>
      <c r="N5" s="861"/>
      <c r="O5" s="861"/>
      <c r="P5" s="861"/>
    </row>
    <row r="7" spans="1:16" ht="12.75">
      <c r="A7" s="862" t="s">
        <v>209</v>
      </c>
      <c r="B7" s="862"/>
      <c r="N7" s="924" t="s">
        <v>434</v>
      </c>
      <c r="O7" s="924"/>
      <c r="P7" s="924"/>
    </row>
    <row r="8" spans="1:16" ht="15.75" customHeight="1">
      <c r="A8" s="925" t="s">
        <v>1</v>
      </c>
      <c r="B8" s="925" t="s">
        <v>2</v>
      </c>
      <c r="C8" s="871" t="s">
        <v>3</v>
      </c>
      <c r="D8" s="871"/>
      <c r="E8" s="871"/>
      <c r="F8" s="922"/>
      <c r="G8" s="922"/>
      <c r="H8" s="923"/>
      <c r="I8" s="919" t="s">
        <v>112</v>
      </c>
      <c r="J8" s="919"/>
      <c r="K8" s="919"/>
      <c r="L8" s="919"/>
      <c r="M8" s="919"/>
      <c r="N8" s="919"/>
      <c r="O8" s="925" t="s">
        <v>167</v>
      </c>
      <c r="P8" s="849" t="s">
        <v>168</v>
      </c>
    </row>
    <row r="9" spans="1:21" ht="51">
      <c r="A9" s="926"/>
      <c r="B9" s="926"/>
      <c r="C9" s="4" t="s">
        <v>4</v>
      </c>
      <c r="D9" s="4" t="s">
        <v>5</v>
      </c>
      <c r="E9" s="4" t="s">
        <v>166</v>
      </c>
      <c r="F9" s="6" t="s">
        <v>110</v>
      </c>
      <c r="G9" s="6" t="s">
        <v>421</v>
      </c>
      <c r="H9" s="5" t="s">
        <v>294</v>
      </c>
      <c r="I9" s="4" t="s">
        <v>4</v>
      </c>
      <c r="J9" s="4" t="s">
        <v>5</v>
      </c>
      <c r="K9" s="4" t="s">
        <v>166</v>
      </c>
      <c r="L9" s="6" t="s">
        <v>110</v>
      </c>
      <c r="M9" s="4" t="s">
        <v>421</v>
      </c>
      <c r="N9" s="6" t="s">
        <v>293</v>
      </c>
      <c r="O9" s="926"/>
      <c r="P9" s="849"/>
      <c r="T9" s="8"/>
      <c r="U9" s="13"/>
    </row>
    <row r="10" spans="1:16" s="15" customFormat="1" ht="12.75">
      <c r="A10" s="4">
        <v>1</v>
      </c>
      <c r="B10" s="4">
        <v>2</v>
      </c>
      <c r="C10" s="4">
        <v>3</v>
      </c>
      <c r="D10" s="4">
        <v>4</v>
      </c>
      <c r="E10" s="4">
        <v>5</v>
      </c>
      <c r="F10" s="5">
        <v>6</v>
      </c>
      <c r="G10" s="4">
        <v>7</v>
      </c>
      <c r="H10" s="5">
        <v>8</v>
      </c>
      <c r="I10" s="4">
        <v>9</v>
      </c>
      <c r="J10" s="5">
        <v>10</v>
      </c>
      <c r="K10" s="4">
        <v>11</v>
      </c>
      <c r="L10" s="5">
        <v>12</v>
      </c>
      <c r="M10" s="4">
        <v>13</v>
      </c>
      <c r="N10" s="5">
        <v>14</v>
      </c>
      <c r="O10" s="4">
        <v>15</v>
      </c>
      <c r="P10" s="5">
        <v>16</v>
      </c>
    </row>
    <row r="11" spans="1:16" ht="12.75">
      <c r="A11" s="7">
        <v>1</v>
      </c>
      <c r="B11" s="8"/>
      <c r="C11" s="8"/>
      <c r="D11" s="8"/>
      <c r="E11" s="8"/>
      <c r="F11" s="8"/>
      <c r="G11" s="54"/>
      <c r="H11" s="54"/>
      <c r="I11" s="9"/>
      <c r="J11" s="8"/>
      <c r="K11" s="8"/>
      <c r="L11" s="8"/>
      <c r="M11" s="8"/>
      <c r="N11" s="8"/>
      <c r="O11" s="8"/>
      <c r="P11" s="8"/>
    </row>
    <row r="12" spans="1:16" ht="12.75">
      <c r="A12" s="7">
        <v>2</v>
      </c>
      <c r="B12" s="8"/>
      <c r="C12" s="8"/>
      <c r="D12" s="8"/>
      <c r="E12" s="8"/>
      <c r="F12" s="8"/>
      <c r="G12" s="54"/>
      <c r="H12" s="54"/>
      <c r="I12" s="9"/>
      <c r="J12" s="8"/>
      <c r="K12" s="8"/>
      <c r="L12" s="8"/>
      <c r="M12" s="8"/>
      <c r="N12" s="8"/>
      <c r="O12" s="8"/>
      <c r="P12" s="8"/>
    </row>
    <row r="13" spans="1:16" ht="12.75">
      <c r="A13" s="7">
        <v>3</v>
      </c>
      <c r="B13" s="8"/>
      <c r="C13" s="8"/>
      <c r="D13" s="8"/>
      <c r="E13" s="8"/>
      <c r="F13" s="8"/>
      <c r="G13" s="54"/>
      <c r="H13" s="54"/>
      <c r="I13" s="9"/>
      <c r="J13" s="8"/>
      <c r="K13" s="8"/>
      <c r="L13" s="8"/>
      <c r="M13" s="8"/>
      <c r="N13" s="8"/>
      <c r="O13" s="8"/>
      <c r="P13" s="8"/>
    </row>
    <row r="14" spans="1:16" ht="12.75">
      <c r="A14" s="7">
        <v>4</v>
      </c>
      <c r="B14" s="8"/>
      <c r="C14" s="8"/>
      <c r="D14" s="8"/>
      <c r="E14" s="8"/>
      <c r="F14" s="8"/>
      <c r="G14" s="54"/>
      <c r="H14" s="54"/>
      <c r="I14" s="9"/>
      <c r="J14" s="8"/>
      <c r="K14" s="8"/>
      <c r="L14" s="8"/>
      <c r="M14" s="8"/>
      <c r="N14" s="8"/>
      <c r="O14" s="8"/>
      <c r="P14" s="8"/>
    </row>
    <row r="15" spans="1:16" ht="12.75">
      <c r="A15" s="7">
        <v>5</v>
      </c>
      <c r="B15" s="8"/>
      <c r="C15" s="8"/>
      <c r="D15" s="8"/>
      <c r="E15" s="8"/>
      <c r="F15" s="8"/>
      <c r="G15" s="54"/>
      <c r="H15" s="54"/>
      <c r="I15" s="9"/>
      <c r="J15" s="8"/>
      <c r="K15" s="8"/>
      <c r="L15" s="8"/>
      <c r="M15" s="8"/>
      <c r="N15" s="8"/>
      <c r="O15" s="8"/>
      <c r="P15" s="8"/>
    </row>
    <row r="16" spans="1:16" ht="12.75">
      <c r="A16" s="7">
        <v>6</v>
      </c>
      <c r="B16" s="8"/>
      <c r="C16" s="8"/>
      <c r="D16" s="8"/>
      <c r="E16" s="8"/>
      <c r="F16" s="8"/>
      <c r="G16" s="54"/>
      <c r="H16" s="54"/>
      <c r="I16" s="9"/>
      <c r="J16" s="8"/>
      <c r="K16" s="8"/>
      <c r="L16" s="8"/>
      <c r="M16" s="8"/>
      <c r="N16" s="8"/>
      <c r="O16" s="8"/>
      <c r="P16" s="8"/>
    </row>
    <row r="17" spans="1:16" ht="12.75">
      <c r="A17" s="7">
        <v>7</v>
      </c>
      <c r="B17" s="8"/>
      <c r="C17" s="8"/>
      <c r="D17" s="8"/>
      <c r="E17" s="8"/>
      <c r="F17" s="8"/>
      <c r="G17" s="54"/>
      <c r="H17" s="54"/>
      <c r="I17" s="9"/>
      <c r="J17" s="8"/>
      <c r="K17" s="8"/>
      <c r="L17" s="8"/>
      <c r="M17" s="8"/>
      <c r="N17" s="8"/>
      <c r="O17" s="8"/>
      <c r="P17" s="8"/>
    </row>
    <row r="18" spans="1:16" ht="12.75">
      <c r="A18" s="7">
        <v>8</v>
      </c>
      <c r="B18" s="8"/>
      <c r="C18" s="8"/>
      <c r="D18" s="8"/>
      <c r="E18" s="8"/>
      <c r="F18" s="8"/>
      <c r="G18" s="54"/>
      <c r="H18" s="54"/>
      <c r="I18" s="9"/>
      <c r="J18" s="8"/>
      <c r="K18" s="8"/>
      <c r="L18" s="8"/>
      <c r="M18" s="8"/>
      <c r="N18" s="8"/>
      <c r="O18" s="8"/>
      <c r="P18" s="8"/>
    </row>
    <row r="19" spans="1:16" ht="12.75">
      <c r="A19" s="7">
        <v>9</v>
      </c>
      <c r="B19" s="8"/>
      <c r="C19" s="8"/>
      <c r="D19" s="8"/>
      <c r="E19" s="8"/>
      <c r="F19" s="8"/>
      <c r="G19" s="54"/>
      <c r="H19" s="54"/>
      <c r="I19" s="9"/>
      <c r="J19" s="8"/>
      <c r="K19" s="8"/>
      <c r="L19" s="8"/>
      <c r="M19" s="8"/>
      <c r="N19" s="8"/>
      <c r="O19" s="8"/>
      <c r="P19" s="8"/>
    </row>
    <row r="20" spans="1:16" ht="12.75">
      <c r="A20" s="7">
        <v>10</v>
      </c>
      <c r="B20" s="8"/>
      <c r="C20" s="8"/>
      <c r="D20" s="8"/>
      <c r="E20" s="8"/>
      <c r="F20" s="8"/>
      <c r="G20" s="54"/>
      <c r="H20" s="54"/>
      <c r="I20" s="9"/>
      <c r="J20" s="8"/>
      <c r="K20" s="8"/>
      <c r="L20" s="8"/>
      <c r="M20" s="8"/>
      <c r="N20" s="8"/>
      <c r="O20" s="8"/>
      <c r="P20" s="8"/>
    </row>
    <row r="21" spans="1:16" ht="12.75">
      <c r="A21" s="7">
        <v>11</v>
      </c>
      <c r="B21" s="8"/>
      <c r="C21" s="8"/>
      <c r="D21" s="8"/>
      <c r="E21" s="8"/>
      <c r="F21" s="8"/>
      <c r="G21" s="54"/>
      <c r="H21" s="54"/>
      <c r="I21" s="9"/>
      <c r="J21" s="8"/>
      <c r="K21" s="8"/>
      <c r="L21" s="8"/>
      <c r="M21" s="8"/>
      <c r="N21" s="8"/>
      <c r="O21" s="8"/>
      <c r="P21" s="8"/>
    </row>
    <row r="22" spans="1:16" ht="12.75">
      <c r="A22" s="7">
        <v>12</v>
      </c>
      <c r="B22" s="8"/>
      <c r="C22" s="8"/>
      <c r="D22" s="8"/>
      <c r="E22" s="8"/>
      <c r="F22" s="8"/>
      <c r="G22" s="54"/>
      <c r="H22" s="54"/>
      <c r="I22" s="9"/>
      <c r="J22" s="8"/>
      <c r="K22" s="8"/>
      <c r="L22" s="8"/>
      <c r="M22" s="8"/>
      <c r="N22" s="8"/>
      <c r="O22" s="8"/>
      <c r="P22" s="8"/>
    </row>
    <row r="23" spans="1:16" ht="12.75">
      <c r="A23" s="7">
        <v>13</v>
      </c>
      <c r="B23" s="8"/>
      <c r="C23" s="8"/>
      <c r="D23" s="8"/>
      <c r="E23" s="8"/>
      <c r="F23" s="8"/>
      <c r="G23" s="54"/>
      <c r="H23" s="54"/>
      <c r="I23" s="9"/>
      <c r="J23" s="8"/>
      <c r="K23" s="8"/>
      <c r="L23" s="8"/>
      <c r="M23" s="8"/>
      <c r="N23" s="8"/>
      <c r="O23" s="8"/>
      <c r="P23" s="8"/>
    </row>
    <row r="24" spans="1:16" ht="12.75">
      <c r="A24" s="7">
        <v>14</v>
      </c>
      <c r="B24" s="8"/>
      <c r="C24" s="8"/>
      <c r="D24" s="8"/>
      <c r="E24" s="8"/>
      <c r="F24" s="8"/>
      <c r="G24" s="54"/>
      <c r="H24" s="54"/>
      <c r="I24" s="9"/>
      <c r="J24" s="8"/>
      <c r="K24" s="8"/>
      <c r="L24" s="8"/>
      <c r="M24" s="8"/>
      <c r="N24" s="8"/>
      <c r="O24" s="8"/>
      <c r="P24" s="8"/>
    </row>
    <row r="25" spans="1:16" ht="12.75">
      <c r="A25" s="10" t="s">
        <v>6</v>
      </c>
      <c r="B25" s="8"/>
      <c r="C25" s="8"/>
      <c r="D25" s="8"/>
      <c r="E25" s="8"/>
      <c r="F25" s="8"/>
      <c r="G25" s="54"/>
      <c r="H25" s="54"/>
      <c r="I25" s="9"/>
      <c r="J25" s="8"/>
      <c r="K25" s="8"/>
      <c r="L25" s="8"/>
      <c r="M25" s="8"/>
      <c r="N25" s="8"/>
      <c r="O25" s="8"/>
      <c r="P25" s="8"/>
    </row>
    <row r="26" spans="1:16" ht="12.75">
      <c r="A26" s="10" t="s">
        <v>6</v>
      </c>
      <c r="B26" s="8"/>
      <c r="C26" s="8"/>
      <c r="D26" s="8"/>
      <c r="E26" s="8"/>
      <c r="F26" s="8"/>
      <c r="G26" s="54"/>
      <c r="H26" s="54"/>
      <c r="I26" s="9"/>
      <c r="J26" s="8"/>
      <c r="K26" s="8"/>
      <c r="L26" s="8"/>
      <c r="M26" s="8"/>
      <c r="N26" s="8"/>
      <c r="O26" s="8"/>
      <c r="P26" s="8"/>
    </row>
    <row r="27" spans="1:16" ht="12.75">
      <c r="A27" s="2" t="s">
        <v>18</v>
      </c>
      <c r="B27" s="8"/>
      <c r="C27" s="8"/>
      <c r="D27" s="8"/>
      <c r="E27" s="8"/>
      <c r="F27" s="8"/>
      <c r="G27" s="54"/>
      <c r="H27" s="54"/>
      <c r="I27" s="9"/>
      <c r="J27" s="8"/>
      <c r="K27" s="8"/>
      <c r="L27" s="8"/>
      <c r="M27" s="8"/>
      <c r="N27" s="8"/>
      <c r="O27" s="8"/>
      <c r="P27" s="8"/>
    </row>
    <row r="28" spans="1:16" ht="12.75">
      <c r="A28" s="12"/>
      <c r="B28" s="13"/>
      <c r="C28" s="13"/>
      <c r="D28" s="13"/>
      <c r="E28" s="13"/>
      <c r="F28" s="13"/>
      <c r="G28" s="13"/>
      <c r="H28" s="13"/>
      <c r="I28" s="13"/>
      <c r="J28" s="13"/>
      <c r="K28" s="13"/>
      <c r="L28" s="13"/>
      <c r="M28" s="13"/>
      <c r="N28" s="13"/>
      <c r="O28" s="13"/>
      <c r="P28" s="13"/>
    </row>
    <row r="29" ht="12.75">
      <c r="A29" s="11" t="s">
        <v>7</v>
      </c>
    </row>
    <row r="30" ht="12.75">
      <c r="A30" t="s">
        <v>8</v>
      </c>
    </row>
    <row r="31" spans="1:16" ht="12.75">
      <c r="A31" t="s">
        <v>9</v>
      </c>
      <c r="M31" s="12" t="s">
        <v>10</v>
      </c>
      <c r="N31" s="12" t="s">
        <v>10</v>
      </c>
      <c r="O31" s="12"/>
      <c r="P31" s="12" t="s">
        <v>10</v>
      </c>
    </row>
    <row r="32" spans="1:16" ht="12.75">
      <c r="A32" t="s">
        <v>101</v>
      </c>
      <c r="M32" s="12"/>
      <c r="N32" s="12"/>
      <c r="O32" s="12"/>
      <c r="P32" s="12"/>
    </row>
    <row r="33" spans="1:16" ht="12.75">
      <c r="A33" s="920" t="s">
        <v>102</v>
      </c>
      <c r="B33" s="920"/>
      <c r="C33" s="920"/>
      <c r="D33" s="920"/>
      <c r="M33" s="13"/>
      <c r="N33" s="13"/>
      <c r="O33" s="13"/>
      <c r="P33" s="13"/>
    </row>
    <row r="34" spans="1:16" ht="12.75">
      <c r="A34" s="863"/>
      <c r="B34" s="863"/>
      <c r="C34" s="863"/>
      <c r="D34" s="863"/>
      <c r="E34" s="13"/>
      <c r="F34" s="13"/>
      <c r="G34" s="13"/>
      <c r="H34" s="13"/>
      <c r="I34" s="13"/>
      <c r="J34" s="13"/>
      <c r="K34" s="13"/>
      <c r="L34" s="13"/>
      <c r="M34" s="13"/>
      <c r="N34" s="13"/>
      <c r="O34" s="13"/>
      <c r="P34" s="13"/>
    </row>
    <row r="35" spans="5:16" ht="12.75">
      <c r="E35" s="13"/>
      <c r="F35" s="13"/>
      <c r="G35" s="13"/>
      <c r="H35" s="13"/>
      <c r="I35" s="13"/>
      <c r="J35" s="13"/>
      <c r="K35" s="13"/>
      <c r="L35" s="13"/>
      <c r="M35" s="13"/>
      <c r="N35" s="13"/>
      <c r="O35" s="13"/>
      <c r="P35" s="13"/>
    </row>
    <row r="36" spans="5:16" ht="12.75">
      <c r="E36" s="13"/>
      <c r="F36" s="13"/>
      <c r="G36" s="13"/>
      <c r="H36" s="13"/>
      <c r="I36" s="13"/>
      <c r="J36" s="13"/>
      <c r="K36" s="13"/>
      <c r="L36" s="13"/>
      <c r="M36" s="13"/>
      <c r="N36" s="13"/>
      <c r="O36" s="13"/>
      <c r="P36" s="13"/>
    </row>
    <row r="37" spans="1:16" ht="15.75" customHeight="1">
      <c r="A37" s="14" t="s">
        <v>11</v>
      </c>
      <c r="B37" s="14"/>
      <c r="C37" s="14"/>
      <c r="D37" s="14"/>
      <c r="E37" s="14"/>
      <c r="F37" s="14"/>
      <c r="G37" s="14"/>
      <c r="H37" s="14"/>
      <c r="I37" s="14"/>
      <c r="M37" s="15"/>
      <c r="N37" s="917" t="s">
        <v>12</v>
      </c>
      <c r="O37" s="917"/>
      <c r="P37" s="917"/>
    </row>
    <row r="38" spans="1:16" ht="15.75" customHeight="1">
      <c r="A38" s="917" t="s">
        <v>13</v>
      </c>
      <c r="B38" s="917"/>
      <c r="C38" s="917"/>
      <c r="D38" s="917"/>
      <c r="E38" s="917"/>
      <c r="F38" s="917"/>
      <c r="G38" s="917"/>
      <c r="H38" s="917"/>
      <c r="I38" s="917"/>
      <c r="J38" s="917"/>
      <c r="K38" s="917"/>
      <c r="L38" s="917"/>
      <c r="M38" s="917"/>
      <c r="N38" s="917"/>
      <c r="O38" s="917"/>
      <c r="P38" s="917"/>
    </row>
    <row r="39" spans="1:16" ht="15.75">
      <c r="A39" s="917" t="s">
        <v>14</v>
      </c>
      <c r="B39" s="917"/>
      <c r="C39" s="917"/>
      <c r="D39" s="917"/>
      <c r="E39" s="917"/>
      <c r="F39" s="917"/>
      <c r="G39" s="917"/>
      <c r="H39" s="917"/>
      <c r="I39" s="917"/>
      <c r="J39" s="917"/>
      <c r="K39" s="917"/>
      <c r="L39" s="917"/>
      <c r="M39" s="917"/>
      <c r="N39" s="917"/>
      <c r="O39" s="917"/>
      <c r="P39" s="917"/>
    </row>
    <row r="40" spans="13:16" ht="12.75">
      <c r="M40" s="862" t="s">
        <v>85</v>
      </c>
      <c r="N40" s="862"/>
      <c r="O40" s="862"/>
      <c r="P40" s="862"/>
    </row>
    <row r="41" spans="1:16" ht="12.75">
      <c r="A41" s="916"/>
      <c r="B41" s="916"/>
      <c r="C41" s="916"/>
      <c r="D41" s="916"/>
      <c r="E41" s="916"/>
      <c r="F41" s="916"/>
      <c r="G41" s="916"/>
      <c r="H41" s="916"/>
      <c r="I41" s="916"/>
      <c r="J41" s="916"/>
      <c r="K41" s="916"/>
      <c r="L41" s="916"/>
      <c r="M41" s="916"/>
      <c r="N41" s="916"/>
      <c r="O41" s="916"/>
      <c r="P41" s="916"/>
    </row>
  </sheetData>
  <sheetProtection/>
  <mergeCells count="19">
    <mergeCell ref="B8:B9"/>
    <mergeCell ref="C8:H8"/>
    <mergeCell ref="I8:N8"/>
    <mergeCell ref="D1:K1"/>
    <mergeCell ref="A2:P2"/>
    <mergeCell ref="A3:P3"/>
    <mergeCell ref="A5:P5"/>
    <mergeCell ref="N7:P7"/>
    <mergeCell ref="A7:B7"/>
    <mergeCell ref="A41:P41"/>
    <mergeCell ref="N37:P37"/>
    <mergeCell ref="A38:P38"/>
    <mergeCell ref="A33:D33"/>
    <mergeCell ref="O8:O9"/>
    <mergeCell ref="P8:P9"/>
    <mergeCell ref="M40:P40"/>
    <mergeCell ref="A34:D34"/>
    <mergeCell ref="A39:P39"/>
    <mergeCell ref="A8:A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S41"/>
  <sheetViews>
    <sheetView view="pageBreakPreview" zoomScale="115" zoomScaleSheetLayoutView="115" zoomScalePageLayoutView="0" workbookViewId="0" topLeftCell="A1">
      <selection activeCell="I37" sqref="I37"/>
    </sheetView>
  </sheetViews>
  <sheetFormatPr defaultColWidth="9.140625" defaultRowHeight="12.75"/>
  <cols>
    <col min="3" max="3" width="9.7109375" style="0" customWidth="1"/>
    <col min="5" max="5" width="9.57421875" style="0" customWidth="1"/>
    <col min="6" max="6" width="7.57421875" style="0" customWidth="1"/>
    <col min="7" max="7" width="8.421875" style="0" customWidth="1"/>
    <col min="8" max="8" width="10.57421875" style="0" customWidth="1"/>
    <col min="9" max="9" width="9.8515625" style="0" customWidth="1"/>
    <col min="11" max="11" width="11.8515625" style="0" customWidth="1"/>
    <col min="12" max="12" width="7.57421875" style="0" customWidth="1"/>
    <col min="13" max="13" width="9.7109375" style="0" customWidth="1"/>
    <col min="14" max="14" width="9.8515625" style="0" customWidth="1"/>
  </cols>
  <sheetData>
    <row r="1" spans="4:13" ht="12.75" customHeight="1">
      <c r="D1" s="863"/>
      <c r="E1" s="863"/>
      <c r="F1" s="863"/>
      <c r="G1" s="863"/>
      <c r="H1" s="863"/>
      <c r="I1" s="863"/>
      <c r="J1" s="863"/>
      <c r="M1" s="93" t="s">
        <v>432</v>
      </c>
    </row>
    <row r="2" spans="1:14" ht="15">
      <c r="A2" s="928" t="s">
        <v>0</v>
      </c>
      <c r="B2" s="928"/>
      <c r="C2" s="928"/>
      <c r="D2" s="928"/>
      <c r="E2" s="928"/>
      <c r="F2" s="928"/>
      <c r="G2" s="928"/>
      <c r="H2" s="928"/>
      <c r="I2" s="928"/>
      <c r="J2" s="928"/>
      <c r="K2" s="928"/>
      <c r="L2" s="928"/>
      <c r="M2" s="928"/>
      <c r="N2" s="928"/>
    </row>
    <row r="3" spans="1:14" ht="20.25">
      <c r="A3" s="860" t="s">
        <v>388</v>
      </c>
      <c r="B3" s="860"/>
      <c r="C3" s="860"/>
      <c r="D3" s="860"/>
      <c r="E3" s="860"/>
      <c r="F3" s="860"/>
      <c r="G3" s="860"/>
      <c r="H3" s="860"/>
      <c r="I3" s="860"/>
      <c r="J3" s="860"/>
      <c r="K3" s="860"/>
      <c r="L3" s="860"/>
      <c r="M3" s="860"/>
      <c r="N3" s="860"/>
    </row>
    <row r="4" ht="11.25" customHeight="1"/>
    <row r="5" spans="1:14" ht="15.75">
      <c r="A5" s="861" t="s">
        <v>433</v>
      </c>
      <c r="B5" s="861"/>
      <c r="C5" s="861"/>
      <c r="D5" s="861"/>
      <c r="E5" s="861"/>
      <c r="F5" s="861"/>
      <c r="G5" s="861"/>
      <c r="H5" s="861"/>
      <c r="I5" s="861"/>
      <c r="J5" s="861"/>
      <c r="K5" s="861"/>
      <c r="L5" s="861"/>
      <c r="M5" s="861"/>
      <c r="N5" s="861"/>
    </row>
    <row r="7" spans="1:15" ht="12.75">
      <c r="A7" s="862" t="s">
        <v>209</v>
      </c>
      <c r="B7" s="862"/>
      <c r="L7" s="924" t="s">
        <v>434</v>
      </c>
      <c r="M7" s="924"/>
      <c r="N7" s="924"/>
      <c r="O7" s="98"/>
    </row>
    <row r="8" spans="1:14" ht="15.75" customHeight="1">
      <c r="A8" s="925" t="s">
        <v>1</v>
      </c>
      <c r="B8" s="925" t="s">
        <v>2</v>
      </c>
      <c r="C8" s="871" t="s">
        <v>3</v>
      </c>
      <c r="D8" s="871"/>
      <c r="E8" s="871"/>
      <c r="F8" s="922"/>
      <c r="G8" s="922"/>
      <c r="H8" s="871" t="s">
        <v>112</v>
      </c>
      <c r="I8" s="871"/>
      <c r="J8" s="871"/>
      <c r="K8" s="871"/>
      <c r="L8" s="871"/>
      <c r="M8" s="925" t="s">
        <v>167</v>
      </c>
      <c r="N8" s="849" t="s">
        <v>168</v>
      </c>
    </row>
    <row r="9" spans="1:19" ht="51">
      <c r="A9" s="926"/>
      <c r="B9" s="926"/>
      <c r="C9" s="4" t="s">
        <v>4</v>
      </c>
      <c r="D9" s="4" t="s">
        <v>5</v>
      </c>
      <c r="E9" s="4" t="s">
        <v>166</v>
      </c>
      <c r="F9" s="6" t="s">
        <v>110</v>
      </c>
      <c r="G9" s="6" t="s">
        <v>141</v>
      </c>
      <c r="H9" s="4" t="s">
        <v>4</v>
      </c>
      <c r="I9" s="91" t="s">
        <v>5</v>
      </c>
      <c r="J9" s="4" t="s">
        <v>166</v>
      </c>
      <c r="K9" s="6" t="s">
        <v>110</v>
      </c>
      <c r="L9" s="6" t="s">
        <v>142</v>
      </c>
      <c r="M9" s="926"/>
      <c r="N9" s="849"/>
      <c r="R9" s="8"/>
      <c r="S9" s="13"/>
    </row>
    <row r="10" spans="1:14" s="15" customFormat="1" ht="12.75">
      <c r="A10" s="4">
        <v>1</v>
      </c>
      <c r="B10" s="4">
        <v>2</v>
      </c>
      <c r="C10" s="4">
        <v>3</v>
      </c>
      <c r="D10" s="4">
        <v>4</v>
      </c>
      <c r="E10" s="4">
        <v>5</v>
      </c>
      <c r="F10" s="5">
        <v>6</v>
      </c>
      <c r="G10" s="123">
        <v>7</v>
      </c>
      <c r="H10" s="4">
        <v>8</v>
      </c>
      <c r="I10" s="91">
        <v>9</v>
      </c>
      <c r="J10" s="4">
        <v>10</v>
      </c>
      <c r="K10" s="2">
        <v>11</v>
      </c>
      <c r="L10" s="97">
        <v>12</v>
      </c>
      <c r="M10" s="97">
        <v>13</v>
      </c>
      <c r="N10" s="2">
        <v>14</v>
      </c>
    </row>
    <row r="11" spans="1:14" ht="12.75">
      <c r="A11" s="7">
        <v>1</v>
      </c>
      <c r="B11" s="8"/>
      <c r="C11" s="8"/>
      <c r="D11" s="8"/>
      <c r="E11" s="8"/>
      <c r="F11" s="8"/>
      <c r="G11" s="54"/>
      <c r="H11" s="8"/>
      <c r="I11" s="137"/>
      <c r="J11" s="8"/>
      <c r="K11" s="8"/>
      <c r="L11" s="8"/>
      <c r="M11" s="8"/>
      <c r="N11" s="8"/>
    </row>
    <row r="12" spans="1:14" ht="12.75">
      <c r="A12" s="7">
        <v>2</v>
      </c>
      <c r="B12" s="8"/>
      <c r="C12" s="8"/>
      <c r="D12" s="8"/>
      <c r="E12" s="8"/>
      <c r="F12" s="8"/>
      <c r="G12" s="54"/>
      <c r="H12" s="8"/>
      <c r="I12" s="137"/>
      <c r="J12" s="8"/>
      <c r="K12" s="8"/>
      <c r="L12" s="8"/>
      <c r="M12" s="8"/>
      <c r="N12" s="8"/>
    </row>
    <row r="13" spans="1:14" ht="12.75">
      <c r="A13" s="7">
        <v>3</v>
      </c>
      <c r="B13" s="8"/>
      <c r="C13" s="8"/>
      <c r="D13" s="8"/>
      <c r="E13" s="8"/>
      <c r="F13" s="8"/>
      <c r="G13" s="54"/>
      <c r="H13" s="8"/>
      <c r="I13" s="137"/>
      <c r="J13" s="8"/>
      <c r="K13" s="8"/>
      <c r="L13" s="8"/>
      <c r="M13" s="8"/>
      <c r="N13" s="8"/>
    </row>
    <row r="14" spans="1:14" ht="12.75">
      <c r="A14" s="7">
        <v>4</v>
      </c>
      <c r="B14" s="8"/>
      <c r="C14" s="8"/>
      <c r="D14" s="8"/>
      <c r="E14" s="8"/>
      <c r="F14" s="8"/>
      <c r="G14" s="54"/>
      <c r="H14" s="8"/>
      <c r="I14" s="137"/>
      <c r="J14" s="8"/>
      <c r="K14" s="8"/>
      <c r="L14" s="8"/>
      <c r="M14" s="8"/>
      <c r="N14" s="8"/>
    </row>
    <row r="15" spans="1:14" ht="12.75">
      <c r="A15" s="7">
        <v>5</v>
      </c>
      <c r="B15" s="8"/>
      <c r="C15" s="8"/>
      <c r="D15" s="8"/>
      <c r="E15" s="8"/>
      <c r="F15" s="8"/>
      <c r="G15" s="54"/>
      <c r="H15" s="8"/>
      <c r="I15" s="137"/>
      <c r="J15" s="8"/>
      <c r="K15" s="8"/>
      <c r="L15" s="8"/>
      <c r="M15" s="8"/>
      <c r="N15" s="8"/>
    </row>
    <row r="16" spans="1:14" ht="12.75">
      <c r="A16" s="7">
        <v>6</v>
      </c>
      <c r="B16" s="8"/>
      <c r="C16" s="8"/>
      <c r="D16" s="8"/>
      <c r="E16" s="8"/>
      <c r="F16" s="8"/>
      <c r="G16" s="54"/>
      <c r="H16" s="8"/>
      <c r="I16" s="137"/>
      <c r="J16" s="8"/>
      <c r="K16" s="8"/>
      <c r="L16" s="8"/>
      <c r="M16" s="8"/>
      <c r="N16" s="8"/>
    </row>
    <row r="17" spans="1:14" ht="12.75">
      <c r="A17" s="7">
        <v>7</v>
      </c>
      <c r="B17" s="8"/>
      <c r="C17" s="8"/>
      <c r="D17" s="8"/>
      <c r="E17" s="8"/>
      <c r="F17" s="8"/>
      <c r="G17" s="54"/>
      <c r="H17" s="8"/>
      <c r="I17" s="137"/>
      <c r="J17" s="8"/>
      <c r="K17" s="8"/>
      <c r="L17" s="8"/>
      <c r="M17" s="8"/>
      <c r="N17" s="8"/>
    </row>
    <row r="18" spans="1:14" ht="12.75">
      <c r="A18" s="7">
        <v>8</v>
      </c>
      <c r="B18" s="8"/>
      <c r="C18" s="8"/>
      <c r="D18" s="8"/>
      <c r="E18" s="8"/>
      <c r="F18" s="8"/>
      <c r="G18" s="54"/>
      <c r="H18" s="8"/>
      <c r="I18" s="137"/>
      <c r="J18" s="8"/>
      <c r="K18" s="8"/>
      <c r="L18" s="8"/>
      <c r="M18" s="8"/>
      <c r="N18" s="8"/>
    </row>
    <row r="19" spans="1:14" ht="12.75">
      <c r="A19" s="7">
        <v>9</v>
      </c>
      <c r="B19" s="8"/>
      <c r="C19" s="8"/>
      <c r="D19" s="8"/>
      <c r="E19" s="8"/>
      <c r="F19" s="8"/>
      <c r="G19" s="54"/>
      <c r="H19" s="8"/>
      <c r="I19" s="137"/>
      <c r="J19" s="8"/>
      <c r="K19" s="8"/>
      <c r="L19" s="8"/>
      <c r="M19" s="8"/>
      <c r="N19" s="8"/>
    </row>
    <row r="20" spans="1:14" ht="12.75">
      <c r="A20" s="7">
        <v>10</v>
      </c>
      <c r="B20" s="8"/>
      <c r="C20" s="8"/>
      <c r="D20" s="8"/>
      <c r="E20" s="8"/>
      <c r="F20" s="8"/>
      <c r="G20" s="54"/>
      <c r="H20" s="8"/>
      <c r="I20" s="137"/>
      <c r="J20" s="8"/>
      <c r="K20" s="8"/>
      <c r="L20" s="8"/>
      <c r="M20" s="8"/>
      <c r="N20" s="8"/>
    </row>
    <row r="21" spans="1:14" ht="12.75">
      <c r="A21" s="7">
        <v>11</v>
      </c>
      <c r="B21" s="8"/>
      <c r="C21" s="8"/>
      <c r="D21" s="8"/>
      <c r="E21" s="8"/>
      <c r="F21" s="8"/>
      <c r="G21" s="54"/>
      <c r="H21" s="8"/>
      <c r="I21" s="137"/>
      <c r="J21" s="8"/>
      <c r="K21" s="8"/>
      <c r="L21" s="8"/>
      <c r="M21" s="8"/>
      <c r="N21" s="8"/>
    </row>
    <row r="22" spans="1:14" ht="12.75">
      <c r="A22" s="7">
        <v>12</v>
      </c>
      <c r="B22" s="8"/>
      <c r="C22" s="8"/>
      <c r="D22" s="8"/>
      <c r="E22" s="8"/>
      <c r="F22" s="8"/>
      <c r="G22" s="54"/>
      <c r="H22" s="8"/>
      <c r="I22" s="137"/>
      <c r="J22" s="8"/>
      <c r="K22" s="8"/>
      <c r="L22" s="8"/>
      <c r="M22" s="8"/>
      <c r="N22" s="8"/>
    </row>
    <row r="23" spans="1:14" ht="12.75">
      <c r="A23" s="7">
        <v>13</v>
      </c>
      <c r="B23" s="8"/>
      <c r="C23" s="8"/>
      <c r="D23" s="8"/>
      <c r="E23" s="8"/>
      <c r="F23" s="8"/>
      <c r="G23" s="54"/>
      <c r="H23" s="8"/>
      <c r="I23" s="137"/>
      <c r="J23" s="8"/>
      <c r="K23" s="8"/>
      <c r="L23" s="8"/>
      <c r="M23" s="8"/>
      <c r="N23" s="8"/>
    </row>
    <row r="24" spans="1:14" ht="12.75">
      <c r="A24" s="7">
        <v>14</v>
      </c>
      <c r="B24" s="8"/>
      <c r="C24" s="8"/>
      <c r="D24" s="8"/>
      <c r="E24" s="8"/>
      <c r="F24" s="8"/>
      <c r="G24" s="54"/>
      <c r="H24" s="8"/>
      <c r="I24" s="137"/>
      <c r="J24" s="8"/>
      <c r="K24" s="8"/>
      <c r="L24" s="8"/>
      <c r="M24" s="8"/>
      <c r="N24" s="8"/>
    </row>
    <row r="25" spans="1:14" ht="12.75">
      <c r="A25" s="10" t="s">
        <v>6</v>
      </c>
      <c r="B25" s="8"/>
      <c r="C25" s="8"/>
      <c r="D25" s="8"/>
      <c r="E25" s="8"/>
      <c r="F25" s="8"/>
      <c r="G25" s="54"/>
      <c r="H25" s="8"/>
      <c r="I25" s="137"/>
      <c r="J25" s="8"/>
      <c r="K25" s="8"/>
      <c r="L25" s="8"/>
      <c r="M25" s="8"/>
      <c r="N25" s="8"/>
    </row>
    <row r="26" spans="1:14" ht="12.75">
      <c r="A26" s="10" t="s">
        <v>6</v>
      </c>
      <c r="B26" s="8"/>
      <c r="C26" s="8"/>
      <c r="D26" s="8"/>
      <c r="E26" s="8"/>
      <c r="F26" s="8"/>
      <c r="G26" s="54"/>
      <c r="H26" s="8"/>
      <c r="I26" s="137"/>
      <c r="J26" s="8"/>
      <c r="K26" s="8"/>
      <c r="L26" s="8"/>
      <c r="M26" s="8"/>
      <c r="N26" s="8"/>
    </row>
    <row r="27" spans="1:14" ht="12.75">
      <c r="A27" s="2" t="s">
        <v>18</v>
      </c>
      <c r="B27" s="8"/>
      <c r="C27" s="8"/>
      <c r="D27" s="8"/>
      <c r="E27" s="8"/>
      <c r="F27" s="8"/>
      <c r="G27" s="54"/>
      <c r="H27" s="8"/>
      <c r="I27" s="137"/>
      <c r="J27" s="8"/>
      <c r="K27" s="8"/>
      <c r="L27" s="8"/>
      <c r="M27" s="8"/>
      <c r="N27" s="8"/>
    </row>
    <row r="28" spans="1:14" ht="12.75">
      <c r="A28" s="12"/>
      <c r="B28" s="13"/>
      <c r="C28" s="13"/>
      <c r="D28" s="13"/>
      <c r="E28" s="13"/>
      <c r="F28" s="13"/>
      <c r="G28" s="13"/>
      <c r="H28" s="13"/>
      <c r="I28" s="13"/>
      <c r="J28" s="13"/>
      <c r="K28" s="13"/>
      <c r="L28" s="13"/>
      <c r="M28" s="13"/>
      <c r="N28" s="13"/>
    </row>
    <row r="29" ht="12.75">
      <c r="A29" s="11" t="s">
        <v>7</v>
      </c>
    </row>
    <row r="30" ht="12.75">
      <c r="A30" t="s">
        <v>8</v>
      </c>
    </row>
    <row r="31" spans="1:14" ht="12.75">
      <c r="A31" t="s">
        <v>9</v>
      </c>
      <c r="K31" s="12" t="s">
        <v>10</v>
      </c>
      <c r="L31" s="12" t="s">
        <v>10</v>
      </c>
      <c r="M31" s="12"/>
      <c r="N31" s="12" t="s">
        <v>10</v>
      </c>
    </row>
    <row r="32" spans="1:14" ht="12.75">
      <c r="A32" t="s">
        <v>101</v>
      </c>
      <c r="K32" s="12"/>
      <c r="L32" s="12"/>
      <c r="M32" s="12"/>
      <c r="N32" s="12"/>
    </row>
    <row r="33" spans="1:14" ht="12.75">
      <c r="A33" s="920" t="s">
        <v>102</v>
      </c>
      <c r="B33" s="920"/>
      <c r="C33" s="920"/>
      <c r="D33" s="920"/>
      <c r="K33" s="13"/>
      <c r="L33" s="13"/>
      <c r="M33" s="13"/>
      <c r="N33" s="13"/>
    </row>
    <row r="34" spans="1:14" ht="12.75">
      <c r="A34" s="863"/>
      <c r="B34" s="863"/>
      <c r="C34" s="863"/>
      <c r="D34" s="863"/>
      <c r="E34" s="13"/>
      <c r="F34" s="13"/>
      <c r="G34" s="13"/>
      <c r="H34" s="13"/>
      <c r="I34" s="13"/>
      <c r="J34" s="13"/>
      <c r="K34" s="13"/>
      <c r="L34" s="13"/>
      <c r="M34" s="13"/>
      <c r="N34" s="13"/>
    </row>
    <row r="35" spans="5:14" ht="12.75">
      <c r="E35" s="13"/>
      <c r="F35" s="13"/>
      <c r="G35" s="13"/>
      <c r="H35" s="13"/>
      <c r="I35" s="13"/>
      <c r="J35" s="13"/>
      <c r="K35" s="13"/>
      <c r="L35" s="13"/>
      <c r="M35" s="13"/>
      <c r="N35" s="13"/>
    </row>
    <row r="36" spans="5:14" ht="12.75">
      <c r="E36" s="13"/>
      <c r="F36" s="13"/>
      <c r="G36" s="13"/>
      <c r="H36" s="13"/>
      <c r="I36" s="13"/>
      <c r="J36" s="13"/>
      <c r="K36" s="13"/>
      <c r="L36" s="13"/>
      <c r="M36" s="13"/>
      <c r="N36" s="13"/>
    </row>
    <row r="37" spans="1:14" ht="15.75" customHeight="1">
      <c r="A37" s="14" t="s">
        <v>11</v>
      </c>
      <c r="B37" s="14"/>
      <c r="C37" s="14"/>
      <c r="D37" s="14"/>
      <c r="E37" s="14"/>
      <c r="F37" s="14"/>
      <c r="G37" s="14"/>
      <c r="H37" s="14"/>
      <c r="K37" s="15"/>
      <c r="L37" s="917" t="s">
        <v>12</v>
      </c>
      <c r="M37" s="917"/>
      <c r="N37" s="917"/>
    </row>
    <row r="38" spans="1:14" ht="15.75" customHeight="1">
      <c r="A38" s="917" t="s">
        <v>13</v>
      </c>
      <c r="B38" s="917"/>
      <c r="C38" s="917"/>
      <c r="D38" s="917"/>
      <c r="E38" s="917"/>
      <c r="F38" s="917"/>
      <c r="G38" s="917"/>
      <c r="H38" s="917"/>
      <c r="I38" s="917"/>
      <c r="J38" s="917"/>
      <c r="K38" s="917"/>
      <c r="L38" s="917"/>
      <c r="M38" s="917"/>
      <c r="N38" s="917"/>
    </row>
    <row r="39" spans="1:14" ht="15.75">
      <c r="A39" s="917" t="s">
        <v>14</v>
      </c>
      <c r="B39" s="917"/>
      <c r="C39" s="917"/>
      <c r="D39" s="917"/>
      <c r="E39" s="917"/>
      <c r="F39" s="917"/>
      <c r="G39" s="917"/>
      <c r="H39" s="917"/>
      <c r="I39" s="917"/>
      <c r="J39" s="917"/>
      <c r="K39" s="917"/>
      <c r="L39" s="917"/>
      <c r="M39" s="917"/>
      <c r="N39" s="917"/>
    </row>
    <row r="40" spans="11:14" ht="12.75">
      <c r="K40" s="862" t="s">
        <v>85</v>
      </c>
      <c r="L40" s="862"/>
      <c r="M40" s="862"/>
      <c r="N40" s="862"/>
    </row>
    <row r="41" spans="1:14" ht="12.75">
      <c r="A41" s="916"/>
      <c r="B41" s="916"/>
      <c r="C41" s="916"/>
      <c r="D41" s="916"/>
      <c r="E41" s="916"/>
      <c r="F41" s="916"/>
      <c r="G41" s="916"/>
      <c r="H41" s="916"/>
      <c r="I41" s="916"/>
      <c r="J41" s="916"/>
      <c r="K41" s="916"/>
      <c r="L41" s="916"/>
      <c r="M41" s="916"/>
      <c r="N41" s="916"/>
    </row>
  </sheetData>
  <sheetProtection/>
  <mergeCells count="19">
    <mergeCell ref="A41:N41"/>
    <mergeCell ref="N8:N9"/>
    <mergeCell ref="A33:D33"/>
    <mergeCell ref="A34:D34"/>
    <mergeCell ref="L37:N37"/>
    <mergeCell ref="A38:N38"/>
    <mergeCell ref="A39:N39"/>
    <mergeCell ref="K40:N40"/>
    <mergeCell ref="A8:A9"/>
    <mergeCell ref="B8:B9"/>
    <mergeCell ref="C8:G8"/>
    <mergeCell ref="H8:L8"/>
    <mergeCell ref="M8:M9"/>
    <mergeCell ref="A7:B7"/>
    <mergeCell ref="D1:J1"/>
    <mergeCell ref="A2:N2"/>
    <mergeCell ref="A3:N3"/>
    <mergeCell ref="A5:N5"/>
    <mergeCell ref="L7:N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00B050"/>
  </sheetPr>
  <dimension ref="A1:AX98"/>
  <sheetViews>
    <sheetView view="pageBreakPreview" zoomScale="90" zoomScaleNormal="145" zoomScaleSheetLayoutView="90" zoomScalePageLayoutView="0" workbookViewId="0" topLeftCell="A1">
      <pane xSplit="2" ySplit="9" topLeftCell="C82" activePane="bottomRight" state="frozen"/>
      <selection pane="topLeft" activeCell="H33" sqref="A33:V43"/>
      <selection pane="topRight" activeCell="H33" sqref="A33:V43"/>
      <selection pane="bottomLeft" activeCell="H33" sqref="A33:V43"/>
      <selection pane="bottomRight" activeCell="I87" sqref="I87"/>
    </sheetView>
  </sheetViews>
  <sheetFormatPr defaultColWidth="9.140625" defaultRowHeight="12.75"/>
  <cols>
    <col min="1" max="1" width="4.421875" style="321" customWidth="1"/>
    <col min="2" max="2" width="20.00390625" style="321" customWidth="1"/>
    <col min="3" max="4" width="9.7109375" style="321" customWidth="1"/>
    <col min="5" max="5" width="9.140625" style="321" customWidth="1"/>
    <col min="6" max="6" width="9.57421875" style="321" customWidth="1"/>
    <col min="7" max="7" width="9.7109375" style="321" customWidth="1"/>
    <col min="8" max="8" width="7.8515625" style="321" customWidth="1"/>
    <col min="9" max="9" width="10.00390625" style="321" customWidth="1"/>
    <col min="10" max="11" width="9.8515625" style="321" customWidth="1"/>
    <col min="12" max="12" width="9.140625" style="321" customWidth="1"/>
    <col min="13" max="13" width="10.7109375" style="321" customWidth="1"/>
    <col min="14" max="14" width="9.8515625" style="321" customWidth="1"/>
    <col min="15" max="15" width="7.57421875" style="321" customWidth="1"/>
    <col min="16" max="16" width="10.421875" style="321" customWidth="1"/>
    <col min="17" max="17" width="8.8515625" style="321" customWidth="1"/>
    <col min="18" max="18" width="23.8515625" style="321" customWidth="1"/>
    <col min="19" max="19" width="11.00390625" style="321" customWidth="1"/>
    <col min="20" max="20" width="9.140625" style="321" customWidth="1"/>
    <col min="21" max="21" width="10.28125" style="321" customWidth="1"/>
    <col min="22" max="16384" width="9.140625" style="321" customWidth="1"/>
  </cols>
  <sheetData>
    <row r="1" spans="5:19" ht="17.25" customHeight="1">
      <c r="E1" s="929"/>
      <c r="F1" s="929"/>
      <c r="G1" s="929"/>
      <c r="H1" s="929"/>
      <c r="I1" s="929"/>
      <c r="J1" s="929"/>
      <c r="K1" s="929"/>
      <c r="L1" s="929"/>
      <c r="R1" s="487" t="s">
        <v>90</v>
      </c>
      <c r="S1" s="486"/>
    </row>
    <row r="2" spans="1:17" ht="15.75">
      <c r="A2" s="930" t="s">
        <v>0</v>
      </c>
      <c r="B2" s="930"/>
      <c r="C2" s="930"/>
      <c r="D2" s="930"/>
      <c r="E2" s="930"/>
      <c r="F2" s="930"/>
      <c r="G2" s="930"/>
      <c r="H2" s="930"/>
      <c r="I2" s="930"/>
      <c r="J2" s="930"/>
      <c r="K2" s="930"/>
      <c r="L2" s="930"/>
      <c r="M2" s="930"/>
      <c r="N2" s="930"/>
      <c r="O2" s="930"/>
      <c r="P2" s="930"/>
      <c r="Q2" s="930"/>
    </row>
    <row r="3" spans="1:17" ht="20.25">
      <c r="A3" s="931" t="s">
        <v>388</v>
      </c>
      <c r="B3" s="931"/>
      <c r="C3" s="931"/>
      <c r="D3" s="931"/>
      <c r="E3" s="931"/>
      <c r="F3" s="931"/>
      <c r="G3" s="931"/>
      <c r="H3" s="931"/>
      <c r="I3" s="931"/>
      <c r="J3" s="931"/>
      <c r="K3" s="931"/>
      <c r="L3" s="931"/>
      <c r="M3" s="931"/>
      <c r="N3" s="931"/>
      <c r="O3" s="931"/>
      <c r="P3" s="931"/>
      <c r="Q3" s="931"/>
    </row>
    <row r="4" spans="1:17" s="489" customFormat="1" ht="15.75">
      <c r="A4" s="930" t="s">
        <v>793</v>
      </c>
      <c r="B4" s="930"/>
      <c r="C4" s="930"/>
      <c r="D4" s="930"/>
      <c r="E4" s="930"/>
      <c r="F4" s="930"/>
      <c r="G4" s="930"/>
      <c r="H4" s="930"/>
      <c r="I4" s="930"/>
      <c r="J4" s="930"/>
      <c r="K4" s="930"/>
      <c r="L4" s="930"/>
      <c r="M4" s="930"/>
      <c r="N4" s="930"/>
      <c r="O4" s="930"/>
      <c r="P4" s="930"/>
      <c r="Q4" s="930"/>
    </row>
    <row r="5" spans="14:18" ht="12.75">
      <c r="N5" s="324"/>
      <c r="O5" s="324"/>
      <c r="Q5" s="324"/>
      <c r="R5" s="488" t="s">
        <v>794</v>
      </c>
    </row>
    <row r="6" spans="1:18" ht="12.75">
      <c r="A6" s="932" t="s">
        <v>994</v>
      </c>
      <c r="B6" s="932"/>
      <c r="N6" s="326"/>
      <c r="O6" s="326"/>
      <c r="P6" s="327"/>
      <c r="Q6" s="325"/>
      <c r="R6" s="327"/>
    </row>
    <row r="7" spans="1:50" ht="15.75" customHeight="1">
      <c r="A7" s="933" t="s">
        <v>1</v>
      </c>
      <c r="B7" s="933" t="s">
        <v>2</v>
      </c>
      <c r="C7" s="935" t="s">
        <v>3</v>
      </c>
      <c r="D7" s="935"/>
      <c r="E7" s="935"/>
      <c r="F7" s="935"/>
      <c r="G7" s="936"/>
      <c r="H7" s="936"/>
      <c r="I7" s="937"/>
      <c r="J7" s="938" t="s">
        <v>112</v>
      </c>
      <c r="K7" s="938"/>
      <c r="L7" s="938"/>
      <c r="M7" s="938"/>
      <c r="N7" s="938"/>
      <c r="O7" s="938"/>
      <c r="P7" s="938"/>
      <c r="Q7" s="933" t="s">
        <v>240</v>
      </c>
      <c r="R7" s="939" t="s">
        <v>241</v>
      </c>
      <c r="S7" s="666"/>
      <c r="T7" s="666"/>
      <c r="U7" s="666"/>
      <c r="V7" s="666"/>
      <c r="W7" s="666"/>
      <c r="X7" s="666"/>
      <c r="Y7" s="666"/>
      <c r="Z7" s="666"/>
      <c r="AA7" s="666"/>
      <c r="AB7" s="666"/>
      <c r="AC7" s="666"/>
      <c r="AD7" s="666"/>
      <c r="AE7" s="666"/>
      <c r="AF7" s="666"/>
      <c r="AG7" s="666"/>
      <c r="AH7" s="666"/>
      <c r="AI7" s="666"/>
      <c r="AJ7" s="666"/>
      <c r="AK7" s="666"/>
      <c r="AL7" s="666"/>
      <c r="AM7" s="666"/>
      <c r="AN7" s="666"/>
      <c r="AO7" s="666"/>
      <c r="AP7" s="666"/>
      <c r="AQ7" s="666"/>
      <c r="AR7" s="666"/>
      <c r="AS7" s="666"/>
      <c r="AT7" s="666"/>
      <c r="AU7" s="666"/>
      <c r="AV7" s="666"/>
      <c r="AW7" s="666"/>
      <c r="AX7" s="666"/>
    </row>
    <row r="8" spans="1:50" s="668" customFormat="1" ht="72">
      <c r="A8" s="934"/>
      <c r="B8" s="934"/>
      <c r="C8" s="302" t="s">
        <v>598</v>
      </c>
      <c r="D8" s="302" t="s">
        <v>599</v>
      </c>
      <c r="E8" s="302" t="s">
        <v>5</v>
      </c>
      <c r="F8" s="302" t="s">
        <v>600</v>
      </c>
      <c r="G8" s="328" t="s">
        <v>110</v>
      </c>
      <c r="H8" s="328" t="s">
        <v>239</v>
      </c>
      <c r="I8" s="329" t="s">
        <v>795</v>
      </c>
      <c r="J8" s="302" t="s">
        <v>598</v>
      </c>
      <c r="K8" s="302" t="s">
        <v>599</v>
      </c>
      <c r="L8" s="302" t="s">
        <v>5</v>
      </c>
      <c r="M8" s="302" t="s">
        <v>600</v>
      </c>
      <c r="N8" s="328" t="s">
        <v>110</v>
      </c>
      <c r="O8" s="328" t="s">
        <v>239</v>
      </c>
      <c r="P8" s="328" t="s">
        <v>796</v>
      </c>
      <c r="Q8" s="934"/>
      <c r="R8" s="940"/>
      <c r="S8" s="669" t="s">
        <v>1064</v>
      </c>
      <c r="T8" s="669" t="s">
        <v>1060</v>
      </c>
      <c r="U8" s="669" t="s">
        <v>1063</v>
      </c>
      <c r="V8" s="669" t="s">
        <v>1061</v>
      </c>
      <c r="W8" s="669" t="s">
        <v>1067</v>
      </c>
      <c r="X8" s="669" t="s">
        <v>1062</v>
      </c>
      <c r="Y8" s="667"/>
      <c r="Z8" s="667"/>
      <c r="AA8" s="667"/>
      <c r="AB8" s="667"/>
      <c r="AC8" s="667"/>
      <c r="AD8" s="667"/>
      <c r="AE8" s="667"/>
      <c r="AF8" s="667"/>
      <c r="AG8" s="667"/>
      <c r="AH8" s="667"/>
      <c r="AI8" s="667"/>
      <c r="AJ8" s="667"/>
      <c r="AK8" s="667"/>
      <c r="AL8" s="667"/>
      <c r="AM8" s="667"/>
      <c r="AN8" s="667"/>
      <c r="AO8" s="667"/>
      <c r="AP8" s="667"/>
      <c r="AQ8" s="667"/>
      <c r="AR8" s="667"/>
      <c r="AS8" s="667"/>
      <c r="AT8" s="667"/>
      <c r="AU8" s="667"/>
      <c r="AV8" s="667"/>
      <c r="AW8" s="667"/>
      <c r="AX8" s="667"/>
    </row>
    <row r="9" spans="1:24" s="334" customFormat="1" ht="12.75">
      <c r="A9" s="304">
        <v>1</v>
      </c>
      <c r="B9" s="304">
        <v>2</v>
      </c>
      <c r="C9" s="304">
        <v>3</v>
      </c>
      <c r="D9" s="304" t="s">
        <v>602</v>
      </c>
      <c r="E9" s="304">
        <v>4</v>
      </c>
      <c r="F9" s="304">
        <v>5</v>
      </c>
      <c r="G9" s="331">
        <v>6</v>
      </c>
      <c r="H9" s="332">
        <v>7</v>
      </c>
      <c r="I9" s="333">
        <v>8</v>
      </c>
      <c r="J9" s="304">
        <v>9</v>
      </c>
      <c r="K9" s="304" t="s">
        <v>603</v>
      </c>
      <c r="L9" s="331">
        <v>10</v>
      </c>
      <c r="M9" s="332">
        <v>11</v>
      </c>
      <c r="N9" s="331">
        <v>12</v>
      </c>
      <c r="O9" s="332">
        <v>13</v>
      </c>
      <c r="P9" s="331">
        <v>14</v>
      </c>
      <c r="Q9" s="332">
        <v>15</v>
      </c>
      <c r="R9" s="333">
        <v>16</v>
      </c>
      <c r="S9" s="665">
        <v>1</v>
      </c>
      <c r="T9" s="665">
        <v>2</v>
      </c>
      <c r="U9" s="665">
        <v>3</v>
      </c>
      <c r="V9" s="665">
        <v>4</v>
      </c>
      <c r="W9" s="665"/>
      <c r="X9" s="665">
        <v>5</v>
      </c>
    </row>
    <row r="10" spans="1:26" ht="76.5">
      <c r="A10" s="308">
        <v>1</v>
      </c>
      <c r="B10" s="520" t="s">
        <v>627</v>
      </c>
      <c r="C10" s="335">
        <v>1</v>
      </c>
      <c r="D10" s="336">
        <v>2083</v>
      </c>
      <c r="E10" s="336">
        <v>12</v>
      </c>
      <c r="F10" s="336">
        <v>0</v>
      </c>
      <c r="G10" s="337">
        <v>2</v>
      </c>
      <c r="H10" s="337">
        <v>40</v>
      </c>
      <c r="I10" s="338">
        <v>2138</v>
      </c>
      <c r="J10" s="336">
        <v>1</v>
      </c>
      <c r="K10" s="336">
        <v>1794</v>
      </c>
      <c r="L10" s="336">
        <v>12</v>
      </c>
      <c r="M10" s="336">
        <v>0</v>
      </c>
      <c r="N10" s="336">
        <v>0</v>
      </c>
      <c r="O10" s="336">
        <v>0</v>
      </c>
      <c r="P10" s="310">
        <v>1807</v>
      </c>
      <c r="Q10" s="310">
        <v>331</v>
      </c>
      <c r="R10" s="670" t="s">
        <v>835</v>
      </c>
      <c r="S10" s="336">
        <v>289</v>
      </c>
      <c r="T10" s="336">
        <v>0</v>
      </c>
      <c r="U10" s="336">
        <v>40</v>
      </c>
      <c r="V10" s="336">
        <v>2</v>
      </c>
      <c r="W10" s="336"/>
      <c r="X10" s="336">
        <v>0</v>
      </c>
      <c r="Y10" s="321">
        <v>331</v>
      </c>
      <c r="Z10" s="321">
        <v>0</v>
      </c>
    </row>
    <row r="11" spans="1:26" ht="25.5">
      <c r="A11" s="308">
        <v>2</v>
      </c>
      <c r="B11" s="520" t="s">
        <v>628</v>
      </c>
      <c r="C11" s="335">
        <v>0</v>
      </c>
      <c r="D11" s="336">
        <v>1774</v>
      </c>
      <c r="E11" s="336">
        <v>0</v>
      </c>
      <c r="F11" s="336">
        <v>0</v>
      </c>
      <c r="G11" s="337">
        <v>15</v>
      </c>
      <c r="H11" s="337">
        <v>62</v>
      </c>
      <c r="I11" s="338">
        <v>1851</v>
      </c>
      <c r="J11" s="336">
        <v>0</v>
      </c>
      <c r="K11" s="336">
        <v>1678</v>
      </c>
      <c r="L11" s="336">
        <v>0</v>
      </c>
      <c r="M11" s="336">
        <v>0</v>
      </c>
      <c r="N11" s="336">
        <v>15</v>
      </c>
      <c r="O11" s="336">
        <v>62</v>
      </c>
      <c r="P11" s="310">
        <v>1755</v>
      </c>
      <c r="Q11" s="310">
        <v>96</v>
      </c>
      <c r="R11" s="670" t="s">
        <v>836</v>
      </c>
      <c r="S11" s="336">
        <v>96</v>
      </c>
      <c r="T11" s="336">
        <v>0</v>
      </c>
      <c r="U11" s="336">
        <v>0</v>
      </c>
      <c r="V11" s="336">
        <v>0</v>
      </c>
      <c r="W11" s="336"/>
      <c r="X11" s="336">
        <v>0</v>
      </c>
      <c r="Y11" s="321">
        <v>96</v>
      </c>
      <c r="Z11" s="321">
        <v>0</v>
      </c>
    </row>
    <row r="12" spans="1:26" ht="25.5">
      <c r="A12" s="308">
        <v>3</v>
      </c>
      <c r="B12" s="520" t="s">
        <v>629</v>
      </c>
      <c r="C12" s="335">
        <v>0</v>
      </c>
      <c r="D12" s="336">
        <v>2513</v>
      </c>
      <c r="E12" s="336">
        <v>33</v>
      </c>
      <c r="F12" s="336">
        <v>0</v>
      </c>
      <c r="G12" s="337">
        <v>0</v>
      </c>
      <c r="H12" s="337">
        <v>38</v>
      </c>
      <c r="I12" s="338">
        <v>2584</v>
      </c>
      <c r="J12" s="336">
        <v>0</v>
      </c>
      <c r="K12" s="336">
        <v>2428</v>
      </c>
      <c r="L12" s="336">
        <v>33</v>
      </c>
      <c r="M12" s="336">
        <v>0</v>
      </c>
      <c r="N12" s="336">
        <v>0</v>
      </c>
      <c r="O12" s="336">
        <v>38</v>
      </c>
      <c r="P12" s="310">
        <v>2499</v>
      </c>
      <c r="Q12" s="310">
        <v>85</v>
      </c>
      <c r="R12" s="670" t="s">
        <v>837</v>
      </c>
      <c r="S12" s="336">
        <v>85</v>
      </c>
      <c r="T12" s="336">
        <v>0</v>
      </c>
      <c r="U12" s="336">
        <v>0</v>
      </c>
      <c r="V12" s="336">
        <v>0</v>
      </c>
      <c r="W12" s="336"/>
      <c r="X12" s="336">
        <v>0</v>
      </c>
      <c r="Y12" s="321">
        <v>85</v>
      </c>
      <c r="Z12" s="321">
        <v>0</v>
      </c>
    </row>
    <row r="13" spans="1:26" ht="25.5">
      <c r="A13" s="308">
        <v>4</v>
      </c>
      <c r="B13" s="520" t="s">
        <v>630</v>
      </c>
      <c r="C13" s="335">
        <v>0</v>
      </c>
      <c r="D13" s="336">
        <v>1405</v>
      </c>
      <c r="E13" s="336">
        <v>2</v>
      </c>
      <c r="F13" s="336">
        <v>0</v>
      </c>
      <c r="G13" s="337">
        <v>0</v>
      </c>
      <c r="H13" s="337">
        <v>0</v>
      </c>
      <c r="I13" s="338">
        <v>1407</v>
      </c>
      <c r="J13" s="336">
        <v>0</v>
      </c>
      <c r="K13" s="336">
        <v>1283</v>
      </c>
      <c r="L13" s="336">
        <v>2</v>
      </c>
      <c r="M13" s="336">
        <v>0</v>
      </c>
      <c r="N13" s="336">
        <v>0</v>
      </c>
      <c r="O13" s="336">
        <v>0</v>
      </c>
      <c r="P13" s="310">
        <v>1285</v>
      </c>
      <c r="Q13" s="310">
        <v>122</v>
      </c>
      <c r="R13" s="670" t="s">
        <v>838</v>
      </c>
      <c r="S13" s="336">
        <v>122</v>
      </c>
      <c r="T13" s="336">
        <v>0</v>
      </c>
      <c r="U13" s="336">
        <v>0</v>
      </c>
      <c r="V13" s="336">
        <v>0</v>
      </c>
      <c r="W13" s="336"/>
      <c r="X13" s="336">
        <v>0</v>
      </c>
      <c r="Y13" s="321">
        <v>122</v>
      </c>
      <c r="Z13" s="321">
        <v>0</v>
      </c>
    </row>
    <row r="14" spans="1:26" ht="12.75">
      <c r="A14" s="308">
        <v>5</v>
      </c>
      <c r="B14" s="520" t="s">
        <v>631</v>
      </c>
      <c r="C14" s="335">
        <v>0</v>
      </c>
      <c r="D14" s="336">
        <v>1063</v>
      </c>
      <c r="E14" s="336">
        <v>0</v>
      </c>
      <c r="F14" s="336">
        <v>0</v>
      </c>
      <c r="G14" s="337">
        <v>0</v>
      </c>
      <c r="H14" s="337">
        <v>0</v>
      </c>
      <c r="I14" s="338">
        <v>1063</v>
      </c>
      <c r="J14" s="336">
        <v>0</v>
      </c>
      <c r="K14" s="336">
        <v>1032</v>
      </c>
      <c r="L14" s="336">
        <v>0</v>
      </c>
      <c r="M14" s="336">
        <v>0</v>
      </c>
      <c r="N14" s="336">
        <v>0</v>
      </c>
      <c r="O14" s="336">
        <v>0</v>
      </c>
      <c r="P14" s="310">
        <v>1032</v>
      </c>
      <c r="Q14" s="310">
        <v>31</v>
      </c>
      <c r="R14" s="670" t="s">
        <v>839</v>
      </c>
      <c r="S14" s="336">
        <v>31</v>
      </c>
      <c r="T14" s="336"/>
      <c r="U14" s="336"/>
      <c r="V14" s="336"/>
      <c r="W14" s="336"/>
      <c r="X14" s="336"/>
      <c r="Y14" s="321">
        <v>31</v>
      </c>
      <c r="Z14" s="321">
        <v>0</v>
      </c>
    </row>
    <row r="15" spans="1:26" ht="51">
      <c r="A15" s="308">
        <v>6</v>
      </c>
      <c r="B15" s="520" t="s">
        <v>632</v>
      </c>
      <c r="C15" s="335">
        <v>2</v>
      </c>
      <c r="D15" s="336">
        <v>2266</v>
      </c>
      <c r="E15" s="336">
        <v>83</v>
      </c>
      <c r="F15" s="336">
        <v>0</v>
      </c>
      <c r="G15" s="337">
        <v>12</v>
      </c>
      <c r="H15" s="337">
        <v>22</v>
      </c>
      <c r="I15" s="338">
        <v>2385</v>
      </c>
      <c r="J15" s="336">
        <v>2</v>
      </c>
      <c r="K15" s="336">
        <v>2151</v>
      </c>
      <c r="L15" s="336">
        <v>83</v>
      </c>
      <c r="M15" s="336">
        <v>0</v>
      </c>
      <c r="N15" s="336">
        <v>12</v>
      </c>
      <c r="O15" s="336">
        <v>22</v>
      </c>
      <c r="P15" s="310">
        <v>2270</v>
      </c>
      <c r="Q15" s="310">
        <v>115</v>
      </c>
      <c r="R15" s="670" t="s">
        <v>840</v>
      </c>
      <c r="S15" s="336">
        <v>115</v>
      </c>
      <c r="T15" s="336"/>
      <c r="U15" s="336"/>
      <c r="V15" s="336"/>
      <c r="W15" s="336"/>
      <c r="X15" s="336"/>
      <c r="Y15" s="321">
        <v>115</v>
      </c>
      <c r="Z15" s="321">
        <v>0</v>
      </c>
    </row>
    <row r="16" spans="1:26" ht="38.25">
      <c r="A16" s="308">
        <v>7</v>
      </c>
      <c r="B16" s="520" t="s">
        <v>633</v>
      </c>
      <c r="C16" s="335">
        <v>0</v>
      </c>
      <c r="D16" s="336">
        <v>1826</v>
      </c>
      <c r="E16" s="336">
        <v>0</v>
      </c>
      <c r="F16" s="336">
        <v>0</v>
      </c>
      <c r="G16" s="337">
        <v>0</v>
      </c>
      <c r="H16" s="337">
        <v>39</v>
      </c>
      <c r="I16" s="338">
        <v>1865</v>
      </c>
      <c r="J16" s="336">
        <v>0</v>
      </c>
      <c r="K16" s="336">
        <v>1797</v>
      </c>
      <c r="L16" s="336">
        <v>0</v>
      </c>
      <c r="M16" s="336">
        <v>0</v>
      </c>
      <c r="N16" s="336">
        <v>0</v>
      </c>
      <c r="O16" s="336">
        <v>39</v>
      </c>
      <c r="P16" s="310">
        <v>1836</v>
      </c>
      <c r="Q16" s="310">
        <v>29</v>
      </c>
      <c r="R16" s="670" t="s">
        <v>841</v>
      </c>
      <c r="S16" s="310">
        <v>4</v>
      </c>
      <c r="T16" s="336"/>
      <c r="U16" s="336"/>
      <c r="V16" s="336"/>
      <c r="W16" s="336"/>
      <c r="X16" s="336">
        <v>25</v>
      </c>
      <c r="Y16" s="321">
        <v>29</v>
      </c>
      <c r="Z16" s="321">
        <v>0</v>
      </c>
    </row>
    <row r="17" spans="1:26" ht="12.75">
      <c r="A17" s="308">
        <v>8</v>
      </c>
      <c r="B17" s="520" t="s">
        <v>634</v>
      </c>
      <c r="C17" s="335">
        <v>1</v>
      </c>
      <c r="D17" s="336">
        <v>483</v>
      </c>
      <c r="E17" s="336">
        <v>3</v>
      </c>
      <c r="F17" s="336">
        <v>0</v>
      </c>
      <c r="G17" s="337">
        <v>0</v>
      </c>
      <c r="H17" s="337">
        <v>0</v>
      </c>
      <c r="I17" s="338">
        <v>487</v>
      </c>
      <c r="J17" s="336">
        <v>1</v>
      </c>
      <c r="K17" s="336">
        <v>483</v>
      </c>
      <c r="L17" s="336">
        <v>3</v>
      </c>
      <c r="M17" s="336">
        <v>0</v>
      </c>
      <c r="N17" s="336">
        <v>0</v>
      </c>
      <c r="O17" s="336">
        <v>0</v>
      </c>
      <c r="P17" s="310">
        <v>487</v>
      </c>
      <c r="Q17" s="310">
        <v>0</v>
      </c>
      <c r="R17" s="670">
        <v>0</v>
      </c>
      <c r="S17" s="336"/>
      <c r="T17" s="336"/>
      <c r="U17" s="336"/>
      <c r="V17" s="336"/>
      <c r="W17" s="336"/>
      <c r="X17" s="336"/>
      <c r="Y17" s="321">
        <v>0</v>
      </c>
      <c r="Z17" s="321">
        <v>0</v>
      </c>
    </row>
    <row r="18" spans="1:26" ht="12.75">
      <c r="A18" s="308">
        <v>9</v>
      </c>
      <c r="B18" s="520" t="s">
        <v>635</v>
      </c>
      <c r="C18" s="335">
        <v>0</v>
      </c>
      <c r="D18" s="336">
        <v>2470</v>
      </c>
      <c r="E18" s="336">
        <v>5</v>
      </c>
      <c r="F18" s="336">
        <v>0</v>
      </c>
      <c r="G18" s="337">
        <v>0</v>
      </c>
      <c r="H18" s="337">
        <v>0</v>
      </c>
      <c r="I18" s="338">
        <v>2475</v>
      </c>
      <c r="J18" s="336">
        <v>0</v>
      </c>
      <c r="K18" s="336">
        <v>2361</v>
      </c>
      <c r="L18" s="336">
        <v>5</v>
      </c>
      <c r="M18" s="336">
        <v>0</v>
      </c>
      <c r="N18" s="336">
        <v>0</v>
      </c>
      <c r="O18" s="336">
        <v>0</v>
      </c>
      <c r="P18" s="310">
        <v>2366</v>
      </c>
      <c r="Q18" s="310">
        <v>109</v>
      </c>
      <c r="R18" s="670" t="s">
        <v>842</v>
      </c>
      <c r="S18" s="336">
        <v>109</v>
      </c>
      <c r="T18" s="336"/>
      <c r="U18" s="336"/>
      <c r="V18" s="336"/>
      <c r="W18" s="336"/>
      <c r="X18" s="336"/>
      <c r="Y18" s="321">
        <v>109</v>
      </c>
      <c r="Z18" s="321">
        <v>0</v>
      </c>
    </row>
    <row r="19" spans="1:26" ht="12.75">
      <c r="A19" s="308">
        <v>10</v>
      </c>
      <c r="B19" s="520" t="s">
        <v>636</v>
      </c>
      <c r="C19" s="335">
        <v>0</v>
      </c>
      <c r="D19" s="336">
        <v>2054</v>
      </c>
      <c r="E19" s="336">
        <v>16</v>
      </c>
      <c r="F19" s="336">
        <v>0</v>
      </c>
      <c r="G19" s="337">
        <v>0</v>
      </c>
      <c r="H19" s="337">
        <v>0</v>
      </c>
      <c r="I19" s="338">
        <v>2070</v>
      </c>
      <c r="J19" s="336">
        <v>0</v>
      </c>
      <c r="K19" s="336">
        <v>1856</v>
      </c>
      <c r="L19" s="336">
        <v>16</v>
      </c>
      <c r="M19" s="336">
        <v>0</v>
      </c>
      <c r="N19" s="336">
        <v>0</v>
      </c>
      <c r="O19" s="336">
        <v>0</v>
      </c>
      <c r="P19" s="310">
        <v>1872</v>
      </c>
      <c r="Q19" s="310">
        <v>198</v>
      </c>
      <c r="R19" s="670" t="s">
        <v>843</v>
      </c>
      <c r="S19" s="336">
        <v>198</v>
      </c>
      <c r="T19" s="336"/>
      <c r="U19" s="336"/>
      <c r="V19" s="336"/>
      <c r="W19" s="336"/>
      <c r="X19" s="336"/>
      <c r="Y19" s="321">
        <v>198</v>
      </c>
      <c r="Z19" s="321">
        <v>0</v>
      </c>
    </row>
    <row r="20" spans="1:26" ht="25.5">
      <c r="A20" s="308">
        <v>11</v>
      </c>
      <c r="B20" s="520" t="s">
        <v>637</v>
      </c>
      <c r="C20" s="335">
        <v>0</v>
      </c>
      <c r="D20" s="336">
        <v>1598</v>
      </c>
      <c r="E20" s="336">
        <v>0</v>
      </c>
      <c r="F20" s="336">
        <v>0</v>
      </c>
      <c r="G20" s="337">
        <v>0</v>
      </c>
      <c r="H20" s="337">
        <v>22</v>
      </c>
      <c r="I20" s="338">
        <v>1620</v>
      </c>
      <c r="J20" s="336">
        <v>0</v>
      </c>
      <c r="K20" s="336">
        <v>1400</v>
      </c>
      <c r="L20" s="336">
        <v>0</v>
      </c>
      <c r="M20" s="336">
        <v>0</v>
      </c>
      <c r="N20" s="336">
        <v>0</v>
      </c>
      <c r="O20" s="336">
        <v>22</v>
      </c>
      <c r="P20" s="310">
        <v>1422</v>
      </c>
      <c r="Q20" s="310">
        <v>198</v>
      </c>
      <c r="R20" s="670" t="s">
        <v>844</v>
      </c>
      <c r="S20" s="336">
        <v>198</v>
      </c>
      <c r="T20" s="336"/>
      <c r="U20" s="336"/>
      <c r="V20" s="336"/>
      <c r="W20" s="336"/>
      <c r="X20" s="336"/>
      <c r="Y20" s="321">
        <v>198</v>
      </c>
      <c r="Z20" s="321">
        <v>0</v>
      </c>
    </row>
    <row r="21" spans="1:26" ht="12.75">
      <c r="A21" s="308">
        <v>12</v>
      </c>
      <c r="B21" s="520" t="s">
        <v>638</v>
      </c>
      <c r="C21" s="335">
        <v>1</v>
      </c>
      <c r="D21" s="336">
        <v>1396</v>
      </c>
      <c r="E21" s="336">
        <v>3</v>
      </c>
      <c r="F21" s="336">
        <v>0</v>
      </c>
      <c r="G21" s="337">
        <v>0</v>
      </c>
      <c r="H21" s="337">
        <v>0</v>
      </c>
      <c r="I21" s="338">
        <v>1400</v>
      </c>
      <c r="J21" s="336">
        <v>1</v>
      </c>
      <c r="K21" s="336">
        <v>1357</v>
      </c>
      <c r="L21" s="336">
        <v>3</v>
      </c>
      <c r="M21" s="336">
        <v>0</v>
      </c>
      <c r="N21" s="336">
        <v>0</v>
      </c>
      <c r="O21" s="336">
        <v>0</v>
      </c>
      <c r="P21" s="310">
        <v>1361</v>
      </c>
      <c r="Q21" s="310">
        <v>39</v>
      </c>
      <c r="R21" s="670" t="s">
        <v>845</v>
      </c>
      <c r="S21" s="336">
        <v>39</v>
      </c>
      <c r="T21" s="336"/>
      <c r="U21" s="336"/>
      <c r="V21" s="336"/>
      <c r="W21" s="336"/>
      <c r="X21" s="336"/>
      <c r="Y21" s="321">
        <v>39</v>
      </c>
      <c r="Z21" s="321">
        <v>0</v>
      </c>
    </row>
    <row r="22" spans="1:26" ht="63.75">
      <c r="A22" s="308">
        <v>13</v>
      </c>
      <c r="B22" s="520" t="s">
        <v>639</v>
      </c>
      <c r="C22" s="335">
        <v>1</v>
      </c>
      <c r="D22" s="336">
        <v>2169</v>
      </c>
      <c r="E22" s="336">
        <v>7</v>
      </c>
      <c r="F22" s="336">
        <v>0</v>
      </c>
      <c r="G22" s="337">
        <v>21</v>
      </c>
      <c r="H22" s="337">
        <v>14</v>
      </c>
      <c r="I22" s="338">
        <v>2212</v>
      </c>
      <c r="J22" s="336">
        <v>1</v>
      </c>
      <c r="K22" s="336">
        <v>2128</v>
      </c>
      <c r="L22" s="336">
        <v>7</v>
      </c>
      <c r="M22" s="336">
        <v>0</v>
      </c>
      <c r="N22" s="336">
        <v>21</v>
      </c>
      <c r="O22" s="336">
        <v>0</v>
      </c>
      <c r="P22" s="310">
        <v>2157</v>
      </c>
      <c r="Q22" s="310">
        <v>55</v>
      </c>
      <c r="R22" s="670" t="s">
        <v>846</v>
      </c>
      <c r="S22" s="336">
        <v>41</v>
      </c>
      <c r="T22" s="336"/>
      <c r="U22" s="336">
        <v>14</v>
      </c>
      <c r="V22" s="336"/>
      <c r="W22" s="336"/>
      <c r="X22" s="336"/>
      <c r="Y22" s="321">
        <v>55</v>
      </c>
      <c r="Z22" s="321">
        <v>0</v>
      </c>
    </row>
    <row r="23" spans="1:26" ht="25.5">
      <c r="A23" s="308">
        <v>14</v>
      </c>
      <c r="B23" s="520" t="s">
        <v>640</v>
      </c>
      <c r="C23" s="335">
        <v>0</v>
      </c>
      <c r="D23" s="336">
        <v>2097</v>
      </c>
      <c r="E23" s="336">
        <v>8</v>
      </c>
      <c r="F23" s="336">
        <v>0</v>
      </c>
      <c r="G23" s="337">
        <v>3</v>
      </c>
      <c r="H23" s="337">
        <v>62</v>
      </c>
      <c r="I23" s="338">
        <v>2170</v>
      </c>
      <c r="J23" s="336">
        <v>0</v>
      </c>
      <c r="K23" s="336">
        <v>2097</v>
      </c>
      <c r="L23" s="336">
        <v>8</v>
      </c>
      <c r="M23" s="336">
        <v>0</v>
      </c>
      <c r="N23" s="336">
        <v>3</v>
      </c>
      <c r="O23" s="336">
        <v>0</v>
      </c>
      <c r="P23" s="310">
        <v>2108</v>
      </c>
      <c r="Q23" s="310">
        <v>62</v>
      </c>
      <c r="R23" s="670" t="s">
        <v>1065</v>
      </c>
      <c r="S23" s="336"/>
      <c r="T23" s="336"/>
      <c r="U23" s="336">
        <v>62</v>
      </c>
      <c r="V23" s="336"/>
      <c r="W23" s="336"/>
      <c r="X23" s="336"/>
      <c r="Y23" s="321">
        <v>62</v>
      </c>
      <c r="Z23" s="321">
        <v>0</v>
      </c>
    </row>
    <row r="24" spans="1:26" ht="38.25">
      <c r="A24" s="308">
        <v>15</v>
      </c>
      <c r="B24" s="520" t="s">
        <v>641</v>
      </c>
      <c r="C24" s="335">
        <v>1</v>
      </c>
      <c r="D24" s="336">
        <v>1746</v>
      </c>
      <c r="E24" s="336">
        <v>5</v>
      </c>
      <c r="F24" s="336">
        <v>0</v>
      </c>
      <c r="G24" s="337">
        <v>9</v>
      </c>
      <c r="H24" s="337">
        <v>0</v>
      </c>
      <c r="I24" s="338">
        <v>1761</v>
      </c>
      <c r="J24" s="336">
        <v>1</v>
      </c>
      <c r="K24" s="336">
        <v>1550</v>
      </c>
      <c r="L24" s="336">
        <v>5</v>
      </c>
      <c r="M24" s="336">
        <v>0</v>
      </c>
      <c r="N24" s="336">
        <v>9</v>
      </c>
      <c r="O24" s="336">
        <v>0</v>
      </c>
      <c r="P24" s="310">
        <v>1565</v>
      </c>
      <c r="Q24" s="310">
        <v>196</v>
      </c>
      <c r="R24" s="670" t="s">
        <v>1066</v>
      </c>
      <c r="S24" s="336">
        <v>196</v>
      </c>
      <c r="T24" s="336"/>
      <c r="U24" s="336"/>
      <c r="V24" s="336"/>
      <c r="W24" s="336"/>
      <c r="X24" s="336"/>
      <c r="Y24" s="321">
        <v>196</v>
      </c>
      <c r="Z24" s="321">
        <v>0</v>
      </c>
    </row>
    <row r="25" spans="1:26" ht="38.25">
      <c r="A25" s="308">
        <v>16</v>
      </c>
      <c r="B25" s="520" t="s">
        <v>642</v>
      </c>
      <c r="C25" s="335">
        <v>0</v>
      </c>
      <c r="D25" s="336">
        <v>751</v>
      </c>
      <c r="E25" s="336">
        <v>0</v>
      </c>
      <c r="F25" s="336">
        <v>0</v>
      </c>
      <c r="G25" s="337">
        <v>2</v>
      </c>
      <c r="H25" s="337">
        <v>35</v>
      </c>
      <c r="I25" s="338">
        <v>788</v>
      </c>
      <c r="J25" s="336">
        <v>0</v>
      </c>
      <c r="K25" s="336">
        <v>657</v>
      </c>
      <c r="L25" s="336">
        <v>0</v>
      </c>
      <c r="M25" s="336">
        <v>0</v>
      </c>
      <c r="N25" s="336">
        <v>2</v>
      </c>
      <c r="O25" s="336">
        <v>35</v>
      </c>
      <c r="P25" s="310">
        <v>694</v>
      </c>
      <c r="Q25" s="310">
        <v>94</v>
      </c>
      <c r="R25" s="670" t="s">
        <v>847</v>
      </c>
      <c r="S25" s="336">
        <v>94</v>
      </c>
      <c r="T25" s="336"/>
      <c r="U25" s="336"/>
      <c r="V25" s="336"/>
      <c r="W25" s="336"/>
      <c r="X25" s="336"/>
      <c r="Y25" s="321">
        <v>94</v>
      </c>
      <c r="Z25" s="321">
        <v>0</v>
      </c>
    </row>
    <row r="26" spans="1:26" ht="38.25">
      <c r="A26" s="308">
        <v>17</v>
      </c>
      <c r="B26" s="520" t="s">
        <v>643</v>
      </c>
      <c r="C26" s="335">
        <v>1</v>
      </c>
      <c r="D26" s="336">
        <v>1803</v>
      </c>
      <c r="E26" s="336">
        <v>0</v>
      </c>
      <c r="F26" s="336">
        <v>0</v>
      </c>
      <c r="G26" s="337">
        <v>2</v>
      </c>
      <c r="H26" s="337">
        <v>48</v>
      </c>
      <c r="I26" s="338">
        <v>1854</v>
      </c>
      <c r="J26" s="336">
        <v>1</v>
      </c>
      <c r="K26" s="336">
        <v>1779</v>
      </c>
      <c r="L26" s="336">
        <v>0</v>
      </c>
      <c r="M26" s="336">
        <v>0</v>
      </c>
      <c r="N26" s="336">
        <v>2</v>
      </c>
      <c r="O26" s="336">
        <v>0</v>
      </c>
      <c r="P26" s="310">
        <v>1782</v>
      </c>
      <c r="Q26" s="310">
        <v>72</v>
      </c>
      <c r="R26" s="670" t="s">
        <v>1077</v>
      </c>
      <c r="S26" s="336">
        <v>24</v>
      </c>
      <c r="T26" s="336"/>
      <c r="U26" s="336">
        <v>48</v>
      </c>
      <c r="V26" s="336"/>
      <c r="W26" s="336"/>
      <c r="X26" s="336"/>
      <c r="Y26" s="321">
        <v>72</v>
      </c>
      <c r="Z26" s="321">
        <v>0</v>
      </c>
    </row>
    <row r="27" spans="1:26" ht="12.75">
      <c r="A27" s="308">
        <v>18</v>
      </c>
      <c r="B27" s="520" t="s">
        <v>644</v>
      </c>
      <c r="C27" s="335">
        <v>0</v>
      </c>
      <c r="D27" s="336">
        <v>1635</v>
      </c>
      <c r="E27" s="336">
        <v>2</v>
      </c>
      <c r="F27" s="336">
        <v>0</v>
      </c>
      <c r="G27" s="337">
        <v>0</v>
      </c>
      <c r="H27" s="337">
        <v>40</v>
      </c>
      <c r="I27" s="338">
        <v>1677</v>
      </c>
      <c r="J27" s="336">
        <v>0</v>
      </c>
      <c r="K27" s="336">
        <v>1635</v>
      </c>
      <c r="L27" s="336">
        <v>2</v>
      </c>
      <c r="M27" s="336">
        <v>0</v>
      </c>
      <c r="N27" s="336">
        <v>0</v>
      </c>
      <c r="O27" s="336">
        <v>40</v>
      </c>
      <c r="P27" s="310">
        <v>1677</v>
      </c>
      <c r="Q27" s="310">
        <v>0</v>
      </c>
      <c r="R27" s="670">
        <v>0</v>
      </c>
      <c r="S27" s="336"/>
      <c r="T27" s="336"/>
      <c r="U27" s="336"/>
      <c r="V27" s="336"/>
      <c r="W27" s="336"/>
      <c r="X27" s="336"/>
      <c r="Y27" s="321">
        <v>0</v>
      </c>
      <c r="Z27" s="321">
        <v>0</v>
      </c>
    </row>
    <row r="28" spans="1:26" ht="12.75">
      <c r="A28" s="308">
        <v>19</v>
      </c>
      <c r="B28" s="520" t="s">
        <v>645</v>
      </c>
      <c r="C28" s="335">
        <v>0</v>
      </c>
      <c r="D28" s="336">
        <v>993</v>
      </c>
      <c r="E28" s="336">
        <v>11</v>
      </c>
      <c r="F28" s="336">
        <v>0</v>
      </c>
      <c r="G28" s="337">
        <v>0</v>
      </c>
      <c r="H28" s="337">
        <v>0</v>
      </c>
      <c r="I28" s="338">
        <v>1004</v>
      </c>
      <c r="J28" s="336">
        <v>0</v>
      </c>
      <c r="K28" s="336">
        <v>992</v>
      </c>
      <c r="L28" s="336">
        <v>11</v>
      </c>
      <c r="M28" s="336">
        <v>0</v>
      </c>
      <c r="N28" s="336">
        <v>0</v>
      </c>
      <c r="O28" s="336">
        <v>0</v>
      </c>
      <c r="P28" s="310">
        <v>1003</v>
      </c>
      <c r="Q28" s="310">
        <v>1</v>
      </c>
      <c r="R28" s="670" t="s">
        <v>848</v>
      </c>
      <c r="S28" s="336">
        <v>1</v>
      </c>
      <c r="T28" s="336"/>
      <c r="U28" s="336"/>
      <c r="V28" s="336"/>
      <c r="W28" s="336"/>
      <c r="X28" s="336"/>
      <c r="Y28" s="321">
        <v>1</v>
      </c>
      <c r="Z28" s="321">
        <v>0</v>
      </c>
    </row>
    <row r="29" spans="1:26" ht="12.75">
      <c r="A29" s="308">
        <v>20</v>
      </c>
      <c r="B29" s="520" t="s">
        <v>646</v>
      </c>
      <c r="C29" s="335">
        <v>0</v>
      </c>
      <c r="D29" s="336">
        <v>987</v>
      </c>
      <c r="E29" s="336">
        <v>6</v>
      </c>
      <c r="F29" s="336">
        <v>0</v>
      </c>
      <c r="G29" s="337">
        <v>0</v>
      </c>
      <c r="H29" s="337">
        <v>0</v>
      </c>
      <c r="I29" s="338">
        <v>993</v>
      </c>
      <c r="J29" s="336">
        <v>0</v>
      </c>
      <c r="K29" s="336">
        <v>987</v>
      </c>
      <c r="L29" s="336">
        <v>6</v>
      </c>
      <c r="M29" s="336">
        <v>0</v>
      </c>
      <c r="N29" s="336">
        <v>0</v>
      </c>
      <c r="O29" s="336">
        <v>0</v>
      </c>
      <c r="P29" s="310">
        <v>993</v>
      </c>
      <c r="Q29" s="310">
        <v>0</v>
      </c>
      <c r="R29" s="670">
        <v>0</v>
      </c>
      <c r="S29" s="336"/>
      <c r="T29" s="336"/>
      <c r="U29" s="336"/>
      <c r="V29" s="336"/>
      <c r="W29" s="336"/>
      <c r="X29" s="336"/>
      <c r="Y29" s="321">
        <v>0</v>
      </c>
      <c r="Z29" s="321">
        <v>0</v>
      </c>
    </row>
    <row r="30" spans="1:26" ht="25.5">
      <c r="A30" s="308">
        <v>21</v>
      </c>
      <c r="B30" s="520" t="s">
        <v>647</v>
      </c>
      <c r="C30" s="335">
        <v>0</v>
      </c>
      <c r="D30" s="336">
        <v>1597</v>
      </c>
      <c r="E30" s="336">
        <v>0</v>
      </c>
      <c r="F30" s="336">
        <v>0</v>
      </c>
      <c r="G30" s="337">
        <v>0</v>
      </c>
      <c r="H30" s="337">
        <v>0</v>
      </c>
      <c r="I30" s="338">
        <v>1597</v>
      </c>
      <c r="J30" s="336">
        <v>0</v>
      </c>
      <c r="K30" s="336">
        <v>1431</v>
      </c>
      <c r="L30" s="336">
        <v>0</v>
      </c>
      <c r="M30" s="336">
        <v>0</v>
      </c>
      <c r="N30" s="336">
        <v>0</v>
      </c>
      <c r="O30" s="336">
        <v>0</v>
      </c>
      <c r="P30" s="310">
        <v>1431</v>
      </c>
      <c r="Q30" s="310">
        <v>166</v>
      </c>
      <c r="R30" s="670" t="s">
        <v>1068</v>
      </c>
      <c r="S30" s="336">
        <v>166</v>
      </c>
      <c r="T30" s="336"/>
      <c r="U30" s="336"/>
      <c r="V30" s="336"/>
      <c r="W30" s="336"/>
      <c r="X30" s="336"/>
      <c r="Y30" s="321">
        <v>166</v>
      </c>
      <c r="Z30" s="321">
        <v>0</v>
      </c>
    </row>
    <row r="31" spans="1:26" ht="60.75" customHeight="1">
      <c r="A31" s="308">
        <v>22</v>
      </c>
      <c r="B31" s="520" t="s">
        <v>648</v>
      </c>
      <c r="C31" s="335">
        <v>0</v>
      </c>
      <c r="D31" s="336">
        <v>1877</v>
      </c>
      <c r="E31" s="336">
        <v>41</v>
      </c>
      <c r="F31" s="336">
        <v>0</v>
      </c>
      <c r="G31" s="337">
        <v>0</v>
      </c>
      <c r="H31" s="337">
        <v>0</v>
      </c>
      <c r="I31" s="338">
        <v>1918</v>
      </c>
      <c r="J31" s="336">
        <v>0</v>
      </c>
      <c r="K31" s="336">
        <v>1758</v>
      </c>
      <c r="L31" s="336">
        <v>41</v>
      </c>
      <c r="M31" s="336">
        <v>0</v>
      </c>
      <c r="N31" s="336">
        <v>0</v>
      </c>
      <c r="O31" s="336">
        <v>0</v>
      </c>
      <c r="P31" s="310">
        <v>1799</v>
      </c>
      <c r="Q31" s="310">
        <v>119</v>
      </c>
      <c r="R31" s="670" t="s">
        <v>1069</v>
      </c>
      <c r="S31" s="336">
        <v>12</v>
      </c>
      <c r="T31" s="336"/>
      <c r="U31" s="336"/>
      <c r="V31" s="336"/>
      <c r="W31" s="336"/>
      <c r="X31" s="336">
        <v>107</v>
      </c>
      <c r="Y31" s="321">
        <v>119</v>
      </c>
      <c r="Z31" s="321">
        <v>0</v>
      </c>
    </row>
    <row r="32" spans="1:26" ht="12.75">
      <c r="A32" s="308">
        <v>23</v>
      </c>
      <c r="B32" s="520" t="s">
        <v>649</v>
      </c>
      <c r="C32" s="335">
        <v>0</v>
      </c>
      <c r="D32" s="336">
        <v>1364</v>
      </c>
      <c r="E32" s="336">
        <v>0</v>
      </c>
      <c r="F32" s="336">
        <v>0</v>
      </c>
      <c r="G32" s="337">
        <v>0</v>
      </c>
      <c r="H32" s="337">
        <v>79</v>
      </c>
      <c r="I32" s="338">
        <v>1443</v>
      </c>
      <c r="J32" s="336">
        <v>0</v>
      </c>
      <c r="K32" s="336">
        <v>1217</v>
      </c>
      <c r="L32" s="336">
        <v>0</v>
      </c>
      <c r="M32" s="336">
        <v>0</v>
      </c>
      <c r="N32" s="336">
        <v>0</v>
      </c>
      <c r="O32" s="336">
        <v>79</v>
      </c>
      <c r="P32" s="310">
        <v>1296</v>
      </c>
      <c r="Q32" s="310">
        <v>147</v>
      </c>
      <c r="R32" s="670" t="s">
        <v>849</v>
      </c>
      <c r="S32" s="336">
        <v>147</v>
      </c>
      <c r="T32" s="336"/>
      <c r="U32" s="336"/>
      <c r="V32" s="336"/>
      <c r="W32" s="336"/>
      <c r="X32" s="336"/>
      <c r="Y32" s="321">
        <v>147</v>
      </c>
      <c r="Z32" s="321">
        <v>0</v>
      </c>
    </row>
    <row r="33" spans="1:26" ht="25.5">
      <c r="A33" s="308">
        <v>24</v>
      </c>
      <c r="B33" s="520" t="s">
        <v>650</v>
      </c>
      <c r="C33" s="335">
        <v>0</v>
      </c>
      <c r="D33" s="336">
        <v>1548</v>
      </c>
      <c r="E33" s="336">
        <v>2</v>
      </c>
      <c r="F33" s="336">
        <v>0</v>
      </c>
      <c r="G33" s="337">
        <v>0</v>
      </c>
      <c r="H33" s="337">
        <v>0</v>
      </c>
      <c r="I33" s="338">
        <v>1550</v>
      </c>
      <c r="J33" s="336">
        <v>0</v>
      </c>
      <c r="K33" s="336">
        <v>1436</v>
      </c>
      <c r="L33" s="336">
        <v>2</v>
      </c>
      <c r="M33" s="336">
        <v>0</v>
      </c>
      <c r="N33" s="336">
        <v>0</v>
      </c>
      <c r="O33" s="336">
        <v>0</v>
      </c>
      <c r="P33" s="310">
        <v>1438</v>
      </c>
      <c r="Q33" s="310">
        <v>112</v>
      </c>
      <c r="R33" s="670" t="s">
        <v>850</v>
      </c>
      <c r="S33" s="336">
        <v>112</v>
      </c>
      <c r="T33" s="336"/>
      <c r="U33" s="336"/>
      <c r="V33" s="336"/>
      <c r="W33" s="336"/>
      <c r="X33" s="336"/>
      <c r="Y33" s="321">
        <v>112</v>
      </c>
      <c r="Z33" s="321">
        <v>0</v>
      </c>
    </row>
    <row r="34" spans="1:26" ht="89.25">
      <c r="A34" s="308">
        <v>25</v>
      </c>
      <c r="B34" s="520" t="s">
        <v>651</v>
      </c>
      <c r="C34" s="335">
        <v>0</v>
      </c>
      <c r="D34" s="336">
        <v>1290</v>
      </c>
      <c r="E34" s="336">
        <v>0</v>
      </c>
      <c r="F34" s="336">
        <v>0</v>
      </c>
      <c r="G34" s="337">
        <v>11</v>
      </c>
      <c r="H34" s="337">
        <v>0</v>
      </c>
      <c r="I34" s="338">
        <v>1301</v>
      </c>
      <c r="J34" s="336">
        <v>0</v>
      </c>
      <c r="K34" s="336">
        <v>1160</v>
      </c>
      <c r="L34" s="336">
        <v>0</v>
      </c>
      <c r="M34" s="336">
        <v>0</v>
      </c>
      <c r="N34" s="336">
        <v>0</v>
      </c>
      <c r="O34" s="336">
        <v>0</v>
      </c>
      <c r="P34" s="310">
        <v>1160</v>
      </c>
      <c r="Q34" s="310">
        <v>141</v>
      </c>
      <c r="R34" s="670" t="s">
        <v>1070</v>
      </c>
      <c r="S34" s="336">
        <v>130</v>
      </c>
      <c r="T34" s="336"/>
      <c r="U34" s="336"/>
      <c r="V34" s="336"/>
      <c r="W34" s="336"/>
      <c r="X34" s="336">
        <v>11</v>
      </c>
      <c r="Y34" s="321">
        <v>141</v>
      </c>
      <c r="Z34" s="321">
        <v>0</v>
      </c>
    </row>
    <row r="35" spans="1:26" s="323" customFormat="1" ht="63" customHeight="1">
      <c r="A35" s="653">
        <v>26</v>
      </c>
      <c r="B35" s="520" t="s">
        <v>652</v>
      </c>
      <c r="C35" s="335">
        <v>3</v>
      </c>
      <c r="D35" s="336">
        <v>1902</v>
      </c>
      <c r="E35" s="336">
        <v>1</v>
      </c>
      <c r="F35" s="336">
        <v>0</v>
      </c>
      <c r="G35" s="337">
        <v>0</v>
      </c>
      <c r="H35" s="337">
        <v>38</v>
      </c>
      <c r="I35" s="338">
        <v>1944</v>
      </c>
      <c r="J35" s="336">
        <v>3</v>
      </c>
      <c r="K35" s="336">
        <v>1902</v>
      </c>
      <c r="L35" s="336">
        <v>1</v>
      </c>
      <c r="M35" s="336">
        <v>0</v>
      </c>
      <c r="N35" s="336">
        <v>0</v>
      </c>
      <c r="O35" s="336">
        <v>38</v>
      </c>
      <c r="P35" s="310">
        <v>1944</v>
      </c>
      <c r="Q35" s="310">
        <v>0</v>
      </c>
      <c r="R35" s="671">
        <v>0</v>
      </c>
      <c r="S35" s="654"/>
      <c r="T35" s="654"/>
      <c r="U35" s="654"/>
      <c r="V35" s="654"/>
      <c r="W35" s="654"/>
      <c r="X35" s="654"/>
      <c r="Y35" s="321">
        <v>0</v>
      </c>
      <c r="Z35" s="321">
        <v>0</v>
      </c>
    </row>
    <row r="36" spans="1:26" ht="51">
      <c r="A36" s="308">
        <v>27</v>
      </c>
      <c r="B36" s="520" t="s">
        <v>653</v>
      </c>
      <c r="C36" s="335">
        <v>2</v>
      </c>
      <c r="D36" s="336">
        <v>1523</v>
      </c>
      <c r="E36" s="336">
        <v>9</v>
      </c>
      <c r="F36" s="336">
        <v>0</v>
      </c>
      <c r="G36" s="337">
        <v>11</v>
      </c>
      <c r="H36" s="337">
        <v>114</v>
      </c>
      <c r="I36" s="338">
        <v>1659</v>
      </c>
      <c r="J36" s="336">
        <v>2</v>
      </c>
      <c r="K36" s="336">
        <v>1381</v>
      </c>
      <c r="L36" s="336">
        <v>9</v>
      </c>
      <c r="M36" s="336">
        <v>0</v>
      </c>
      <c r="N36" s="336">
        <v>0</v>
      </c>
      <c r="O36" s="336">
        <v>0</v>
      </c>
      <c r="P36" s="310">
        <v>1392</v>
      </c>
      <c r="Q36" s="310">
        <v>267</v>
      </c>
      <c r="R36" s="670" t="s">
        <v>1071</v>
      </c>
      <c r="S36" s="336">
        <v>142</v>
      </c>
      <c r="T36" s="336"/>
      <c r="U36" s="336">
        <v>114</v>
      </c>
      <c r="V36" s="336">
        <v>11</v>
      </c>
      <c r="W36" s="336"/>
      <c r="X36" s="336"/>
      <c r="Y36" s="321">
        <v>267</v>
      </c>
      <c r="Z36" s="321">
        <v>0</v>
      </c>
    </row>
    <row r="37" spans="1:26" ht="12.75">
      <c r="A37" s="308">
        <v>28</v>
      </c>
      <c r="B37" s="520" t="s">
        <v>654</v>
      </c>
      <c r="C37" s="335">
        <v>0</v>
      </c>
      <c r="D37" s="336">
        <v>470</v>
      </c>
      <c r="E37" s="336">
        <v>0</v>
      </c>
      <c r="F37" s="336">
        <v>0</v>
      </c>
      <c r="G37" s="337">
        <v>0</v>
      </c>
      <c r="H37" s="337">
        <v>0</v>
      </c>
      <c r="I37" s="338">
        <v>470</v>
      </c>
      <c r="J37" s="336">
        <v>0</v>
      </c>
      <c r="K37" s="336">
        <v>470</v>
      </c>
      <c r="L37" s="336">
        <v>0</v>
      </c>
      <c r="M37" s="336">
        <v>0</v>
      </c>
      <c r="N37" s="336">
        <v>0</v>
      </c>
      <c r="O37" s="336">
        <v>0</v>
      </c>
      <c r="P37" s="310">
        <v>470</v>
      </c>
      <c r="Q37" s="310">
        <v>0</v>
      </c>
      <c r="R37" s="670">
        <v>0</v>
      </c>
      <c r="S37" s="336"/>
      <c r="T37" s="336"/>
      <c r="U37" s="336"/>
      <c r="V37" s="336"/>
      <c r="W37" s="336"/>
      <c r="X37" s="336"/>
      <c r="Y37" s="321">
        <v>0</v>
      </c>
      <c r="Z37" s="321">
        <v>0</v>
      </c>
    </row>
    <row r="38" spans="1:26" ht="25.5">
      <c r="A38" s="308">
        <v>29</v>
      </c>
      <c r="B38" s="520" t="s">
        <v>655</v>
      </c>
      <c r="C38" s="335">
        <v>1</v>
      </c>
      <c r="D38" s="336">
        <v>1953</v>
      </c>
      <c r="E38" s="336">
        <v>65</v>
      </c>
      <c r="F38" s="336">
        <v>0</v>
      </c>
      <c r="G38" s="337">
        <v>0</v>
      </c>
      <c r="H38" s="337">
        <v>0</v>
      </c>
      <c r="I38" s="338">
        <v>2019</v>
      </c>
      <c r="J38" s="336">
        <v>1</v>
      </c>
      <c r="K38" s="336">
        <v>1740</v>
      </c>
      <c r="L38" s="336">
        <v>65</v>
      </c>
      <c r="M38" s="336">
        <v>0</v>
      </c>
      <c r="N38" s="336">
        <v>0</v>
      </c>
      <c r="O38" s="336">
        <v>0</v>
      </c>
      <c r="P38" s="310">
        <v>1806</v>
      </c>
      <c r="Q38" s="310">
        <v>213</v>
      </c>
      <c r="R38" s="670" t="s">
        <v>1072</v>
      </c>
      <c r="S38" s="336">
        <v>213</v>
      </c>
      <c r="T38" s="336"/>
      <c r="U38" s="336"/>
      <c r="V38" s="336"/>
      <c r="W38" s="336"/>
      <c r="X38" s="336"/>
      <c r="Y38" s="321">
        <v>213</v>
      </c>
      <c r="Z38" s="321">
        <v>0</v>
      </c>
    </row>
    <row r="39" spans="1:26" ht="12.75">
      <c r="A39" s="308">
        <v>30</v>
      </c>
      <c r="B39" s="520" t="s">
        <v>656</v>
      </c>
      <c r="C39" s="335">
        <v>0</v>
      </c>
      <c r="D39" s="336">
        <v>394</v>
      </c>
      <c r="E39" s="336">
        <v>3</v>
      </c>
      <c r="F39" s="336">
        <v>0</v>
      </c>
      <c r="G39" s="337">
        <v>0</v>
      </c>
      <c r="H39" s="337">
        <v>0</v>
      </c>
      <c r="I39" s="338">
        <v>397</v>
      </c>
      <c r="J39" s="336">
        <v>0</v>
      </c>
      <c r="K39" s="336">
        <v>394</v>
      </c>
      <c r="L39" s="336">
        <v>3</v>
      </c>
      <c r="M39" s="336">
        <v>0</v>
      </c>
      <c r="N39" s="336">
        <v>0</v>
      </c>
      <c r="O39" s="336">
        <v>0</v>
      </c>
      <c r="P39" s="310">
        <v>397</v>
      </c>
      <c r="Q39" s="310">
        <v>0</v>
      </c>
      <c r="R39" s="670">
        <v>0</v>
      </c>
      <c r="S39" s="336"/>
      <c r="T39" s="336"/>
      <c r="U39" s="336"/>
      <c r="V39" s="336"/>
      <c r="W39" s="336"/>
      <c r="X39" s="336"/>
      <c r="Y39" s="321">
        <v>0</v>
      </c>
      <c r="Z39" s="321">
        <v>0</v>
      </c>
    </row>
    <row r="40" spans="1:26" ht="38.25">
      <c r="A40" s="308">
        <v>31</v>
      </c>
      <c r="B40" s="520" t="s">
        <v>657</v>
      </c>
      <c r="C40" s="335">
        <v>0</v>
      </c>
      <c r="D40" s="336">
        <v>2247</v>
      </c>
      <c r="E40" s="336">
        <v>0</v>
      </c>
      <c r="F40" s="336">
        <v>0</v>
      </c>
      <c r="G40" s="337">
        <v>0</v>
      </c>
      <c r="H40" s="337">
        <v>0</v>
      </c>
      <c r="I40" s="338">
        <v>2247</v>
      </c>
      <c r="J40" s="336">
        <v>0</v>
      </c>
      <c r="K40" s="336">
        <v>1883</v>
      </c>
      <c r="L40" s="336">
        <v>0</v>
      </c>
      <c r="M40" s="336">
        <v>0</v>
      </c>
      <c r="N40" s="336">
        <v>0</v>
      </c>
      <c r="O40" s="336">
        <v>0</v>
      </c>
      <c r="P40" s="310">
        <v>1883</v>
      </c>
      <c r="Q40" s="310">
        <v>364</v>
      </c>
      <c r="R40" s="670" t="s">
        <v>1073</v>
      </c>
      <c r="S40" s="336">
        <v>364</v>
      </c>
      <c r="T40" s="336"/>
      <c r="U40" s="336"/>
      <c r="V40" s="336"/>
      <c r="W40" s="336"/>
      <c r="X40" s="336"/>
      <c r="Y40" s="321">
        <v>364</v>
      </c>
      <c r="Z40" s="321">
        <v>0</v>
      </c>
    </row>
    <row r="41" spans="1:26" ht="12.75">
      <c r="A41" s="308">
        <v>32</v>
      </c>
      <c r="B41" s="520" t="s">
        <v>658</v>
      </c>
      <c r="C41" s="335">
        <v>4</v>
      </c>
      <c r="D41" s="336">
        <v>2151</v>
      </c>
      <c r="E41" s="336">
        <v>14</v>
      </c>
      <c r="F41" s="336">
        <v>0</v>
      </c>
      <c r="G41" s="337">
        <v>0</v>
      </c>
      <c r="H41" s="337">
        <v>0</v>
      </c>
      <c r="I41" s="338">
        <v>2169</v>
      </c>
      <c r="J41" s="336">
        <v>4</v>
      </c>
      <c r="K41" s="336">
        <v>2068</v>
      </c>
      <c r="L41" s="336">
        <v>14</v>
      </c>
      <c r="M41" s="336">
        <v>0</v>
      </c>
      <c r="N41" s="336">
        <v>0</v>
      </c>
      <c r="O41" s="336">
        <v>0</v>
      </c>
      <c r="P41" s="310">
        <v>2086</v>
      </c>
      <c r="Q41" s="310">
        <v>83</v>
      </c>
      <c r="R41" s="670" t="s">
        <v>1074</v>
      </c>
      <c r="S41" s="336">
        <v>83</v>
      </c>
      <c r="T41" s="336"/>
      <c r="U41" s="336"/>
      <c r="V41" s="336"/>
      <c r="W41" s="336"/>
      <c r="X41" s="336"/>
      <c r="Y41" s="321">
        <v>83</v>
      </c>
      <c r="Z41" s="321">
        <v>0</v>
      </c>
    </row>
    <row r="42" spans="1:26" ht="12.75">
      <c r="A42" s="308">
        <v>33</v>
      </c>
      <c r="B42" s="520" t="s">
        <v>659</v>
      </c>
      <c r="C42" s="335">
        <v>0</v>
      </c>
      <c r="D42" s="336">
        <v>798</v>
      </c>
      <c r="E42" s="336">
        <v>6</v>
      </c>
      <c r="F42" s="336">
        <v>0</v>
      </c>
      <c r="G42" s="337">
        <v>0</v>
      </c>
      <c r="H42" s="337">
        <v>0</v>
      </c>
      <c r="I42" s="338">
        <v>804</v>
      </c>
      <c r="J42" s="336">
        <v>0</v>
      </c>
      <c r="K42" s="336">
        <v>798</v>
      </c>
      <c r="L42" s="336">
        <v>6</v>
      </c>
      <c r="M42" s="336">
        <v>0</v>
      </c>
      <c r="N42" s="336">
        <v>0</v>
      </c>
      <c r="O42" s="336">
        <v>0</v>
      </c>
      <c r="P42" s="310">
        <v>804</v>
      </c>
      <c r="Q42" s="310">
        <v>0</v>
      </c>
      <c r="R42" s="670">
        <v>0</v>
      </c>
      <c r="S42" s="336"/>
      <c r="T42" s="336"/>
      <c r="U42" s="336"/>
      <c r="V42" s="336"/>
      <c r="W42" s="336"/>
      <c r="X42" s="336"/>
      <c r="Y42" s="321">
        <v>0</v>
      </c>
      <c r="Z42" s="321">
        <v>0</v>
      </c>
    </row>
    <row r="43" spans="1:26" ht="38.25">
      <c r="A43" s="308">
        <v>34</v>
      </c>
      <c r="B43" s="520" t="s">
        <v>660</v>
      </c>
      <c r="C43" s="335">
        <v>0</v>
      </c>
      <c r="D43" s="336">
        <v>2847</v>
      </c>
      <c r="E43" s="336">
        <v>14</v>
      </c>
      <c r="F43" s="336">
        <v>0</v>
      </c>
      <c r="G43" s="337">
        <v>0</v>
      </c>
      <c r="H43" s="337">
        <v>82</v>
      </c>
      <c r="I43" s="338">
        <v>2943</v>
      </c>
      <c r="J43" s="336">
        <v>0</v>
      </c>
      <c r="K43" s="336">
        <v>2847</v>
      </c>
      <c r="L43" s="336">
        <v>14</v>
      </c>
      <c r="M43" s="336">
        <v>0</v>
      </c>
      <c r="N43" s="336">
        <v>0</v>
      </c>
      <c r="O43" s="336">
        <v>24</v>
      </c>
      <c r="P43" s="310">
        <v>2885</v>
      </c>
      <c r="Q43" s="310">
        <v>58</v>
      </c>
      <c r="R43" s="670" t="s">
        <v>1075</v>
      </c>
      <c r="S43" s="336"/>
      <c r="T43" s="336"/>
      <c r="U43" s="336">
        <v>58</v>
      </c>
      <c r="V43" s="336"/>
      <c r="W43" s="336"/>
      <c r="X43" s="336"/>
      <c r="Y43" s="321">
        <v>58</v>
      </c>
      <c r="Z43" s="321">
        <v>0</v>
      </c>
    </row>
    <row r="44" spans="1:26" ht="12.75">
      <c r="A44" s="308">
        <v>35</v>
      </c>
      <c r="B44" s="520" t="s">
        <v>661</v>
      </c>
      <c r="C44" s="335">
        <v>0</v>
      </c>
      <c r="D44" s="336">
        <v>1055</v>
      </c>
      <c r="E44" s="336">
        <v>1</v>
      </c>
      <c r="F44" s="336">
        <v>0</v>
      </c>
      <c r="G44" s="337">
        <v>0</v>
      </c>
      <c r="H44" s="337">
        <v>0</v>
      </c>
      <c r="I44" s="338">
        <v>1056</v>
      </c>
      <c r="J44" s="336">
        <v>0</v>
      </c>
      <c r="K44" s="336">
        <v>982</v>
      </c>
      <c r="L44" s="336">
        <v>1</v>
      </c>
      <c r="M44" s="336">
        <v>0</v>
      </c>
      <c r="N44" s="336">
        <v>0</v>
      </c>
      <c r="O44" s="336">
        <v>0</v>
      </c>
      <c r="P44" s="310">
        <v>983</v>
      </c>
      <c r="Q44" s="310">
        <v>73</v>
      </c>
      <c r="R44" s="670" t="s">
        <v>851</v>
      </c>
      <c r="S44" s="336">
        <v>73</v>
      </c>
      <c r="T44" s="336"/>
      <c r="U44" s="336"/>
      <c r="V44" s="336"/>
      <c r="W44" s="336"/>
      <c r="X44" s="336"/>
      <c r="Y44" s="321">
        <v>73</v>
      </c>
      <c r="Z44" s="321">
        <v>0</v>
      </c>
    </row>
    <row r="45" spans="1:26" ht="25.5">
      <c r="A45" s="308">
        <v>36</v>
      </c>
      <c r="B45" s="520" t="s">
        <v>662</v>
      </c>
      <c r="C45" s="335">
        <v>0</v>
      </c>
      <c r="D45" s="336">
        <v>1240</v>
      </c>
      <c r="E45" s="336">
        <v>0</v>
      </c>
      <c r="F45" s="336">
        <v>0</v>
      </c>
      <c r="G45" s="337">
        <v>1</v>
      </c>
      <c r="H45" s="337">
        <v>32</v>
      </c>
      <c r="I45" s="338">
        <v>1273</v>
      </c>
      <c r="J45" s="336">
        <v>0</v>
      </c>
      <c r="K45" s="336">
        <v>1240</v>
      </c>
      <c r="L45" s="336">
        <v>0</v>
      </c>
      <c r="M45" s="336">
        <v>0</v>
      </c>
      <c r="N45" s="336">
        <v>1</v>
      </c>
      <c r="O45" s="336">
        <v>0</v>
      </c>
      <c r="P45" s="310">
        <v>1241</v>
      </c>
      <c r="Q45" s="310">
        <v>32</v>
      </c>
      <c r="R45" s="670" t="s">
        <v>1076</v>
      </c>
      <c r="S45" s="336"/>
      <c r="T45" s="336"/>
      <c r="U45" s="336">
        <v>32</v>
      </c>
      <c r="V45" s="336"/>
      <c r="W45" s="336"/>
      <c r="X45" s="336"/>
      <c r="Y45" s="321">
        <v>32</v>
      </c>
      <c r="Z45" s="321">
        <v>0</v>
      </c>
    </row>
    <row r="46" spans="1:26" ht="12.75">
      <c r="A46" s="308">
        <v>37</v>
      </c>
      <c r="B46" s="520" t="s">
        <v>663</v>
      </c>
      <c r="C46" s="335">
        <v>1</v>
      </c>
      <c r="D46" s="336">
        <v>1077</v>
      </c>
      <c r="E46" s="336">
        <v>0</v>
      </c>
      <c r="F46" s="336">
        <v>0</v>
      </c>
      <c r="G46" s="337">
        <v>0</v>
      </c>
      <c r="H46" s="337">
        <v>0</v>
      </c>
      <c r="I46" s="338">
        <v>1078</v>
      </c>
      <c r="J46" s="336">
        <v>1</v>
      </c>
      <c r="K46" s="336">
        <v>1077</v>
      </c>
      <c r="L46" s="336">
        <v>0</v>
      </c>
      <c r="M46" s="336">
        <v>0</v>
      </c>
      <c r="N46" s="336">
        <v>0</v>
      </c>
      <c r="O46" s="336">
        <v>0</v>
      </c>
      <c r="P46" s="310">
        <v>1078</v>
      </c>
      <c r="Q46" s="310">
        <v>0</v>
      </c>
      <c r="R46" s="670">
        <v>0</v>
      </c>
      <c r="S46" s="336">
        <v>0</v>
      </c>
      <c r="T46" s="336">
        <v>0</v>
      </c>
      <c r="U46" s="336">
        <v>0</v>
      </c>
      <c r="V46" s="336">
        <v>0</v>
      </c>
      <c r="W46" s="336">
        <v>0</v>
      </c>
      <c r="X46" s="336">
        <v>0</v>
      </c>
      <c r="Y46" s="321">
        <v>0</v>
      </c>
      <c r="Z46" s="321">
        <v>0</v>
      </c>
    </row>
    <row r="47" spans="1:26" ht="12.75">
      <c r="A47" s="308">
        <v>38</v>
      </c>
      <c r="B47" s="520" t="s">
        <v>664</v>
      </c>
      <c r="C47" s="335">
        <v>0</v>
      </c>
      <c r="D47" s="336">
        <v>1244</v>
      </c>
      <c r="E47" s="336">
        <v>12</v>
      </c>
      <c r="F47" s="336">
        <v>0</v>
      </c>
      <c r="G47" s="337">
        <v>0</v>
      </c>
      <c r="H47" s="337">
        <v>0</v>
      </c>
      <c r="I47" s="338">
        <v>1256</v>
      </c>
      <c r="J47" s="336">
        <v>0</v>
      </c>
      <c r="K47" s="336">
        <v>1244</v>
      </c>
      <c r="L47" s="336">
        <v>12</v>
      </c>
      <c r="M47" s="336">
        <v>0</v>
      </c>
      <c r="N47" s="336">
        <v>0</v>
      </c>
      <c r="O47" s="336">
        <v>0</v>
      </c>
      <c r="P47" s="310">
        <v>1256</v>
      </c>
      <c r="Q47" s="310">
        <v>0</v>
      </c>
      <c r="R47" s="670">
        <v>0</v>
      </c>
      <c r="S47" s="336">
        <v>0</v>
      </c>
      <c r="T47" s="336">
        <v>0</v>
      </c>
      <c r="U47" s="336">
        <v>0</v>
      </c>
      <c r="V47" s="336">
        <v>0</v>
      </c>
      <c r="W47" s="336">
        <v>0</v>
      </c>
      <c r="X47" s="336">
        <v>0</v>
      </c>
      <c r="Y47" s="321">
        <v>0</v>
      </c>
      <c r="Z47" s="321">
        <v>0</v>
      </c>
    </row>
    <row r="48" spans="1:26" ht="12.75">
      <c r="A48" s="308">
        <v>39</v>
      </c>
      <c r="B48" s="520" t="s">
        <v>665</v>
      </c>
      <c r="C48" s="335">
        <v>1</v>
      </c>
      <c r="D48" s="336">
        <v>2415</v>
      </c>
      <c r="E48" s="336">
        <v>5</v>
      </c>
      <c r="F48" s="336">
        <v>0</v>
      </c>
      <c r="G48" s="337">
        <v>0</v>
      </c>
      <c r="H48" s="337">
        <v>6</v>
      </c>
      <c r="I48" s="338">
        <v>2427</v>
      </c>
      <c r="J48" s="336">
        <v>1</v>
      </c>
      <c r="K48" s="336">
        <v>2246</v>
      </c>
      <c r="L48" s="336">
        <v>5</v>
      </c>
      <c r="M48" s="336">
        <v>0</v>
      </c>
      <c r="N48" s="336">
        <v>0</v>
      </c>
      <c r="O48" s="336">
        <v>6</v>
      </c>
      <c r="P48" s="310">
        <v>2258</v>
      </c>
      <c r="Q48" s="310">
        <v>169</v>
      </c>
      <c r="R48" s="670" t="s">
        <v>852</v>
      </c>
      <c r="S48" s="336">
        <v>169</v>
      </c>
      <c r="T48" s="336"/>
      <c r="U48" s="336"/>
      <c r="V48" s="336"/>
      <c r="W48" s="336"/>
      <c r="X48" s="336"/>
      <c r="Y48" s="321">
        <v>169</v>
      </c>
      <c r="Z48" s="321">
        <v>0</v>
      </c>
    </row>
    <row r="49" spans="1:26" ht="12.75">
      <c r="A49" s="308">
        <v>40</v>
      </c>
      <c r="B49" s="520" t="s">
        <v>666</v>
      </c>
      <c r="C49" s="335">
        <v>0</v>
      </c>
      <c r="D49" s="336">
        <v>1201</v>
      </c>
      <c r="E49" s="336">
        <v>0</v>
      </c>
      <c r="F49" s="336">
        <v>0</v>
      </c>
      <c r="G49" s="337">
        <v>0</v>
      </c>
      <c r="H49" s="337">
        <v>0</v>
      </c>
      <c r="I49" s="338">
        <v>1201</v>
      </c>
      <c r="J49" s="336">
        <v>0</v>
      </c>
      <c r="K49" s="336">
        <v>1163</v>
      </c>
      <c r="L49" s="336">
        <v>0</v>
      </c>
      <c r="M49" s="336">
        <v>0</v>
      </c>
      <c r="N49" s="336">
        <v>0</v>
      </c>
      <c r="O49" s="336">
        <v>0</v>
      </c>
      <c r="P49" s="310">
        <v>1163</v>
      </c>
      <c r="Q49" s="310">
        <v>38</v>
      </c>
      <c r="R49" s="670" t="s">
        <v>853</v>
      </c>
      <c r="S49" s="336">
        <v>38</v>
      </c>
      <c r="T49" s="336"/>
      <c r="U49" s="336"/>
      <c r="V49" s="336"/>
      <c r="W49" s="336"/>
      <c r="X49" s="336"/>
      <c r="Y49" s="321">
        <v>38</v>
      </c>
      <c r="Z49" s="321">
        <v>0</v>
      </c>
    </row>
    <row r="50" spans="1:26" ht="12.75">
      <c r="A50" s="308">
        <v>41</v>
      </c>
      <c r="B50" s="520" t="s">
        <v>667</v>
      </c>
      <c r="C50" s="335">
        <v>0</v>
      </c>
      <c r="D50" s="336">
        <v>1211</v>
      </c>
      <c r="E50" s="336">
        <v>0</v>
      </c>
      <c r="F50" s="336">
        <v>0</v>
      </c>
      <c r="G50" s="337">
        <v>9</v>
      </c>
      <c r="H50" s="337">
        <v>0</v>
      </c>
      <c r="I50" s="338">
        <v>1220</v>
      </c>
      <c r="J50" s="336">
        <v>0</v>
      </c>
      <c r="K50" s="336">
        <v>1211</v>
      </c>
      <c r="L50" s="336">
        <v>0</v>
      </c>
      <c r="M50" s="336">
        <v>0</v>
      </c>
      <c r="N50" s="336">
        <v>9</v>
      </c>
      <c r="O50" s="336">
        <v>0</v>
      </c>
      <c r="P50" s="310">
        <v>1220</v>
      </c>
      <c r="Q50" s="310">
        <v>0</v>
      </c>
      <c r="R50" s="670">
        <v>0</v>
      </c>
      <c r="S50" s="336"/>
      <c r="T50" s="336"/>
      <c r="U50" s="336"/>
      <c r="V50" s="336"/>
      <c r="W50" s="336"/>
      <c r="X50" s="336"/>
      <c r="Y50" s="321">
        <v>0</v>
      </c>
      <c r="Z50" s="321">
        <v>0</v>
      </c>
    </row>
    <row r="51" spans="1:26" ht="38.25">
      <c r="A51" s="308">
        <v>42</v>
      </c>
      <c r="B51" s="520" t="s">
        <v>668</v>
      </c>
      <c r="C51" s="335">
        <v>0</v>
      </c>
      <c r="D51" s="336">
        <v>1604</v>
      </c>
      <c r="E51" s="336">
        <v>8</v>
      </c>
      <c r="F51" s="336">
        <v>0</v>
      </c>
      <c r="G51" s="337">
        <v>1</v>
      </c>
      <c r="H51" s="337">
        <v>0</v>
      </c>
      <c r="I51" s="338">
        <v>1613</v>
      </c>
      <c r="J51" s="336">
        <v>0</v>
      </c>
      <c r="K51" s="336">
        <v>1584</v>
      </c>
      <c r="L51" s="336">
        <v>7</v>
      </c>
      <c r="M51" s="336">
        <v>0</v>
      </c>
      <c r="N51" s="336">
        <v>0</v>
      </c>
      <c r="O51" s="336">
        <v>0</v>
      </c>
      <c r="P51" s="310">
        <v>1591</v>
      </c>
      <c r="Q51" s="310">
        <v>22</v>
      </c>
      <c r="R51" s="670" t="s">
        <v>1134</v>
      </c>
      <c r="S51" s="336">
        <v>21</v>
      </c>
      <c r="T51" s="336"/>
      <c r="U51" s="336"/>
      <c r="V51" s="336">
        <v>1</v>
      </c>
      <c r="W51" s="336"/>
      <c r="X51" s="336"/>
      <c r="Y51" s="321">
        <v>22</v>
      </c>
      <c r="Z51" s="321">
        <v>0</v>
      </c>
    </row>
    <row r="52" spans="1:26" ht="12.75">
      <c r="A52" s="308">
        <v>43</v>
      </c>
      <c r="B52" s="520" t="s">
        <v>669</v>
      </c>
      <c r="C52" s="335">
        <v>0</v>
      </c>
      <c r="D52" s="336">
        <v>1610</v>
      </c>
      <c r="E52" s="336">
        <v>34</v>
      </c>
      <c r="F52" s="336">
        <v>4</v>
      </c>
      <c r="G52" s="337">
        <v>20</v>
      </c>
      <c r="H52" s="337">
        <v>38</v>
      </c>
      <c r="I52" s="338">
        <v>1706</v>
      </c>
      <c r="J52" s="336">
        <v>0</v>
      </c>
      <c r="K52" s="336">
        <v>1610</v>
      </c>
      <c r="L52" s="336">
        <v>34</v>
      </c>
      <c r="M52" s="336">
        <v>4</v>
      </c>
      <c r="N52" s="336">
        <v>20</v>
      </c>
      <c r="O52" s="336">
        <v>38</v>
      </c>
      <c r="P52" s="310">
        <v>1706</v>
      </c>
      <c r="Q52" s="310">
        <v>0</v>
      </c>
      <c r="R52" s="670">
        <v>0</v>
      </c>
      <c r="S52" s="336"/>
      <c r="T52" s="336"/>
      <c r="U52" s="336"/>
      <c r="V52" s="336"/>
      <c r="W52" s="336"/>
      <c r="X52" s="336"/>
      <c r="Y52" s="321">
        <v>0</v>
      </c>
      <c r="Z52" s="321">
        <v>0</v>
      </c>
    </row>
    <row r="53" spans="1:26" ht="25.5">
      <c r="A53" s="308">
        <v>44</v>
      </c>
      <c r="B53" s="520" t="s">
        <v>670</v>
      </c>
      <c r="C53" s="335">
        <v>0</v>
      </c>
      <c r="D53" s="336">
        <v>996</v>
      </c>
      <c r="E53" s="336">
        <v>0</v>
      </c>
      <c r="F53" s="336">
        <v>0</v>
      </c>
      <c r="G53" s="337">
        <v>0</v>
      </c>
      <c r="H53" s="337">
        <v>0</v>
      </c>
      <c r="I53" s="338">
        <v>996</v>
      </c>
      <c r="J53" s="336">
        <v>0</v>
      </c>
      <c r="K53" s="336">
        <v>931</v>
      </c>
      <c r="L53" s="336">
        <v>0</v>
      </c>
      <c r="M53" s="336">
        <v>0</v>
      </c>
      <c r="N53" s="336">
        <v>0</v>
      </c>
      <c r="O53" s="336">
        <v>0</v>
      </c>
      <c r="P53" s="310">
        <v>931</v>
      </c>
      <c r="Q53" s="310">
        <v>65</v>
      </c>
      <c r="R53" s="670" t="s">
        <v>854</v>
      </c>
      <c r="S53" s="336">
        <v>65</v>
      </c>
      <c r="T53" s="336"/>
      <c r="U53" s="336"/>
      <c r="V53" s="336"/>
      <c r="W53" s="336"/>
      <c r="X53" s="336"/>
      <c r="Y53" s="321">
        <v>65</v>
      </c>
      <c r="Z53" s="321">
        <v>0</v>
      </c>
    </row>
    <row r="54" spans="1:26" ht="140.25">
      <c r="A54" s="308">
        <v>45</v>
      </c>
      <c r="B54" s="520" t="s">
        <v>671</v>
      </c>
      <c r="C54" s="335">
        <v>0</v>
      </c>
      <c r="D54" s="336">
        <v>939</v>
      </c>
      <c r="E54" s="336">
        <v>2</v>
      </c>
      <c r="F54" s="336">
        <v>0</v>
      </c>
      <c r="G54" s="337">
        <v>0</v>
      </c>
      <c r="H54" s="337">
        <v>46</v>
      </c>
      <c r="I54" s="338">
        <v>987</v>
      </c>
      <c r="J54" s="336">
        <v>0</v>
      </c>
      <c r="K54" s="336">
        <v>883</v>
      </c>
      <c r="L54" s="336">
        <v>2</v>
      </c>
      <c r="M54" s="336">
        <v>0</v>
      </c>
      <c r="N54" s="336">
        <v>0</v>
      </c>
      <c r="O54" s="336">
        <v>0</v>
      </c>
      <c r="P54" s="310">
        <v>885</v>
      </c>
      <c r="Q54" s="310">
        <v>102</v>
      </c>
      <c r="R54" s="670" t="s">
        <v>855</v>
      </c>
      <c r="S54" s="336">
        <v>20</v>
      </c>
      <c r="T54" s="336"/>
      <c r="U54" s="336">
        <v>46</v>
      </c>
      <c r="V54" s="336"/>
      <c r="W54" s="336"/>
      <c r="X54" s="336">
        <v>36</v>
      </c>
      <c r="Y54" s="321">
        <v>102</v>
      </c>
      <c r="Z54" s="321">
        <v>0</v>
      </c>
    </row>
    <row r="55" spans="1:26" ht="25.5">
      <c r="A55" s="308">
        <v>46</v>
      </c>
      <c r="B55" s="520" t="s">
        <v>672</v>
      </c>
      <c r="C55" s="335">
        <v>0</v>
      </c>
      <c r="D55" s="336">
        <v>2177</v>
      </c>
      <c r="E55" s="336">
        <v>41</v>
      </c>
      <c r="F55" s="336">
        <v>0</v>
      </c>
      <c r="G55" s="337">
        <v>0</v>
      </c>
      <c r="H55" s="337">
        <v>31</v>
      </c>
      <c r="I55" s="338">
        <v>2249</v>
      </c>
      <c r="J55" s="336">
        <v>0</v>
      </c>
      <c r="K55" s="336">
        <v>1931</v>
      </c>
      <c r="L55" s="336">
        <v>41</v>
      </c>
      <c r="M55" s="336">
        <v>0</v>
      </c>
      <c r="N55" s="336">
        <v>0</v>
      </c>
      <c r="O55" s="336">
        <v>31</v>
      </c>
      <c r="P55" s="310">
        <v>2003</v>
      </c>
      <c r="Q55" s="310">
        <v>246</v>
      </c>
      <c r="R55" s="670" t="s">
        <v>1078</v>
      </c>
      <c r="S55" s="336">
        <v>246</v>
      </c>
      <c r="T55" s="336"/>
      <c r="U55" s="336"/>
      <c r="V55" s="336"/>
      <c r="W55" s="336"/>
      <c r="X55" s="336"/>
      <c r="Y55" s="321">
        <v>246</v>
      </c>
      <c r="Z55" s="321">
        <v>0</v>
      </c>
    </row>
    <row r="56" spans="1:26" ht="12.75">
      <c r="A56" s="308">
        <v>47</v>
      </c>
      <c r="B56" s="520" t="s">
        <v>673</v>
      </c>
      <c r="C56" s="335">
        <v>0</v>
      </c>
      <c r="D56" s="336">
        <v>2784</v>
      </c>
      <c r="E56" s="336">
        <v>2</v>
      </c>
      <c r="F56" s="336">
        <v>0</v>
      </c>
      <c r="G56" s="337">
        <v>0</v>
      </c>
      <c r="H56" s="337">
        <v>0</v>
      </c>
      <c r="I56" s="338">
        <v>2786</v>
      </c>
      <c r="J56" s="336">
        <v>0</v>
      </c>
      <c r="K56" s="336">
        <v>2377</v>
      </c>
      <c r="L56" s="336">
        <v>2</v>
      </c>
      <c r="M56" s="336">
        <v>0</v>
      </c>
      <c r="N56" s="336">
        <v>0</v>
      </c>
      <c r="O56" s="336">
        <v>0</v>
      </c>
      <c r="P56" s="310">
        <v>2379</v>
      </c>
      <c r="Q56" s="310">
        <v>407</v>
      </c>
      <c r="R56" s="670" t="s">
        <v>856</v>
      </c>
      <c r="S56" s="336">
        <v>407</v>
      </c>
      <c r="T56" s="336"/>
      <c r="U56" s="336"/>
      <c r="V56" s="336"/>
      <c r="W56" s="336"/>
      <c r="X56" s="336"/>
      <c r="Y56" s="321">
        <v>407</v>
      </c>
      <c r="Z56" s="321">
        <v>0</v>
      </c>
    </row>
    <row r="57" spans="1:26" ht="25.5">
      <c r="A57" s="308">
        <v>48</v>
      </c>
      <c r="B57" s="520" t="s">
        <v>674</v>
      </c>
      <c r="C57" s="335">
        <v>0</v>
      </c>
      <c r="D57" s="336">
        <v>1048</v>
      </c>
      <c r="E57" s="336">
        <v>0</v>
      </c>
      <c r="F57" s="336">
        <v>0</v>
      </c>
      <c r="G57" s="337">
        <v>0</v>
      </c>
      <c r="H57" s="337">
        <v>0</v>
      </c>
      <c r="I57" s="338">
        <v>1048</v>
      </c>
      <c r="J57" s="336">
        <v>0</v>
      </c>
      <c r="K57" s="336">
        <v>917</v>
      </c>
      <c r="L57" s="336">
        <v>0</v>
      </c>
      <c r="M57" s="336">
        <v>0</v>
      </c>
      <c r="N57" s="336">
        <v>0</v>
      </c>
      <c r="O57" s="336">
        <v>0</v>
      </c>
      <c r="P57" s="310">
        <v>917</v>
      </c>
      <c r="Q57" s="310">
        <v>131</v>
      </c>
      <c r="R57" s="670" t="s">
        <v>1079</v>
      </c>
      <c r="S57" s="336">
        <v>131</v>
      </c>
      <c r="T57" s="336"/>
      <c r="U57" s="336"/>
      <c r="V57" s="336"/>
      <c r="W57" s="336"/>
      <c r="X57" s="336"/>
      <c r="Y57" s="321">
        <v>131</v>
      </c>
      <c r="Z57" s="321">
        <v>0</v>
      </c>
    </row>
    <row r="58" spans="1:26" ht="25.5">
      <c r="A58" s="308">
        <v>49</v>
      </c>
      <c r="B58" s="520" t="s">
        <v>675</v>
      </c>
      <c r="C58" s="335">
        <v>0</v>
      </c>
      <c r="D58" s="336">
        <v>1374</v>
      </c>
      <c r="E58" s="336">
        <v>22</v>
      </c>
      <c r="F58" s="336">
        <v>0</v>
      </c>
      <c r="G58" s="337">
        <v>0</v>
      </c>
      <c r="H58" s="337">
        <v>46</v>
      </c>
      <c r="I58" s="338">
        <v>1442</v>
      </c>
      <c r="J58" s="336">
        <v>0</v>
      </c>
      <c r="K58" s="336">
        <v>1374</v>
      </c>
      <c r="L58" s="336">
        <v>22</v>
      </c>
      <c r="M58" s="336">
        <v>0</v>
      </c>
      <c r="N58" s="336">
        <v>0</v>
      </c>
      <c r="O58" s="336">
        <v>0</v>
      </c>
      <c r="P58" s="310">
        <v>1396</v>
      </c>
      <c r="Q58" s="310">
        <v>46</v>
      </c>
      <c r="R58" s="670" t="s">
        <v>857</v>
      </c>
      <c r="S58" s="336">
        <v>0</v>
      </c>
      <c r="T58" s="336">
        <v>0</v>
      </c>
      <c r="U58" s="336">
        <v>46</v>
      </c>
      <c r="V58" s="336"/>
      <c r="W58" s="336"/>
      <c r="X58" s="336"/>
      <c r="Y58" s="321">
        <v>46</v>
      </c>
      <c r="Z58" s="321">
        <v>0</v>
      </c>
    </row>
    <row r="59" spans="1:26" ht="12.75">
      <c r="A59" s="308">
        <v>50</v>
      </c>
      <c r="B59" s="520" t="s">
        <v>676</v>
      </c>
      <c r="C59" s="335">
        <v>0</v>
      </c>
      <c r="D59" s="336">
        <v>671</v>
      </c>
      <c r="E59" s="336">
        <v>2</v>
      </c>
      <c r="F59" s="336">
        <v>0</v>
      </c>
      <c r="G59" s="337">
        <v>0</v>
      </c>
      <c r="H59" s="337">
        <v>0</v>
      </c>
      <c r="I59" s="338">
        <v>673</v>
      </c>
      <c r="J59" s="336">
        <v>0</v>
      </c>
      <c r="K59" s="336">
        <v>671</v>
      </c>
      <c r="L59" s="336">
        <v>2</v>
      </c>
      <c r="M59" s="336">
        <v>0</v>
      </c>
      <c r="N59" s="336">
        <v>0</v>
      </c>
      <c r="O59" s="336">
        <v>0</v>
      </c>
      <c r="P59" s="310">
        <v>673</v>
      </c>
      <c r="Q59" s="310">
        <v>0</v>
      </c>
      <c r="R59" s="670">
        <v>0</v>
      </c>
      <c r="S59" s="336"/>
      <c r="T59" s="336"/>
      <c r="U59" s="336"/>
      <c r="V59" s="336"/>
      <c r="W59" s="336"/>
      <c r="X59" s="336"/>
      <c r="Y59" s="321">
        <v>0</v>
      </c>
      <c r="Z59" s="321">
        <v>0</v>
      </c>
    </row>
    <row r="60" spans="1:26" ht="25.5">
      <c r="A60" s="308">
        <v>51</v>
      </c>
      <c r="B60" s="520" t="s">
        <v>677</v>
      </c>
      <c r="C60" s="335">
        <v>0</v>
      </c>
      <c r="D60" s="336">
        <v>1478</v>
      </c>
      <c r="E60" s="336">
        <v>17</v>
      </c>
      <c r="F60" s="336">
        <v>0</v>
      </c>
      <c r="G60" s="337">
        <v>0</v>
      </c>
      <c r="H60" s="337">
        <v>0</v>
      </c>
      <c r="I60" s="338">
        <v>1495</v>
      </c>
      <c r="J60" s="336">
        <v>0</v>
      </c>
      <c r="K60" s="336">
        <v>1311</v>
      </c>
      <c r="L60" s="336">
        <v>17</v>
      </c>
      <c r="M60" s="336">
        <v>0</v>
      </c>
      <c r="N60" s="336">
        <v>0</v>
      </c>
      <c r="O60" s="336">
        <v>0</v>
      </c>
      <c r="P60" s="310">
        <v>1328</v>
      </c>
      <c r="Q60" s="310">
        <v>167</v>
      </c>
      <c r="R60" s="670" t="s">
        <v>1080</v>
      </c>
      <c r="S60" s="336">
        <v>167</v>
      </c>
      <c r="T60" s="336"/>
      <c r="U60" s="336"/>
      <c r="V60" s="336"/>
      <c r="W60" s="336"/>
      <c r="X60" s="336"/>
      <c r="Y60" s="321">
        <v>167</v>
      </c>
      <c r="Z60" s="321">
        <v>0</v>
      </c>
    </row>
    <row r="61" spans="1:26" ht="51">
      <c r="A61" s="308">
        <v>52</v>
      </c>
      <c r="B61" s="520" t="s">
        <v>678</v>
      </c>
      <c r="C61" s="335">
        <v>2</v>
      </c>
      <c r="D61" s="336">
        <v>1632</v>
      </c>
      <c r="E61" s="336">
        <v>2</v>
      </c>
      <c r="F61" s="336">
        <v>0</v>
      </c>
      <c r="G61" s="337">
        <v>1</v>
      </c>
      <c r="H61" s="337">
        <v>0</v>
      </c>
      <c r="I61" s="338">
        <v>1637</v>
      </c>
      <c r="J61" s="336">
        <v>2</v>
      </c>
      <c r="K61" s="336">
        <v>1505</v>
      </c>
      <c r="L61" s="336">
        <v>2</v>
      </c>
      <c r="M61" s="336">
        <v>0</v>
      </c>
      <c r="N61" s="336">
        <v>0</v>
      </c>
      <c r="O61" s="336">
        <v>0</v>
      </c>
      <c r="P61" s="310">
        <v>1509</v>
      </c>
      <c r="Q61" s="310">
        <v>128</v>
      </c>
      <c r="R61" s="670" t="s">
        <v>858</v>
      </c>
      <c r="S61" s="336">
        <v>127</v>
      </c>
      <c r="T61" s="336"/>
      <c r="U61" s="336"/>
      <c r="V61" s="336">
        <v>1</v>
      </c>
      <c r="W61" s="336"/>
      <c r="X61" s="336"/>
      <c r="Y61" s="321">
        <v>128</v>
      </c>
      <c r="Z61" s="321">
        <v>0</v>
      </c>
    </row>
    <row r="62" spans="1:26" ht="25.5">
      <c r="A62" s="308">
        <v>53</v>
      </c>
      <c r="B62" s="520" t="s">
        <v>679</v>
      </c>
      <c r="C62" s="335">
        <v>0</v>
      </c>
      <c r="D62" s="336">
        <v>1337</v>
      </c>
      <c r="E62" s="336">
        <v>3</v>
      </c>
      <c r="F62" s="336">
        <v>0</v>
      </c>
      <c r="G62" s="337">
        <v>0</v>
      </c>
      <c r="H62" s="337">
        <v>0</v>
      </c>
      <c r="I62" s="338">
        <v>1340</v>
      </c>
      <c r="J62" s="336">
        <v>0</v>
      </c>
      <c r="K62" s="336">
        <v>1232</v>
      </c>
      <c r="L62" s="336">
        <v>3</v>
      </c>
      <c r="M62" s="336">
        <v>0</v>
      </c>
      <c r="N62" s="336">
        <v>0</v>
      </c>
      <c r="O62" s="336">
        <v>0</v>
      </c>
      <c r="P62" s="310">
        <v>1235</v>
      </c>
      <c r="Q62" s="310">
        <v>105</v>
      </c>
      <c r="R62" s="670" t="s">
        <v>1081</v>
      </c>
      <c r="S62" s="336">
        <v>105</v>
      </c>
      <c r="T62" s="336">
        <v>0</v>
      </c>
      <c r="U62" s="336">
        <v>0</v>
      </c>
      <c r="V62" s="336">
        <v>0</v>
      </c>
      <c r="W62" s="336">
        <v>0</v>
      </c>
      <c r="X62" s="336">
        <v>0</v>
      </c>
      <c r="Y62" s="321">
        <v>105</v>
      </c>
      <c r="Z62" s="321">
        <v>0</v>
      </c>
    </row>
    <row r="63" spans="1:26" ht="25.5">
      <c r="A63" s="308">
        <v>54</v>
      </c>
      <c r="B63" s="520" t="s">
        <v>680</v>
      </c>
      <c r="C63" s="335">
        <v>0</v>
      </c>
      <c r="D63" s="336">
        <v>1058</v>
      </c>
      <c r="E63" s="336">
        <v>56</v>
      </c>
      <c r="F63" s="336">
        <v>0</v>
      </c>
      <c r="G63" s="337">
        <v>0</v>
      </c>
      <c r="H63" s="337">
        <v>0</v>
      </c>
      <c r="I63" s="338">
        <v>1114</v>
      </c>
      <c r="J63" s="336">
        <v>0</v>
      </c>
      <c r="K63" s="336">
        <v>1052</v>
      </c>
      <c r="L63" s="336">
        <v>56</v>
      </c>
      <c r="M63" s="336">
        <v>0</v>
      </c>
      <c r="N63" s="336">
        <v>0</v>
      </c>
      <c r="O63" s="336">
        <v>0</v>
      </c>
      <c r="P63" s="310">
        <v>1108</v>
      </c>
      <c r="Q63" s="310">
        <v>6</v>
      </c>
      <c r="R63" s="670" t="s">
        <v>1082</v>
      </c>
      <c r="S63" s="336">
        <v>6</v>
      </c>
      <c r="T63" s="336">
        <v>0</v>
      </c>
      <c r="U63" s="336">
        <v>0</v>
      </c>
      <c r="V63" s="336">
        <v>0</v>
      </c>
      <c r="W63" s="336">
        <v>0</v>
      </c>
      <c r="X63" s="336">
        <v>0</v>
      </c>
      <c r="Y63" s="321">
        <v>6</v>
      </c>
      <c r="Z63" s="321">
        <v>0</v>
      </c>
    </row>
    <row r="64" spans="1:26" ht="12.75">
      <c r="A64" s="308">
        <v>55</v>
      </c>
      <c r="B64" s="520" t="s">
        <v>681</v>
      </c>
      <c r="C64" s="335">
        <v>0</v>
      </c>
      <c r="D64" s="336">
        <v>910</v>
      </c>
      <c r="E64" s="336">
        <v>5</v>
      </c>
      <c r="F64" s="336">
        <v>0</v>
      </c>
      <c r="G64" s="337">
        <v>0</v>
      </c>
      <c r="H64" s="337">
        <v>0</v>
      </c>
      <c r="I64" s="338">
        <v>915</v>
      </c>
      <c r="J64" s="336">
        <v>0</v>
      </c>
      <c r="K64" s="336">
        <v>910</v>
      </c>
      <c r="L64" s="336">
        <v>5</v>
      </c>
      <c r="M64" s="336">
        <v>0</v>
      </c>
      <c r="N64" s="336">
        <v>0</v>
      </c>
      <c r="O64" s="336">
        <v>0</v>
      </c>
      <c r="P64" s="310">
        <v>915</v>
      </c>
      <c r="Q64" s="310">
        <v>0</v>
      </c>
      <c r="R64" s="670">
        <v>0</v>
      </c>
      <c r="S64" s="336">
        <v>0</v>
      </c>
      <c r="T64" s="336">
        <v>0</v>
      </c>
      <c r="U64" s="336">
        <v>0</v>
      </c>
      <c r="V64" s="336">
        <v>0</v>
      </c>
      <c r="W64" s="336">
        <v>0</v>
      </c>
      <c r="X64" s="336">
        <v>0</v>
      </c>
      <c r="Y64" s="321">
        <v>0</v>
      </c>
      <c r="Z64" s="321">
        <v>0</v>
      </c>
    </row>
    <row r="65" spans="1:26" ht="76.5">
      <c r="A65" s="308">
        <v>56</v>
      </c>
      <c r="B65" s="520" t="s">
        <v>682</v>
      </c>
      <c r="C65" s="335">
        <v>0</v>
      </c>
      <c r="D65" s="336">
        <v>1611</v>
      </c>
      <c r="E65" s="336">
        <v>2</v>
      </c>
      <c r="F65" s="336">
        <v>0</v>
      </c>
      <c r="G65" s="337">
        <v>3</v>
      </c>
      <c r="H65" s="337">
        <v>20</v>
      </c>
      <c r="I65" s="338">
        <v>1636</v>
      </c>
      <c r="J65" s="336">
        <v>0</v>
      </c>
      <c r="K65" s="336">
        <v>1589</v>
      </c>
      <c r="L65" s="336">
        <v>0</v>
      </c>
      <c r="M65" s="336">
        <v>0</v>
      </c>
      <c r="N65" s="336">
        <v>3</v>
      </c>
      <c r="O65" s="336">
        <v>0</v>
      </c>
      <c r="P65" s="310">
        <v>1592</v>
      </c>
      <c r="Q65" s="310">
        <v>44</v>
      </c>
      <c r="R65" s="670" t="s">
        <v>1083</v>
      </c>
      <c r="S65" s="336">
        <v>22</v>
      </c>
      <c r="T65" s="336">
        <v>0</v>
      </c>
      <c r="U65" s="336">
        <v>20</v>
      </c>
      <c r="V65" s="336">
        <v>0</v>
      </c>
      <c r="W65" s="336">
        <v>0</v>
      </c>
      <c r="X65" s="336">
        <v>2</v>
      </c>
      <c r="Y65" s="321">
        <v>44</v>
      </c>
      <c r="Z65" s="321">
        <v>0</v>
      </c>
    </row>
    <row r="66" spans="1:26" ht="38.25">
      <c r="A66" s="308">
        <v>57</v>
      </c>
      <c r="B66" s="520" t="s">
        <v>683</v>
      </c>
      <c r="C66" s="335">
        <v>0</v>
      </c>
      <c r="D66" s="336">
        <v>1200</v>
      </c>
      <c r="E66" s="336">
        <v>0</v>
      </c>
      <c r="F66" s="336">
        <v>0</v>
      </c>
      <c r="G66" s="337">
        <v>0</v>
      </c>
      <c r="H66" s="337">
        <v>90</v>
      </c>
      <c r="I66" s="338">
        <v>1290</v>
      </c>
      <c r="J66" s="336">
        <v>0</v>
      </c>
      <c r="K66" s="336">
        <v>1183</v>
      </c>
      <c r="L66" s="336">
        <v>0</v>
      </c>
      <c r="M66" s="336">
        <v>0</v>
      </c>
      <c r="N66" s="336">
        <v>0</v>
      </c>
      <c r="O66" s="336">
        <v>90</v>
      </c>
      <c r="P66" s="310">
        <v>1273</v>
      </c>
      <c r="Q66" s="310">
        <v>17</v>
      </c>
      <c r="R66" s="670" t="s">
        <v>1084</v>
      </c>
      <c r="S66" s="336">
        <v>17</v>
      </c>
      <c r="T66" s="336">
        <v>0</v>
      </c>
      <c r="U66" s="336">
        <v>0</v>
      </c>
      <c r="V66" s="336">
        <v>0</v>
      </c>
      <c r="W66" s="336">
        <v>0</v>
      </c>
      <c r="X66" s="336">
        <v>0</v>
      </c>
      <c r="Y66" s="321">
        <v>17</v>
      </c>
      <c r="Z66" s="321">
        <v>0</v>
      </c>
    </row>
    <row r="67" spans="1:26" ht="12.75">
      <c r="A67" s="308">
        <v>58</v>
      </c>
      <c r="B67" s="520" t="s">
        <v>684</v>
      </c>
      <c r="C67" s="335">
        <v>0</v>
      </c>
      <c r="D67" s="336">
        <v>901</v>
      </c>
      <c r="E67" s="336">
        <v>5</v>
      </c>
      <c r="F67" s="336">
        <v>0</v>
      </c>
      <c r="G67" s="337">
        <v>0</v>
      </c>
      <c r="H67" s="337">
        <v>0</v>
      </c>
      <c r="I67" s="338">
        <v>906</v>
      </c>
      <c r="J67" s="336">
        <v>0</v>
      </c>
      <c r="K67" s="336">
        <v>901</v>
      </c>
      <c r="L67" s="336">
        <v>5</v>
      </c>
      <c r="M67" s="336">
        <v>0</v>
      </c>
      <c r="N67" s="336">
        <v>0</v>
      </c>
      <c r="O67" s="336">
        <v>0</v>
      </c>
      <c r="P67" s="310">
        <v>906</v>
      </c>
      <c r="Q67" s="310">
        <v>0</v>
      </c>
      <c r="R67" s="670">
        <v>0</v>
      </c>
      <c r="S67" s="336">
        <v>0</v>
      </c>
      <c r="T67" s="336"/>
      <c r="U67" s="336">
        <v>0</v>
      </c>
      <c r="V67" s="336">
        <v>0</v>
      </c>
      <c r="W67" s="336">
        <v>0</v>
      </c>
      <c r="X67" s="336">
        <v>0</v>
      </c>
      <c r="Y67" s="321">
        <v>0</v>
      </c>
      <c r="Z67" s="321">
        <v>0</v>
      </c>
    </row>
    <row r="68" spans="1:26" ht="12.75">
      <c r="A68" s="308">
        <v>59</v>
      </c>
      <c r="B68" s="520" t="s">
        <v>685</v>
      </c>
      <c r="C68" s="335">
        <v>0</v>
      </c>
      <c r="D68" s="336">
        <v>1230</v>
      </c>
      <c r="E68" s="336">
        <v>0</v>
      </c>
      <c r="F68" s="336">
        <v>0</v>
      </c>
      <c r="G68" s="337">
        <v>0</v>
      </c>
      <c r="H68" s="337">
        <v>0</v>
      </c>
      <c r="I68" s="338">
        <v>1230</v>
      </c>
      <c r="J68" s="336">
        <v>0</v>
      </c>
      <c r="K68" s="336">
        <v>1230</v>
      </c>
      <c r="L68" s="336">
        <v>0</v>
      </c>
      <c r="M68" s="336">
        <v>0</v>
      </c>
      <c r="N68" s="336">
        <v>0</v>
      </c>
      <c r="O68" s="336">
        <v>0</v>
      </c>
      <c r="P68" s="310">
        <v>1230</v>
      </c>
      <c r="Q68" s="310">
        <v>0</v>
      </c>
      <c r="R68" s="670">
        <v>0</v>
      </c>
      <c r="S68" s="336">
        <v>0</v>
      </c>
      <c r="T68" s="336">
        <v>0</v>
      </c>
      <c r="U68" s="336">
        <v>0</v>
      </c>
      <c r="V68" s="336">
        <v>0</v>
      </c>
      <c r="W68" s="336">
        <v>0</v>
      </c>
      <c r="X68" s="336">
        <v>0</v>
      </c>
      <c r="Y68" s="321">
        <v>0</v>
      </c>
      <c r="Z68" s="321">
        <v>0</v>
      </c>
    </row>
    <row r="69" spans="1:26" ht="12.75">
      <c r="A69" s="308">
        <v>60</v>
      </c>
      <c r="B69" s="520" t="s">
        <v>686</v>
      </c>
      <c r="C69" s="335">
        <v>1</v>
      </c>
      <c r="D69" s="336">
        <v>2098</v>
      </c>
      <c r="E69" s="336">
        <v>6</v>
      </c>
      <c r="F69" s="336">
        <v>0</v>
      </c>
      <c r="G69" s="337">
        <v>2</v>
      </c>
      <c r="H69" s="337">
        <v>0</v>
      </c>
      <c r="I69" s="338">
        <v>2107</v>
      </c>
      <c r="J69" s="336">
        <v>1</v>
      </c>
      <c r="K69" s="336">
        <v>1974</v>
      </c>
      <c r="L69" s="336">
        <v>6</v>
      </c>
      <c r="M69" s="336">
        <v>0</v>
      </c>
      <c r="N69" s="336">
        <v>2</v>
      </c>
      <c r="O69" s="336">
        <v>0</v>
      </c>
      <c r="P69" s="310">
        <v>1983</v>
      </c>
      <c r="Q69" s="310">
        <v>124</v>
      </c>
      <c r="R69" s="670" t="s">
        <v>859</v>
      </c>
      <c r="S69" s="336">
        <v>124</v>
      </c>
      <c r="T69" s="336"/>
      <c r="U69" s="336"/>
      <c r="V69" s="336"/>
      <c r="W69" s="336"/>
      <c r="X69" s="336"/>
      <c r="Y69" s="321">
        <v>124</v>
      </c>
      <c r="Z69" s="321">
        <v>0</v>
      </c>
    </row>
    <row r="70" spans="1:26" ht="12.75">
      <c r="A70" s="308">
        <v>61</v>
      </c>
      <c r="B70" s="520" t="s">
        <v>687</v>
      </c>
      <c r="C70" s="335">
        <v>0</v>
      </c>
      <c r="D70" s="336">
        <v>1761</v>
      </c>
      <c r="E70" s="336">
        <v>9</v>
      </c>
      <c r="F70" s="336">
        <v>0</v>
      </c>
      <c r="G70" s="337">
        <v>3</v>
      </c>
      <c r="H70" s="337">
        <v>0</v>
      </c>
      <c r="I70" s="338">
        <v>1773</v>
      </c>
      <c r="J70" s="336">
        <v>0</v>
      </c>
      <c r="K70" s="336">
        <v>1335</v>
      </c>
      <c r="L70" s="336">
        <v>8</v>
      </c>
      <c r="M70" s="336">
        <v>0</v>
      </c>
      <c r="N70" s="336">
        <v>3</v>
      </c>
      <c r="O70" s="336">
        <v>0</v>
      </c>
      <c r="P70" s="310">
        <v>1346</v>
      </c>
      <c r="Q70" s="310">
        <v>427</v>
      </c>
      <c r="R70" s="670" t="s">
        <v>860</v>
      </c>
      <c r="S70" s="336">
        <v>427</v>
      </c>
      <c r="T70" s="336"/>
      <c r="U70" s="336"/>
      <c r="V70" s="336"/>
      <c r="W70" s="336"/>
      <c r="X70" s="336"/>
      <c r="Y70" s="321">
        <v>427</v>
      </c>
      <c r="Z70" s="321">
        <v>0</v>
      </c>
    </row>
    <row r="71" spans="1:26" ht="12.75">
      <c r="A71" s="308">
        <v>62</v>
      </c>
      <c r="B71" s="520" t="s">
        <v>688</v>
      </c>
      <c r="C71" s="335">
        <v>0</v>
      </c>
      <c r="D71" s="336">
        <v>1331</v>
      </c>
      <c r="E71" s="336">
        <v>0</v>
      </c>
      <c r="F71" s="336">
        <v>0</v>
      </c>
      <c r="G71" s="337">
        <v>2</v>
      </c>
      <c r="H71" s="337">
        <v>67</v>
      </c>
      <c r="I71" s="338">
        <v>1400</v>
      </c>
      <c r="J71" s="336">
        <v>0</v>
      </c>
      <c r="K71" s="336">
        <v>1314</v>
      </c>
      <c r="L71" s="336">
        <v>0</v>
      </c>
      <c r="M71" s="336">
        <v>0</v>
      </c>
      <c r="N71" s="336">
        <v>2</v>
      </c>
      <c r="O71" s="336">
        <v>67</v>
      </c>
      <c r="P71" s="310">
        <v>1383</v>
      </c>
      <c r="Q71" s="310">
        <v>17</v>
      </c>
      <c r="R71" s="670" t="s">
        <v>861</v>
      </c>
      <c r="S71" s="336">
        <v>17</v>
      </c>
      <c r="T71" s="336"/>
      <c r="U71" s="336"/>
      <c r="V71" s="336"/>
      <c r="W71" s="336"/>
      <c r="X71" s="336"/>
      <c r="Y71" s="321">
        <v>17</v>
      </c>
      <c r="Z71" s="321">
        <v>0</v>
      </c>
    </row>
    <row r="72" spans="1:26" ht="12.75">
      <c r="A72" s="308">
        <v>63</v>
      </c>
      <c r="B72" s="520" t="s">
        <v>689</v>
      </c>
      <c r="C72" s="335">
        <v>0</v>
      </c>
      <c r="D72" s="336">
        <v>1355</v>
      </c>
      <c r="E72" s="336">
        <v>7</v>
      </c>
      <c r="F72" s="336">
        <v>0</v>
      </c>
      <c r="G72" s="337">
        <v>1</v>
      </c>
      <c r="H72" s="337">
        <v>40</v>
      </c>
      <c r="I72" s="338">
        <v>1403</v>
      </c>
      <c r="J72" s="336">
        <v>0</v>
      </c>
      <c r="K72" s="336">
        <v>1355</v>
      </c>
      <c r="L72" s="336">
        <v>7</v>
      </c>
      <c r="M72" s="336">
        <v>0</v>
      </c>
      <c r="N72" s="336">
        <v>1</v>
      </c>
      <c r="O72" s="336">
        <v>40</v>
      </c>
      <c r="P72" s="310">
        <v>1403</v>
      </c>
      <c r="Q72" s="310">
        <v>0</v>
      </c>
      <c r="R72" s="670">
        <v>0</v>
      </c>
      <c r="S72" s="336">
        <v>0</v>
      </c>
      <c r="T72" s="336"/>
      <c r="U72" s="336"/>
      <c r="V72" s="336"/>
      <c r="W72" s="336"/>
      <c r="X72" s="336"/>
      <c r="Y72" s="321">
        <v>0</v>
      </c>
      <c r="Z72" s="321">
        <v>0</v>
      </c>
    </row>
    <row r="73" spans="1:26" ht="25.5">
      <c r="A73" s="308">
        <v>64</v>
      </c>
      <c r="B73" s="520" t="s">
        <v>690</v>
      </c>
      <c r="C73" s="335">
        <v>0</v>
      </c>
      <c r="D73" s="336">
        <v>1077</v>
      </c>
      <c r="E73" s="336">
        <v>0</v>
      </c>
      <c r="F73" s="336">
        <v>0</v>
      </c>
      <c r="G73" s="337">
        <v>0</v>
      </c>
      <c r="H73" s="337">
        <v>0</v>
      </c>
      <c r="I73" s="338">
        <v>1077</v>
      </c>
      <c r="J73" s="336">
        <v>0</v>
      </c>
      <c r="K73" s="336">
        <v>1007</v>
      </c>
      <c r="L73" s="336">
        <v>0</v>
      </c>
      <c r="M73" s="336">
        <v>0</v>
      </c>
      <c r="N73" s="336">
        <v>0</v>
      </c>
      <c r="O73" s="336">
        <v>0</v>
      </c>
      <c r="P73" s="310">
        <v>1007</v>
      </c>
      <c r="Q73" s="310">
        <v>70</v>
      </c>
      <c r="R73" s="670" t="s">
        <v>862</v>
      </c>
      <c r="S73" s="336">
        <v>70</v>
      </c>
      <c r="T73" s="336"/>
      <c r="U73" s="336"/>
      <c r="V73" s="336"/>
      <c r="W73" s="336"/>
      <c r="X73" s="336"/>
      <c r="Y73" s="321">
        <v>70</v>
      </c>
      <c r="Z73" s="321">
        <v>0</v>
      </c>
    </row>
    <row r="74" spans="1:26" ht="45" customHeight="1">
      <c r="A74" s="308">
        <v>65</v>
      </c>
      <c r="B74" s="520" t="s">
        <v>691</v>
      </c>
      <c r="C74" s="335">
        <v>0</v>
      </c>
      <c r="D74" s="336">
        <v>2292</v>
      </c>
      <c r="E74" s="336">
        <v>4</v>
      </c>
      <c r="F74" s="336">
        <v>0</v>
      </c>
      <c r="G74" s="337">
        <v>0</v>
      </c>
      <c r="H74" s="337">
        <v>69</v>
      </c>
      <c r="I74" s="338">
        <v>2365</v>
      </c>
      <c r="J74" s="336">
        <v>0</v>
      </c>
      <c r="K74" s="336">
        <v>2280</v>
      </c>
      <c r="L74" s="336">
        <v>4</v>
      </c>
      <c r="M74" s="336">
        <v>0</v>
      </c>
      <c r="N74" s="336">
        <v>0</v>
      </c>
      <c r="O74" s="336">
        <v>0</v>
      </c>
      <c r="P74" s="310">
        <v>2284</v>
      </c>
      <c r="Q74" s="310">
        <v>81</v>
      </c>
      <c r="R74" s="670" t="s">
        <v>1085</v>
      </c>
      <c r="S74" s="336">
        <v>12</v>
      </c>
      <c r="T74" s="336">
        <v>0</v>
      </c>
      <c r="U74" s="336">
        <v>69</v>
      </c>
      <c r="V74" s="336"/>
      <c r="W74" s="336"/>
      <c r="X74" s="336"/>
      <c r="Y74" s="321">
        <v>81</v>
      </c>
      <c r="Z74" s="321">
        <v>0</v>
      </c>
    </row>
    <row r="75" spans="1:26" ht="42.75" customHeight="1">
      <c r="A75" s="308">
        <v>66</v>
      </c>
      <c r="B75" s="520" t="s">
        <v>692</v>
      </c>
      <c r="C75" s="335">
        <v>0</v>
      </c>
      <c r="D75" s="336">
        <v>887</v>
      </c>
      <c r="E75" s="336">
        <v>0</v>
      </c>
      <c r="F75" s="336">
        <v>0</v>
      </c>
      <c r="G75" s="337">
        <v>1</v>
      </c>
      <c r="H75" s="337">
        <v>0</v>
      </c>
      <c r="I75" s="338">
        <v>888</v>
      </c>
      <c r="J75" s="336">
        <v>0</v>
      </c>
      <c r="K75" s="336">
        <v>886</v>
      </c>
      <c r="L75" s="336">
        <v>0</v>
      </c>
      <c r="M75" s="336">
        <v>0</v>
      </c>
      <c r="N75" s="336">
        <v>0</v>
      </c>
      <c r="O75" s="336">
        <v>0</v>
      </c>
      <c r="P75" s="310">
        <v>886</v>
      </c>
      <c r="Q75" s="310">
        <v>2</v>
      </c>
      <c r="R75" s="670" t="s">
        <v>1086</v>
      </c>
      <c r="S75" s="336">
        <v>1</v>
      </c>
      <c r="T75" s="336">
        <v>0</v>
      </c>
      <c r="U75" s="336">
        <v>0</v>
      </c>
      <c r="V75" s="336">
        <v>1</v>
      </c>
      <c r="W75" s="336">
        <v>0</v>
      </c>
      <c r="X75" s="336">
        <v>0</v>
      </c>
      <c r="Y75" s="321">
        <v>2</v>
      </c>
      <c r="Z75" s="321">
        <v>0</v>
      </c>
    </row>
    <row r="76" spans="1:26" ht="12.75">
      <c r="A76" s="308">
        <v>67</v>
      </c>
      <c r="B76" s="520" t="s">
        <v>693</v>
      </c>
      <c r="C76" s="335">
        <v>0</v>
      </c>
      <c r="D76" s="336">
        <v>1919</v>
      </c>
      <c r="E76" s="336">
        <v>1</v>
      </c>
      <c r="F76" s="336">
        <v>0</v>
      </c>
      <c r="G76" s="337">
        <v>0</v>
      </c>
      <c r="H76" s="337">
        <v>0</v>
      </c>
      <c r="I76" s="338">
        <v>1920</v>
      </c>
      <c r="J76" s="336">
        <v>0</v>
      </c>
      <c r="K76" s="336">
        <v>1838</v>
      </c>
      <c r="L76" s="336">
        <v>1</v>
      </c>
      <c r="M76" s="336">
        <v>0</v>
      </c>
      <c r="N76" s="336">
        <v>0</v>
      </c>
      <c r="O76" s="336">
        <v>0</v>
      </c>
      <c r="P76" s="310">
        <v>1839</v>
      </c>
      <c r="Q76" s="310">
        <v>81</v>
      </c>
      <c r="R76" s="670" t="s">
        <v>863</v>
      </c>
      <c r="S76" s="336">
        <v>81</v>
      </c>
      <c r="T76" s="336"/>
      <c r="U76" s="336"/>
      <c r="V76" s="336"/>
      <c r="W76" s="336"/>
      <c r="X76" s="336"/>
      <c r="Y76" s="321">
        <v>81</v>
      </c>
      <c r="Z76" s="321">
        <v>0</v>
      </c>
    </row>
    <row r="77" spans="1:26" ht="25.5">
      <c r="A77" s="308">
        <v>68</v>
      </c>
      <c r="B77" s="520" t="s">
        <v>694</v>
      </c>
      <c r="C77" s="335">
        <v>0</v>
      </c>
      <c r="D77" s="336">
        <v>2963</v>
      </c>
      <c r="E77" s="336">
        <v>11</v>
      </c>
      <c r="F77" s="336">
        <v>0</v>
      </c>
      <c r="G77" s="337">
        <v>0</v>
      </c>
      <c r="H77" s="337">
        <v>0</v>
      </c>
      <c r="I77" s="338">
        <v>2974</v>
      </c>
      <c r="J77" s="336">
        <v>0</v>
      </c>
      <c r="K77" s="336">
        <v>2949</v>
      </c>
      <c r="L77" s="336">
        <v>11</v>
      </c>
      <c r="M77" s="336">
        <v>0</v>
      </c>
      <c r="N77" s="336">
        <v>0</v>
      </c>
      <c r="O77" s="336">
        <v>0</v>
      </c>
      <c r="P77" s="310">
        <v>2960</v>
      </c>
      <c r="Q77" s="310">
        <v>14</v>
      </c>
      <c r="R77" s="670" t="s">
        <v>864</v>
      </c>
      <c r="S77" s="336">
        <v>14</v>
      </c>
      <c r="T77" s="336"/>
      <c r="U77" s="336"/>
      <c r="V77" s="336"/>
      <c r="W77" s="336"/>
      <c r="X77" s="336"/>
      <c r="Y77" s="321">
        <v>14</v>
      </c>
      <c r="Z77" s="321">
        <v>0</v>
      </c>
    </row>
    <row r="78" spans="1:26" ht="89.25">
      <c r="A78" s="308">
        <v>69</v>
      </c>
      <c r="B78" s="520" t="s">
        <v>695</v>
      </c>
      <c r="C78" s="335">
        <v>10</v>
      </c>
      <c r="D78" s="336">
        <v>1802</v>
      </c>
      <c r="E78" s="336">
        <v>3</v>
      </c>
      <c r="F78" s="336">
        <v>0</v>
      </c>
      <c r="G78" s="337">
        <v>0</v>
      </c>
      <c r="H78" s="337">
        <v>0</v>
      </c>
      <c r="I78" s="338">
        <v>1815</v>
      </c>
      <c r="J78" s="336">
        <v>0</v>
      </c>
      <c r="K78" s="336">
        <v>1802</v>
      </c>
      <c r="L78" s="336">
        <v>0</v>
      </c>
      <c r="M78" s="336">
        <v>0</v>
      </c>
      <c r="N78" s="336">
        <v>0</v>
      </c>
      <c r="O78" s="336">
        <v>0</v>
      </c>
      <c r="P78" s="310">
        <v>1802</v>
      </c>
      <c r="Q78" s="310">
        <v>13</v>
      </c>
      <c r="R78" s="670" t="s">
        <v>1087</v>
      </c>
      <c r="S78" s="336"/>
      <c r="T78" s="336"/>
      <c r="U78" s="336"/>
      <c r="V78" s="336"/>
      <c r="W78" s="336"/>
      <c r="X78" s="336">
        <v>13</v>
      </c>
      <c r="Y78" s="321">
        <v>13</v>
      </c>
      <c r="Z78" s="321">
        <v>0</v>
      </c>
    </row>
    <row r="79" spans="1:26" ht="12.75">
      <c r="A79" s="308">
        <v>70</v>
      </c>
      <c r="B79" s="520" t="s">
        <v>696</v>
      </c>
      <c r="C79" s="335">
        <v>1</v>
      </c>
      <c r="D79" s="336">
        <v>1784</v>
      </c>
      <c r="E79" s="336">
        <v>0</v>
      </c>
      <c r="F79" s="336">
        <v>0</v>
      </c>
      <c r="G79" s="337">
        <v>5</v>
      </c>
      <c r="H79" s="337">
        <v>24</v>
      </c>
      <c r="I79" s="338">
        <v>1814</v>
      </c>
      <c r="J79" s="336">
        <v>1</v>
      </c>
      <c r="K79" s="336">
        <v>1615</v>
      </c>
      <c r="L79" s="336">
        <v>0</v>
      </c>
      <c r="M79" s="336">
        <v>0</v>
      </c>
      <c r="N79" s="336">
        <v>5</v>
      </c>
      <c r="O79" s="336">
        <v>24</v>
      </c>
      <c r="P79" s="310">
        <v>1645</v>
      </c>
      <c r="Q79" s="310">
        <v>169</v>
      </c>
      <c r="R79" s="670" t="s">
        <v>865</v>
      </c>
      <c r="S79" s="336">
        <v>169</v>
      </c>
      <c r="T79" s="336"/>
      <c r="U79" s="336"/>
      <c r="V79" s="336"/>
      <c r="W79" s="336"/>
      <c r="X79" s="336"/>
      <c r="Y79" s="321">
        <v>169</v>
      </c>
      <c r="Z79" s="321">
        <v>0</v>
      </c>
    </row>
    <row r="80" spans="1:26" ht="38.25">
      <c r="A80" s="308">
        <v>71</v>
      </c>
      <c r="B80" s="520" t="s">
        <v>697</v>
      </c>
      <c r="C80" s="335">
        <v>0</v>
      </c>
      <c r="D80" s="336">
        <v>2243</v>
      </c>
      <c r="E80" s="336">
        <v>4</v>
      </c>
      <c r="F80" s="336">
        <v>0</v>
      </c>
      <c r="G80" s="337">
        <v>0</v>
      </c>
      <c r="H80" s="337">
        <v>37</v>
      </c>
      <c r="I80" s="338">
        <v>2284</v>
      </c>
      <c r="J80" s="336">
        <v>0</v>
      </c>
      <c r="K80" s="336">
        <v>2189</v>
      </c>
      <c r="L80" s="336">
        <v>4</v>
      </c>
      <c r="M80" s="336">
        <v>0</v>
      </c>
      <c r="N80" s="336">
        <v>0</v>
      </c>
      <c r="O80" s="336">
        <v>23</v>
      </c>
      <c r="P80" s="310">
        <v>2216</v>
      </c>
      <c r="Q80" s="310">
        <v>68</v>
      </c>
      <c r="R80" s="670" t="s">
        <v>1088</v>
      </c>
      <c r="S80" s="336">
        <v>54</v>
      </c>
      <c r="T80" s="336">
        <v>0</v>
      </c>
      <c r="U80" s="336">
        <v>14</v>
      </c>
      <c r="V80" s="336">
        <v>0</v>
      </c>
      <c r="W80" s="336">
        <v>0</v>
      </c>
      <c r="X80" s="336">
        <v>0</v>
      </c>
      <c r="Y80" s="321">
        <v>68</v>
      </c>
      <c r="Z80" s="321">
        <v>0</v>
      </c>
    </row>
    <row r="81" spans="1:26" ht="25.5">
      <c r="A81" s="308">
        <v>72</v>
      </c>
      <c r="B81" s="520" t="s">
        <v>698</v>
      </c>
      <c r="C81" s="335">
        <v>0</v>
      </c>
      <c r="D81" s="336">
        <v>1014</v>
      </c>
      <c r="E81" s="336">
        <v>12</v>
      </c>
      <c r="F81" s="336">
        <v>0</v>
      </c>
      <c r="G81" s="337">
        <v>0</v>
      </c>
      <c r="H81" s="337">
        <v>0</v>
      </c>
      <c r="I81" s="338">
        <v>1026</v>
      </c>
      <c r="J81" s="336">
        <v>0</v>
      </c>
      <c r="K81" s="336">
        <v>1010</v>
      </c>
      <c r="L81" s="336">
        <v>12</v>
      </c>
      <c r="M81" s="336">
        <v>0</v>
      </c>
      <c r="N81" s="336">
        <v>0</v>
      </c>
      <c r="O81" s="336">
        <v>0</v>
      </c>
      <c r="P81" s="310">
        <v>1022</v>
      </c>
      <c r="Q81" s="310">
        <v>4</v>
      </c>
      <c r="R81" s="670" t="s">
        <v>866</v>
      </c>
      <c r="S81" s="336">
        <v>4</v>
      </c>
      <c r="T81" s="303">
        <v>0</v>
      </c>
      <c r="U81" s="303">
        <v>0</v>
      </c>
      <c r="V81" s="303">
        <v>0</v>
      </c>
      <c r="W81" s="303">
        <v>0</v>
      </c>
      <c r="X81" s="303">
        <v>0</v>
      </c>
      <c r="Y81" s="321">
        <v>4</v>
      </c>
      <c r="Z81" s="321">
        <v>0</v>
      </c>
    </row>
    <row r="82" spans="1:26" s="311" customFormat="1" ht="12.75">
      <c r="A82" s="336">
        <v>73</v>
      </c>
      <c r="B82" s="521" t="s">
        <v>699</v>
      </c>
      <c r="C82" s="335">
        <v>0</v>
      </c>
      <c r="D82" s="336">
        <v>1044</v>
      </c>
      <c r="E82" s="336">
        <v>0</v>
      </c>
      <c r="F82" s="336">
        <v>0</v>
      </c>
      <c r="G82" s="337">
        <v>3</v>
      </c>
      <c r="H82" s="337">
        <v>3</v>
      </c>
      <c r="I82" s="338">
        <v>1050</v>
      </c>
      <c r="J82" s="336">
        <v>0</v>
      </c>
      <c r="K82" s="336">
        <v>1044</v>
      </c>
      <c r="L82" s="336">
        <v>0</v>
      </c>
      <c r="M82" s="336">
        <v>0</v>
      </c>
      <c r="N82" s="336">
        <v>3</v>
      </c>
      <c r="O82" s="336">
        <v>3</v>
      </c>
      <c r="P82" s="310">
        <v>1050</v>
      </c>
      <c r="Q82" s="310">
        <v>0</v>
      </c>
      <c r="R82" s="670">
        <v>0</v>
      </c>
      <c r="S82" s="303">
        <v>0</v>
      </c>
      <c r="T82" s="303">
        <v>0</v>
      </c>
      <c r="U82" s="303">
        <v>0</v>
      </c>
      <c r="V82" s="303">
        <v>0</v>
      </c>
      <c r="W82" s="303">
        <v>0</v>
      </c>
      <c r="X82" s="303">
        <v>0</v>
      </c>
      <c r="Y82" s="321">
        <v>0</v>
      </c>
      <c r="Z82" s="321">
        <v>0</v>
      </c>
    </row>
    <row r="83" spans="1:26" s="311" customFormat="1" ht="16.5" customHeight="1">
      <c r="A83" s="336">
        <v>74</v>
      </c>
      <c r="B83" s="521" t="s">
        <v>700</v>
      </c>
      <c r="C83" s="335">
        <v>0</v>
      </c>
      <c r="D83" s="336">
        <v>428</v>
      </c>
      <c r="E83" s="336">
        <v>2</v>
      </c>
      <c r="F83" s="336">
        <v>0</v>
      </c>
      <c r="G83" s="337">
        <v>0</v>
      </c>
      <c r="H83" s="337">
        <v>0</v>
      </c>
      <c r="I83" s="338">
        <v>430</v>
      </c>
      <c r="J83" s="336">
        <v>0</v>
      </c>
      <c r="K83" s="336">
        <v>428</v>
      </c>
      <c r="L83" s="336">
        <v>2</v>
      </c>
      <c r="M83" s="336">
        <v>0</v>
      </c>
      <c r="N83" s="336">
        <v>0</v>
      </c>
      <c r="O83" s="336">
        <v>0</v>
      </c>
      <c r="P83" s="310">
        <v>430</v>
      </c>
      <c r="Q83" s="310">
        <v>0</v>
      </c>
      <c r="R83" s="670">
        <v>0</v>
      </c>
      <c r="S83" s="303">
        <v>0</v>
      </c>
      <c r="T83" s="303">
        <v>0</v>
      </c>
      <c r="U83" s="303">
        <v>0</v>
      </c>
      <c r="V83" s="303">
        <v>0</v>
      </c>
      <c r="W83" s="303">
        <v>0</v>
      </c>
      <c r="X83" s="303">
        <v>0</v>
      </c>
      <c r="Y83" s="321">
        <v>0</v>
      </c>
      <c r="Z83" s="321">
        <v>0</v>
      </c>
    </row>
    <row r="84" spans="1:26" s="311" customFormat="1" ht="12.75">
      <c r="A84" s="336">
        <v>75</v>
      </c>
      <c r="B84" s="521" t="s">
        <v>701</v>
      </c>
      <c r="C84" s="335">
        <v>0</v>
      </c>
      <c r="D84" s="336">
        <v>516</v>
      </c>
      <c r="E84" s="336">
        <v>2</v>
      </c>
      <c r="F84" s="336">
        <v>0</v>
      </c>
      <c r="G84" s="337">
        <v>0</v>
      </c>
      <c r="H84" s="337">
        <v>0</v>
      </c>
      <c r="I84" s="338">
        <v>518</v>
      </c>
      <c r="J84" s="336">
        <v>0</v>
      </c>
      <c r="K84" s="336">
        <v>516</v>
      </c>
      <c r="L84" s="336">
        <v>2</v>
      </c>
      <c r="M84" s="336">
        <v>0</v>
      </c>
      <c r="N84" s="336">
        <v>0</v>
      </c>
      <c r="O84" s="336">
        <v>0</v>
      </c>
      <c r="P84" s="310">
        <v>518</v>
      </c>
      <c r="Q84" s="310">
        <v>0</v>
      </c>
      <c r="R84" s="670">
        <v>0</v>
      </c>
      <c r="S84" s="303">
        <v>0</v>
      </c>
      <c r="T84" s="303">
        <v>0</v>
      </c>
      <c r="U84" s="303">
        <v>0</v>
      </c>
      <c r="V84" s="303">
        <v>0</v>
      </c>
      <c r="W84" s="303">
        <v>0</v>
      </c>
      <c r="X84" s="303">
        <v>0</v>
      </c>
      <c r="Y84" s="321">
        <v>0</v>
      </c>
      <c r="Z84" s="321">
        <v>0</v>
      </c>
    </row>
    <row r="85" spans="1:26" ht="12.75">
      <c r="A85" s="941" t="s">
        <v>18</v>
      </c>
      <c r="B85" s="941"/>
      <c r="C85" s="339">
        <v>34</v>
      </c>
      <c r="D85" s="339">
        <v>113590</v>
      </c>
      <c r="E85" s="339">
        <v>631</v>
      </c>
      <c r="F85" s="339">
        <v>4</v>
      </c>
      <c r="G85" s="339">
        <v>140</v>
      </c>
      <c r="H85" s="339">
        <v>1284</v>
      </c>
      <c r="I85" s="339">
        <v>115683</v>
      </c>
      <c r="J85" s="339">
        <v>24</v>
      </c>
      <c r="K85" s="339">
        <v>107826</v>
      </c>
      <c r="L85" s="339">
        <v>624</v>
      </c>
      <c r="M85" s="339">
        <v>4</v>
      </c>
      <c r="N85" s="339">
        <v>113</v>
      </c>
      <c r="O85" s="339">
        <v>721</v>
      </c>
      <c r="P85" s="339">
        <v>109312</v>
      </c>
      <c r="Q85" s="339">
        <v>6371</v>
      </c>
      <c r="R85" s="672">
        <v>0</v>
      </c>
      <c r="S85" s="303">
        <v>5598</v>
      </c>
      <c r="T85" s="303">
        <v>0</v>
      </c>
      <c r="U85" s="303">
        <v>563</v>
      </c>
      <c r="V85" s="303">
        <v>16</v>
      </c>
      <c r="W85" s="303">
        <v>0</v>
      </c>
      <c r="X85" s="303">
        <v>194</v>
      </c>
      <c r="Y85" s="303">
        <v>6371</v>
      </c>
      <c r="Z85" s="303">
        <v>0</v>
      </c>
    </row>
    <row r="86" spans="2:9" ht="12.75">
      <c r="B86" s="300"/>
      <c r="I86" s="321">
        <f>I85-H85</f>
        <v>114399</v>
      </c>
    </row>
    <row r="87" ht="18.75" customHeight="1">
      <c r="B87" s="301" t="s">
        <v>7</v>
      </c>
    </row>
    <row r="88" ht="12.75">
      <c r="B88" s="321" t="s">
        <v>8</v>
      </c>
    </row>
    <row r="89" spans="2:18" ht="12.75">
      <c r="B89" s="321" t="s">
        <v>9</v>
      </c>
      <c r="O89" s="340" t="s">
        <v>10</v>
      </c>
      <c r="P89" s="340" t="s">
        <v>10</v>
      </c>
      <c r="Q89" s="340"/>
      <c r="R89" s="340" t="s">
        <v>10</v>
      </c>
    </row>
    <row r="90" spans="2:18" ht="12.75">
      <c r="B90" s="321" t="s">
        <v>101</v>
      </c>
      <c r="O90" s="340"/>
      <c r="P90" s="340"/>
      <c r="Q90" s="340"/>
      <c r="R90" s="340"/>
    </row>
    <row r="91" spans="2:18" ht="12.75">
      <c r="B91" s="942" t="s">
        <v>102</v>
      </c>
      <c r="C91" s="942"/>
      <c r="D91" s="942"/>
      <c r="E91" s="942"/>
      <c r="F91" s="942"/>
      <c r="G91" s="942"/>
      <c r="O91" s="330"/>
      <c r="P91" s="330"/>
      <c r="Q91" s="330"/>
      <c r="R91" s="330"/>
    </row>
    <row r="92" spans="2:18" ht="12.75">
      <c r="B92" s="929"/>
      <c r="C92" s="929"/>
      <c r="D92" s="929"/>
      <c r="E92" s="929"/>
      <c r="F92" s="929"/>
      <c r="G92" s="929"/>
      <c r="H92" s="330"/>
      <c r="I92" s="330"/>
      <c r="J92" s="330"/>
      <c r="K92" s="330"/>
      <c r="L92" s="330"/>
      <c r="M92" s="330"/>
      <c r="N92" s="330"/>
      <c r="O92" s="330"/>
      <c r="P92" s="330"/>
      <c r="Q92" s="330"/>
      <c r="R92" s="330"/>
    </row>
    <row r="93" spans="8:18" ht="12.75">
      <c r="H93" s="330"/>
      <c r="I93" s="330"/>
      <c r="J93" s="330"/>
      <c r="K93" s="330"/>
      <c r="L93" s="330"/>
      <c r="M93" s="330"/>
      <c r="N93" s="330"/>
      <c r="O93" s="330"/>
      <c r="P93" s="330"/>
      <c r="Q93" s="330"/>
      <c r="R93" s="330"/>
    </row>
    <row r="94" spans="8:18" ht="12.75">
      <c r="H94" s="330"/>
      <c r="I94" s="330"/>
      <c r="J94" s="330"/>
      <c r="K94" s="330"/>
      <c r="L94" s="330"/>
      <c r="M94" s="330"/>
      <c r="N94" s="330"/>
      <c r="O94" s="330"/>
      <c r="P94" s="330"/>
      <c r="Q94" s="330"/>
      <c r="R94" s="330"/>
    </row>
    <row r="95" spans="2:18" ht="15">
      <c r="B95" s="342" t="s">
        <v>11</v>
      </c>
      <c r="C95" s="334"/>
      <c r="D95" s="334"/>
      <c r="E95" s="334"/>
      <c r="F95" s="334"/>
      <c r="G95" s="334"/>
      <c r="H95" s="334"/>
      <c r="I95" s="334"/>
      <c r="J95" s="334"/>
      <c r="K95" s="343"/>
      <c r="L95" s="343"/>
      <c r="M95" s="334"/>
      <c r="N95" s="490"/>
      <c r="O95" s="490"/>
      <c r="P95" s="490"/>
      <c r="Q95" s="911" t="s">
        <v>995</v>
      </c>
      <c r="R95" s="911"/>
    </row>
    <row r="96" spans="2:18" ht="15">
      <c r="B96" s="343"/>
      <c r="C96" s="344"/>
      <c r="D96" s="344"/>
      <c r="E96" s="344"/>
      <c r="F96" s="344"/>
      <c r="G96" s="344"/>
      <c r="H96" s="344"/>
      <c r="I96" s="344"/>
      <c r="J96" s="344"/>
      <c r="K96" s="344"/>
      <c r="L96" s="344"/>
      <c r="M96" s="344"/>
      <c r="N96" s="490"/>
      <c r="O96" s="490"/>
      <c r="P96" s="490"/>
      <c r="Q96" s="911" t="s">
        <v>998</v>
      </c>
      <c r="R96" s="911"/>
    </row>
    <row r="97" spans="2:18" ht="15">
      <c r="B97" s="343"/>
      <c r="C97" s="344"/>
      <c r="D97" s="344"/>
      <c r="E97" s="344"/>
      <c r="F97" s="344"/>
      <c r="G97" s="344"/>
      <c r="H97" s="344"/>
      <c r="I97" s="344"/>
      <c r="J97" s="344"/>
      <c r="K97" s="344"/>
      <c r="L97" s="344"/>
      <c r="M97" s="344"/>
      <c r="N97" s="490"/>
      <c r="O97" s="490"/>
      <c r="P97" s="490"/>
      <c r="Q97" s="911" t="s">
        <v>997</v>
      </c>
      <c r="R97" s="911"/>
    </row>
    <row r="98" spans="2:17" ht="15">
      <c r="B98" s="334"/>
      <c r="C98" s="334"/>
      <c r="D98" s="334"/>
      <c r="E98" s="334"/>
      <c r="F98" s="334"/>
      <c r="G98" s="334"/>
      <c r="H98" s="334"/>
      <c r="I98" s="334"/>
      <c r="J98" s="334"/>
      <c r="K98" s="334"/>
      <c r="L98" s="334"/>
      <c r="M98" s="334"/>
      <c r="N98" s="490"/>
      <c r="O98" s="490"/>
      <c r="P98" s="490"/>
      <c r="Q98" s="490"/>
    </row>
  </sheetData>
  <sheetProtection selectLockedCells="1"/>
  <mergeCells count="17">
    <mergeCell ref="Q97:R97"/>
    <mergeCell ref="J7:P7"/>
    <mergeCell ref="Q7:Q8"/>
    <mergeCell ref="R7:R8"/>
    <mergeCell ref="A85:B85"/>
    <mergeCell ref="B91:G91"/>
    <mergeCell ref="B92:G92"/>
    <mergeCell ref="E1:L1"/>
    <mergeCell ref="A2:Q2"/>
    <mergeCell ref="A3:Q3"/>
    <mergeCell ref="A4:Q4"/>
    <mergeCell ref="Q95:R95"/>
    <mergeCell ref="Q96:R96"/>
    <mergeCell ref="A6:B6"/>
    <mergeCell ref="A7:A8"/>
    <mergeCell ref="B7:B8"/>
    <mergeCell ref="C7:I7"/>
  </mergeCells>
  <conditionalFormatting sqref="A82:IV84 P2:Q4 L85:Q85 P6:P65536 Q5:Q65536 A1:O65536 R1:IV65536">
    <cfRule type="cellIs" priority="2" dxfId="0" operator="lessThan" stopIfTrue="1">
      <formula>0</formula>
    </cfRule>
  </conditionalFormatting>
  <hyperlinks>
    <hyperlink ref="S8" r:id="rId1" display="uohu@ fuek.kkZ/khu fo0"/>
    <hyperlink ref="W8" r:id="rId2" display="cUn@ vkesfyr fo0"/>
  </hyperlinks>
  <printOptions horizontalCentered="1"/>
  <pageMargins left="0.31496062992125984" right="0.31496062992125984" top="0.5905511811023623" bottom="0.5905511811023623" header="0.3937007874015748" footer="0.1968503937007874"/>
  <pageSetup horizontalDpi="600" verticalDpi="600" orientation="landscape" paperSize="9" scale="75" r:id="rId3"/>
</worksheet>
</file>

<file path=xl/worksheets/sheet9.xml><?xml version="1.0" encoding="utf-8"?>
<worksheet xmlns="http://schemas.openxmlformats.org/spreadsheetml/2006/main" xmlns:r="http://schemas.openxmlformats.org/officeDocument/2006/relationships">
  <sheetPr>
    <tabColor rgb="FF00B050"/>
  </sheetPr>
  <dimension ref="A1:AC98"/>
  <sheetViews>
    <sheetView view="pageBreakPreview" zoomScale="90" zoomScaleNormal="145" zoomScaleSheetLayoutView="90" zoomScalePageLayoutView="0" workbookViewId="0" topLeftCell="A1">
      <pane xSplit="2" ySplit="9" topLeftCell="F82" activePane="bottomRight" state="frozen"/>
      <selection pane="topLeft" activeCell="H33" sqref="A33:V43"/>
      <selection pane="topRight" activeCell="H33" sqref="A33:V43"/>
      <selection pane="bottomLeft" activeCell="H33" sqref="A33:V43"/>
      <selection pane="bottomRight" activeCell="P92" sqref="P92"/>
    </sheetView>
  </sheetViews>
  <sheetFormatPr defaultColWidth="9.140625" defaultRowHeight="12.75"/>
  <cols>
    <col min="1" max="1" width="4.421875" style="321" customWidth="1"/>
    <col min="2" max="2" width="17.28125" style="321" customWidth="1"/>
    <col min="3" max="3" width="7.8515625" style="321" customWidth="1"/>
    <col min="4" max="4" width="8.7109375" style="321" customWidth="1"/>
    <col min="5" max="5" width="8.140625" style="321" customWidth="1"/>
    <col min="6" max="6" width="9.57421875" style="321" customWidth="1"/>
    <col min="7" max="8" width="9.7109375" style="321" customWidth="1"/>
    <col min="9" max="9" width="10.00390625" style="321" customWidth="1"/>
    <col min="10" max="11" width="9.8515625" style="321" customWidth="1"/>
    <col min="12" max="12" width="9.140625" style="321" customWidth="1"/>
    <col min="13" max="13" width="10.7109375" style="321" customWidth="1"/>
    <col min="14" max="15" width="9.8515625" style="321" customWidth="1"/>
    <col min="16" max="16" width="10.421875" style="321" customWidth="1"/>
    <col min="17" max="17" width="8.8515625" style="321" customWidth="1"/>
    <col min="18" max="18" width="27.7109375" style="321" customWidth="1"/>
    <col min="19" max="19" width="11.00390625" style="321" customWidth="1"/>
    <col min="20" max="20" width="9.140625" style="321" customWidth="1"/>
    <col min="21" max="21" width="10.28125" style="321" customWidth="1"/>
    <col min="22" max="16384" width="9.140625" style="321" customWidth="1"/>
  </cols>
  <sheetData>
    <row r="1" spans="5:19" ht="17.25" customHeight="1">
      <c r="E1" s="929"/>
      <c r="F1" s="929"/>
      <c r="G1" s="929"/>
      <c r="H1" s="929"/>
      <c r="I1" s="929"/>
      <c r="J1" s="929"/>
      <c r="K1" s="929"/>
      <c r="L1" s="929"/>
      <c r="P1" s="943" t="s">
        <v>91</v>
      </c>
      <c r="Q1" s="943"/>
      <c r="S1" s="486"/>
    </row>
    <row r="2" spans="1:17" ht="15.75">
      <c r="A2" s="930" t="s">
        <v>0</v>
      </c>
      <c r="B2" s="930"/>
      <c r="C2" s="930"/>
      <c r="D2" s="930"/>
      <c r="E2" s="930"/>
      <c r="F2" s="930"/>
      <c r="G2" s="930"/>
      <c r="H2" s="930"/>
      <c r="I2" s="930"/>
      <c r="J2" s="930"/>
      <c r="K2" s="930"/>
      <c r="L2" s="930"/>
      <c r="M2" s="930"/>
      <c r="N2" s="930"/>
      <c r="O2" s="930"/>
      <c r="P2" s="930"/>
      <c r="Q2" s="930"/>
    </row>
    <row r="3" spans="1:17" ht="20.25">
      <c r="A3" s="931" t="s">
        <v>388</v>
      </c>
      <c r="B3" s="931"/>
      <c r="C3" s="931"/>
      <c r="D3" s="931"/>
      <c r="E3" s="931"/>
      <c r="F3" s="931"/>
      <c r="G3" s="931"/>
      <c r="H3" s="931"/>
      <c r="I3" s="931"/>
      <c r="J3" s="931"/>
      <c r="K3" s="931"/>
      <c r="L3" s="931"/>
      <c r="M3" s="931"/>
      <c r="N3" s="931"/>
      <c r="O3" s="931"/>
      <c r="P3" s="931"/>
      <c r="Q3" s="931"/>
    </row>
    <row r="4" spans="1:24" ht="18">
      <c r="A4" s="944" t="s">
        <v>867</v>
      </c>
      <c r="B4" s="944"/>
      <c r="C4" s="944"/>
      <c r="D4" s="944"/>
      <c r="E4" s="944"/>
      <c r="F4" s="944"/>
      <c r="G4" s="944"/>
      <c r="H4" s="944"/>
      <c r="I4" s="944"/>
      <c r="J4" s="944"/>
      <c r="K4" s="944"/>
      <c r="L4" s="944"/>
      <c r="M4" s="944"/>
      <c r="N4" s="944"/>
      <c r="O4" s="944"/>
      <c r="P4" s="944"/>
      <c r="Q4" s="944"/>
      <c r="S4" s="489"/>
      <c r="T4" s="489"/>
      <c r="U4" s="489"/>
      <c r="V4" s="489"/>
      <c r="W4" s="489"/>
      <c r="X4" s="489"/>
    </row>
    <row r="5" spans="14:18" ht="12.75">
      <c r="N5" s="324"/>
      <c r="O5" s="324"/>
      <c r="P5" s="945" t="s">
        <v>794</v>
      </c>
      <c r="Q5" s="945"/>
      <c r="R5" s="945"/>
    </row>
    <row r="6" spans="1:18" ht="12.75">
      <c r="A6" s="491" t="s">
        <v>994</v>
      </c>
      <c r="B6" s="491"/>
      <c r="N6" s="326"/>
      <c r="O6" s="326"/>
      <c r="P6" s="327"/>
      <c r="Q6" s="325"/>
      <c r="R6" s="327"/>
    </row>
    <row r="7" spans="1:24" ht="15.75" customHeight="1">
      <c r="A7" s="933" t="s">
        <v>1</v>
      </c>
      <c r="B7" s="933" t="s">
        <v>2</v>
      </c>
      <c r="C7" s="935" t="s">
        <v>3</v>
      </c>
      <c r="D7" s="935"/>
      <c r="E7" s="935"/>
      <c r="F7" s="935"/>
      <c r="G7" s="936"/>
      <c r="H7" s="936"/>
      <c r="I7" s="937"/>
      <c r="J7" s="938" t="s">
        <v>112</v>
      </c>
      <c r="K7" s="938"/>
      <c r="L7" s="938"/>
      <c r="M7" s="938"/>
      <c r="N7" s="938"/>
      <c r="O7" s="938"/>
      <c r="P7" s="938"/>
      <c r="Q7" s="933" t="s">
        <v>240</v>
      </c>
      <c r="R7" s="939" t="s">
        <v>241</v>
      </c>
      <c r="S7" s="666"/>
      <c r="T7" s="666"/>
      <c r="U7" s="666"/>
      <c r="V7" s="666"/>
      <c r="W7" s="666"/>
      <c r="X7" s="666"/>
    </row>
    <row r="8" spans="1:29" ht="72">
      <c r="A8" s="934"/>
      <c r="B8" s="934"/>
      <c r="C8" s="302" t="s">
        <v>598</v>
      </c>
      <c r="D8" s="302" t="s">
        <v>599</v>
      </c>
      <c r="E8" s="302" t="s">
        <v>5</v>
      </c>
      <c r="F8" s="302" t="s">
        <v>600</v>
      </c>
      <c r="G8" s="328" t="s">
        <v>110</v>
      </c>
      <c r="H8" s="328" t="s">
        <v>239</v>
      </c>
      <c r="I8" s="329" t="s">
        <v>795</v>
      </c>
      <c r="J8" s="302" t="s">
        <v>598</v>
      </c>
      <c r="K8" s="302" t="s">
        <v>599</v>
      </c>
      <c r="L8" s="302" t="s">
        <v>5</v>
      </c>
      <c r="M8" s="302" t="s">
        <v>600</v>
      </c>
      <c r="N8" s="328" t="s">
        <v>110</v>
      </c>
      <c r="O8" s="328" t="s">
        <v>239</v>
      </c>
      <c r="P8" s="328" t="s">
        <v>796</v>
      </c>
      <c r="Q8" s="934"/>
      <c r="R8" s="939"/>
      <c r="S8" s="669" t="s">
        <v>1064</v>
      </c>
      <c r="T8" s="669" t="s">
        <v>1060</v>
      </c>
      <c r="U8" s="669" t="s">
        <v>1089</v>
      </c>
      <c r="V8" s="669" t="s">
        <v>1061</v>
      </c>
      <c r="W8" s="669" t="s">
        <v>1067</v>
      </c>
      <c r="X8" s="669" t="s">
        <v>1062</v>
      </c>
      <c r="AB8" s="330"/>
      <c r="AC8" s="330"/>
    </row>
    <row r="9" spans="1:24" s="334" customFormat="1" ht="12.75">
      <c r="A9" s="304">
        <v>1</v>
      </c>
      <c r="B9" s="304">
        <v>2</v>
      </c>
      <c r="C9" s="304">
        <v>3</v>
      </c>
      <c r="D9" s="304" t="s">
        <v>602</v>
      </c>
      <c r="E9" s="304">
        <v>4</v>
      </c>
      <c r="F9" s="304">
        <v>5</v>
      </c>
      <c r="G9" s="331">
        <v>6</v>
      </c>
      <c r="H9" s="333"/>
      <c r="I9" s="333">
        <v>8</v>
      </c>
      <c r="J9" s="304">
        <v>9</v>
      </c>
      <c r="K9" s="304" t="s">
        <v>603</v>
      </c>
      <c r="L9" s="331">
        <v>10</v>
      </c>
      <c r="M9" s="332">
        <v>11</v>
      </c>
      <c r="N9" s="331">
        <v>12</v>
      </c>
      <c r="O9" s="331"/>
      <c r="P9" s="331">
        <v>14</v>
      </c>
      <c r="Q9" s="332">
        <v>15</v>
      </c>
      <c r="R9" s="331">
        <v>16</v>
      </c>
      <c r="S9" s="665">
        <v>1</v>
      </c>
      <c r="T9" s="665">
        <v>2</v>
      </c>
      <c r="U9" s="665">
        <v>3</v>
      </c>
      <c r="V9" s="665">
        <v>4</v>
      </c>
      <c r="W9" s="665"/>
      <c r="X9" s="665">
        <v>5</v>
      </c>
    </row>
    <row r="10" spans="1:26" ht="63.75">
      <c r="A10" s="308">
        <v>1</v>
      </c>
      <c r="B10" s="520" t="s">
        <v>627</v>
      </c>
      <c r="C10" s="335">
        <v>6</v>
      </c>
      <c r="D10" s="336">
        <v>2</v>
      </c>
      <c r="E10" s="336">
        <v>49</v>
      </c>
      <c r="F10" s="336">
        <v>0</v>
      </c>
      <c r="G10" s="337">
        <v>0</v>
      </c>
      <c r="H10" s="337">
        <v>0</v>
      </c>
      <c r="I10" s="338">
        <v>57</v>
      </c>
      <c r="J10" s="336">
        <v>2</v>
      </c>
      <c r="K10" s="336">
        <v>0</v>
      </c>
      <c r="L10" s="336">
        <v>15</v>
      </c>
      <c r="M10" s="336">
        <v>0</v>
      </c>
      <c r="N10" s="336">
        <v>0</v>
      </c>
      <c r="O10" s="336">
        <v>0</v>
      </c>
      <c r="P10" s="310">
        <v>17</v>
      </c>
      <c r="Q10" s="310">
        <v>40</v>
      </c>
      <c r="R10" s="345" t="s">
        <v>868</v>
      </c>
      <c r="S10" s="336">
        <v>2</v>
      </c>
      <c r="T10" s="336">
        <v>34</v>
      </c>
      <c r="U10" s="336">
        <v>0</v>
      </c>
      <c r="V10" s="336">
        <v>0</v>
      </c>
      <c r="W10" s="336">
        <v>0</v>
      </c>
      <c r="X10" s="336">
        <v>4</v>
      </c>
      <c r="Y10" s="321">
        <v>40</v>
      </c>
      <c r="Z10" s="321">
        <v>0</v>
      </c>
    </row>
    <row r="11" spans="1:26" ht="63.75">
      <c r="A11" s="308">
        <v>2</v>
      </c>
      <c r="B11" s="520" t="s">
        <v>628</v>
      </c>
      <c r="C11" s="335">
        <v>2</v>
      </c>
      <c r="D11" s="336">
        <v>2</v>
      </c>
      <c r="E11" s="336">
        <v>11</v>
      </c>
      <c r="F11" s="336">
        <v>0</v>
      </c>
      <c r="G11" s="337">
        <v>0</v>
      </c>
      <c r="H11" s="337">
        <v>0</v>
      </c>
      <c r="I11" s="338">
        <v>15</v>
      </c>
      <c r="J11" s="336">
        <v>0</v>
      </c>
      <c r="K11" s="336">
        <v>2</v>
      </c>
      <c r="L11" s="336">
        <v>2</v>
      </c>
      <c r="M11" s="336">
        <v>0</v>
      </c>
      <c r="N11" s="336">
        <v>0</v>
      </c>
      <c r="O11" s="336">
        <v>0</v>
      </c>
      <c r="P11" s="310">
        <v>4</v>
      </c>
      <c r="Q11" s="310">
        <v>11</v>
      </c>
      <c r="R11" s="345" t="s">
        <v>869</v>
      </c>
      <c r="S11" s="336">
        <v>0</v>
      </c>
      <c r="T11" s="336">
        <v>11</v>
      </c>
      <c r="U11" s="336">
        <v>0</v>
      </c>
      <c r="V11" s="336">
        <v>0</v>
      </c>
      <c r="W11" s="336">
        <v>0</v>
      </c>
      <c r="X11" s="336">
        <v>0</v>
      </c>
      <c r="Y11" s="321">
        <v>11</v>
      </c>
      <c r="Z11" s="321">
        <v>0</v>
      </c>
    </row>
    <row r="12" spans="1:26" ht="25.5">
      <c r="A12" s="308">
        <v>3</v>
      </c>
      <c r="B12" s="520" t="s">
        <v>629</v>
      </c>
      <c r="C12" s="335">
        <v>3</v>
      </c>
      <c r="D12" s="336">
        <v>2</v>
      </c>
      <c r="E12" s="336">
        <v>43</v>
      </c>
      <c r="F12" s="336">
        <v>0</v>
      </c>
      <c r="G12" s="337">
        <v>38</v>
      </c>
      <c r="H12" s="337">
        <v>0</v>
      </c>
      <c r="I12" s="338">
        <v>86</v>
      </c>
      <c r="J12" s="336">
        <v>3</v>
      </c>
      <c r="K12" s="336">
        <v>1</v>
      </c>
      <c r="L12" s="336">
        <v>43</v>
      </c>
      <c r="M12" s="336">
        <v>0</v>
      </c>
      <c r="N12" s="336">
        <v>38</v>
      </c>
      <c r="O12" s="336">
        <v>0</v>
      </c>
      <c r="P12" s="310">
        <v>85</v>
      </c>
      <c r="Q12" s="310">
        <v>1</v>
      </c>
      <c r="R12" s="345" t="s">
        <v>870</v>
      </c>
      <c r="S12" s="336">
        <v>1</v>
      </c>
      <c r="T12" s="336">
        <v>0</v>
      </c>
      <c r="U12" s="336">
        <v>0</v>
      </c>
      <c r="V12" s="336">
        <v>0</v>
      </c>
      <c r="W12" s="336">
        <v>0</v>
      </c>
      <c r="X12" s="336">
        <v>0</v>
      </c>
      <c r="Y12" s="321">
        <v>1</v>
      </c>
      <c r="Z12" s="321">
        <v>0</v>
      </c>
    </row>
    <row r="13" spans="1:26" ht="25.5">
      <c r="A13" s="308">
        <v>4</v>
      </c>
      <c r="B13" s="520" t="s">
        <v>630</v>
      </c>
      <c r="C13" s="335">
        <v>2</v>
      </c>
      <c r="D13" s="336">
        <v>2</v>
      </c>
      <c r="E13" s="336">
        <v>3</v>
      </c>
      <c r="F13" s="336">
        <v>0</v>
      </c>
      <c r="G13" s="337">
        <v>12</v>
      </c>
      <c r="H13" s="337">
        <v>0</v>
      </c>
      <c r="I13" s="338">
        <v>19</v>
      </c>
      <c r="J13" s="336">
        <v>2</v>
      </c>
      <c r="K13" s="336">
        <v>0</v>
      </c>
      <c r="L13" s="336">
        <v>3</v>
      </c>
      <c r="M13" s="336">
        <v>0</v>
      </c>
      <c r="N13" s="336">
        <v>12</v>
      </c>
      <c r="O13" s="336">
        <v>0</v>
      </c>
      <c r="P13" s="310">
        <v>17</v>
      </c>
      <c r="Q13" s="310">
        <v>2</v>
      </c>
      <c r="R13" s="345" t="s">
        <v>1090</v>
      </c>
      <c r="S13" s="336">
        <v>2</v>
      </c>
      <c r="T13" s="336">
        <v>0</v>
      </c>
      <c r="U13" s="336">
        <v>0</v>
      </c>
      <c r="V13" s="336">
        <v>0</v>
      </c>
      <c r="W13" s="336">
        <v>0</v>
      </c>
      <c r="X13" s="336">
        <v>0</v>
      </c>
      <c r="Y13" s="321">
        <v>2</v>
      </c>
      <c r="Z13" s="321">
        <v>0</v>
      </c>
    </row>
    <row r="14" spans="1:26" ht="12.75">
      <c r="A14" s="308">
        <v>5</v>
      </c>
      <c r="B14" s="520" t="s">
        <v>631</v>
      </c>
      <c r="C14" s="335">
        <v>4</v>
      </c>
      <c r="D14" s="336">
        <v>0</v>
      </c>
      <c r="E14" s="336">
        <v>10</v>
      </c>
      <c r="F14" s="336">
        <v>0</v>
      </c>
      <c r="G14" s="337">
        <v>0</v>
      </c>
      <c r="H14" s="337">
        <v>0</v>
      </c>
      <c r="I14" s="338">
        <v>14</v>
      </c>
      <c r="J14" s="336">
        <v>4</v>
      </c>
      <c r="K14" s="336">
        <v>0</v>
      </c>
      <c r="L14" s="336">
        <v>10</v>
      </c>
      <c r="M14" s="336">
        <v>0</v>
      </c>
      <c r="N14" s="336">
        <v>0</v>
      </c>
      <c r="O14" s="336">
        <v>0</v>
      </c>
      <c r="P14" s="310">
        <v>14</v>
      </c>
      <c r="Q14" s="310">
        <v>0</v>
      </c>
      <c r="R14" s="345">
        <v>0</v>
      </c>
      <c r="S14" s="336">
        <v>0</v>
      </c>
      <c r="T14" s="336">
        <v>0</v>
      </c>
      <c r="U14" s="336">
        <v>0</v>
      </c>
      <c r="V14" s="336">
        <v>0</v>
      </c>
      <c r="W14" s="336">
        <v>0</v>
      </c>
      <c r="X14" s="336">
        <v>0</v>
      </c>
      <c r="Y14" s="321">
        <v>0</v>
      </c>
      <c r="Z14" s="321">
        <v>0</v>
      </c>
    </row>
    <row r="15" spans="1:26" ht="25.5">
      <c r="A15" s="308">
        <v>6</v>
      </c>
      <c r="B15" s="520" t="s">
        <v>632</v>
      </c>
      <c r="C15" s="335">
        <v>0</v>
      </c>
      <c r="D15" s="336">
        <v>2</v>
      </c>
      <c r="E15" s="336">
        <v>4</v>
      </c>
      <c r="F15" s="336">
        <v>0</v>
      </c>
      <c r="G15" s="337">
        <v>0</v>
      </c>
      <c r="H15" s="337">
        <v>0</v>
      </c>
      <c r="I15" s="338">
        <v>6</v>
      </c>
      <c r="J15" s="336">
        <v>0</v>
      </c>
      <c r="K15" s="336">
        <v>0</v>
      </c>
      <c r="L15" s="336">
        <v>4</v>
      </c>
      <c r="M15" s="336">
        <v>0</v>
      </c>
      <c r="N15" s="336">
        <v>0</v>
      </c>
      <c r="O15" s="336">
        <v>0</v>
      </c>
      <c r="P15" s="310">
        <v>4</v>
      </c>
      <c r="Q15" s="310">
        <v>2</v>
      </c>
      <c r="R15" s="345" t="s">
        <v>871</v>
      </c>
      <c r="S15" s="336">
        <v>2</v>
      </c>
      <c r="T15" s="336">
        <v>0</v>
      </c>
      <c r="U15" s="336">
        <v>0</v>
      </c>
      <c r="V15" s="336">
        <v>0</v>
      </c>
      <c r="W15" s="336">
        <v>0</v>
      </c>
      <c r="X15" s="336">
        <v>0</v>
      </c>
      <c r="Y15" s="321">
        <v>2</v>
      </c>
      <c r="Z15" s="321">
        <v>0</v>
      </c>
    </row>
    <row r="16" spans="1:26" ht="12.75">
      <c r="A16" s="308">
        <v>7</v>
      </c>
      <c r="B16" s="520" t="s">
        <v>633</v>
      </c>
      <c r="C16" s="335">
        <v>0</v>
      </c>
      <c r="D16" s="336">
        <v>0</v>
      </c>
      <c r="E16" s="336">
        <v>11</v>
      </c>
      <c r="F16" s="336">
        <v>0</v>
      </c>
      <c r="G16" s="337">
        <v>2</v>
      </c>
      <c r="H16" s="337">
        <v>0</v>
      </c>
      <c r="I16" s="338">
        <v>13</v>
      </c>
      <c r="J16" s="336">
        <v>0</v>
      </c>
      <c r="K16" s="336">
        <v>0</v>
      </c>
      <c r="L16" s="336">
        <v>11</v>
      </c>
      <c r="M16" s="336">
        <v>0</v>
      </c>
      <c r="N16" s="336">
        <v>2</v>
      </c>
      <c r="O16" s="336">
        <v>0</v>
      </c>
      <c r="P16" s="310">
        <v>13</v>
      </c>
      <c r="Q16" s="310">
        <v>0</v>
      </c>
      <c r="R16" s="345">
        <v>0</v>
      </c>
      <c r="S16" s="310">
        <v>0</v>
      </c>
      <c r="T16" s="336">
        <v>0</v>
      </c>
      <c r="U16" s="336">
        <v>0</v>
      </c>
      <c r="V16" s="336">
        <v>0</v>
      </c>
      <c r="W16" s="336">
        <v>0</v>
      </c>
      <c r="X16" s="336">
        <v>0</v>
      </c>
      <c r="Y16" s="321">
        <v>0</v>
      </c>
      <c r="Z16" s="321">
        <v>0</v>
      </c>
    </row>
    <row r="17" spans="1:26" ht="12.75">
      <c r="A17" s="308">
        <v>8</v>
      </c>
      <c r="B17" s="520" t="s">
        <v>634</v>
      </c>
      <c r="C17" s="335">
        <v>0</v>
      </c>
      <c r="D17" s="336">
        <v>4</v>
      </c>
      <c r="E17" s="336">
        <v>6</v>
      </c>
      <c r="F17" s="336">
        <v>0</v>
      </c>
      <c r="G17" s="337">
        <v>0</v>
      </c>
      <c r="H17" s="337">
        <v>0</v>
      </c>
      <c r="I17" s="338">
        <v>10</v>
      </c>
      <c r="J17" s="336">
        <v>0</v>
      </c>
      <c r="K17" s="336">
        <v>4</v>
      </c>
      <c r="L17" s="336">
        <v>6</v>
      </c>
      <c r="M17" s="336">
        <v>0</v>
      </c>
      <c r="N17" s="336">
        <v>0</v>
      </c>
      <c r="O17" s="336">
        <v>0</v>
      </c>
      <c r="P17" s="310">
        <v>10</v>
      </c>
      <c r="Q17" s="310">
        <v>0</v>
      </c>
      <c r="R17" s="345">
        <v>0</v>
      </c>
      <c r="S17" s="336">
        <v>0</v>
      </c>
      <c r="T17" s="336">
        <v>0</v>
      </c>
      <c r="U17" s="336">
        <v>0</v>
      </c>
      <c r="V17" s="336">
        <v>0</v>
      </c>
      <c r="W17" s="336">
        <v>0</v>
      </c>
      <c r="X17" s="336">
        <v>0</v>
      </c>
      <c r="Y17" s="321">
        <v>0</v>
      </c>
      <c r="Z17" s="321">
        <v>0</v>
      </c>
    </row>
    <row r="18" spans="1:26" ht="12.75">
      <c r="A18" s="308">
        <v>9</v>
      </c>
      <c r="B18" s="520" t="s">
        <v>635</v>
      </c>
      <c r="C18" s="335">
        <v>1</v>
      </c>
      <c r="D18" s="336">
        <v>0</v>
      </c>
      <c r="E18" s="336">
        <v>4</v>
      </c>
      <c r="F18" s="336">
        <v>0</v>
      </c>
      <c r="G18" s="337">
        <v>5</v>
      </c>
      <c r="H18" s="337">
        <v>0</v>
      </c>
      <c r="I18" s="338">
        <v>10</v>
      </c>
      <c r="J18" s="336">
        <v>1</v>
      </c>
      <c r="K18" s="336">
        <v>0</v>
      </c>
      <c r="L18" s="336">
        <v>4</v>
      </c>
      <c r="M18" s="336">
        <v>0</v>
      </c>
      <c r="N18" s="336">
        <v>5</v>
      </c>
      <c r="O18" s="336">
        <v>0</v>
      </c>
      <c r="P18" s="310">
        <v>10</v>
      </c>
      <c r="Q18" s="310">
        <v>0</v>
      </c>
      <c r="R18" s="345">
        <v>0</v>
      </c>
      <c r="S18" s="336">
        <v>0</v>
      </c>
      <c r="T18" s="336">
        <v>0</v>
      </c>
      <c r="U18" s="336">
        <v>0</v>
      </c>
      <c r="V18" s="336">
        <v>0</v>
      </c>
      <c r="W18" s="336">
        <v>0</v>
      </c>
      <c r="X18" s="336">
        <v>0</v>
      </c>
      <c r="Y18" s="321">
        <v>0</v>
      </c>
      <c r="Z18" s="321">
        <v>0</v>
      </c>
    </row>
    <row r="19" spans="1:26" ht="12.75">
      <c r="A19" s="308">
        <v>10</v>
      </c>
      <c r="B19" s="520" t="s">
        <v>636</v>
      </c>
      <c r="C19" s="335">
        <v>0</v>
      </c>
      <c r="D19" s="336">
        <v>2</v>
      </c>
      <c r="E19" s="336">
        <v>0</v>
      </c>
      <c r="F19" s="336">
        <v>0</v>
      </c>
      <c r="G19" s="337">
        <v>0</v>
      </c>
      <c r="H19" s="337">
        <v>0</v>
      </c>
      <c r="I19" s="338">
        <v>2</v>
      </c>
      <c r="J19" s="336">
        <v>0</v>
      </c>
      <c r="K19" s="336">
        <v>0</v>
      </c>
      <c r="L19" s="336">
        <v>0</v>
      </c>
      <c r="M19" s="336">
        <v>0</v>
      </c>
      <c r="N19" s="336">
        <v>0</v>
      </c>
      <c r="O19" s="336">
        <v>0</v>
      </c>
      <c r="P19" s="310">
        <v>0</v>
      </c>
      <c r="Q19" s="310">
        <v>2</v>
      </c>
      <c r="R19" s="345" t="s">
        <v>872</v>
      </c>
      <c r="S19" s="336">
        <v>2</v>
      </c>
      <c r="T19" s="336">
        <v>0</v>
      </c>
      <c r="U19" s="336">
        <v>0</v>
      </c>
      <c r="V19" s="336">
        <v>0</v>
      </c>
      <c r="W19" s="336">
        <v>0</v>
      </c>
      <c r="X19" s="336">
        <v>0</v>
      </c>
      <c r="Y19" s="321">
        <v>2</v>
      </c>
      <c r="Z19" s="321">
        <v>0</v>
      </c>
    </row>
    <row r="20" spans="1:26" ht="12.75">
      <c r="A20" s="308">
        <v>11</v>
      </c>
      <c r="B20" s="520" t="s">
        <v>637</v>
      </c>
      <c r="C20" s="335">
        <v>0</v>
      </c>
      <c r="D20" s="336">
        <v>0</v>
      </c>
      <c r="E20" s="336">
        <v>2</v>
      </c>
      <c r="F20" s="336">
        <v>0</v>
      </c>
      <c r="G20" s="337">
        <v>19</v>
      </c>
      <c r="H20" s="337">
        <v>0</v>
      </c>
      <c r="I20" s="338">
        <v>21</v>
      </c>
      <c r="J20" s="336">
        <v>0</v>
      </c>
      <c r="K20" s="336">
        <v>0</v>
      </c>
      <c r="L20" s="336">
        <v>2</v>
      </c>
      <c r="M20" s="336">
        <v>0</v>
      </c>
      <c r="N20" s="336">
        <v>19</v>
      </c>
      <c r="O20" s="336">
        <v>0</v>
      </c>
      <c r="P20" s="310">
        <v>21</v>
      </c>
      <c r="Q20" s="310">
        <v>0</v>
      </c>
      <c r="R20" s="345">
        <v>0</v>
      </c>
      <c r="S20" s="336">
        <v>0</v>
      </c>
      <c r="T20" s="336">
        <v>0</v>
      </c>
      <c r="U20" s="336">
        <v>0</v>
      </c>
      <c r="V20" s="336">
        <v>0</v>
      </c>
      <c r="W20" s="336">
        <v>0</v>
      </c>
      <c r="X20" s="336">
        <v>0</v>
      </c>
      <c r="Y20" s="321">
        <v>0</v>
      </c>
      <c r="Z20" s="321">
        <v>0</v>
      </c>
    </row>
    <row r="21" spans="1:26" ht="63.75">
      <c r="A21" s="308">
        <v>12</v>
      </c>
      <c r="B21" s="520" t="s">
        <v>638</v>
      </c>
      <c r="C21" s="335">
        <v>2</v>
      </c>
      <c r="D21" s="336">
        <v>2</v>
      </c>
      <c r="E21" s="336">
        <v>3</v>
      </c>
      <c r="F21" s="336">
        <v>0</v>
      </c>
      <c r="G21" s="337">
        <v>0</v>
      </c>
      <c r="H21" s="337">
        <v>0</v>
      </c>
      <c r="I21" s="338">
        <v>7</v>
      </c>
      <c r="J21" s="336">
        <v>1</v>
      </c>
      <c r="K21" s="336">
        <v>0</v>
      </c>
      <c r="L21" s="336">
        <v>3</v>
      </c>
      <c r="M21" s="336">
        <v>0</v>
      </c>
      <c r="N21" s="336">
        <v>0</v>
      </c>
      <c r="O21" s="336">
        <v>0</v>
      </c>
      <c r="P21" s="310">
        <v>4</v>
      </c>
      <c r="Q21" s="310">
        <v>3</v>
      </c>
      <c r="R21" s="345" t="s">
        <v>1091</v>
      </c>
      <c r="S21" s="336">
        <v>2</v>
      </c>
      <c r="T21" s="336">
        <v>0</v>
      </c>
      <c r="U21" s="336">
        <v>0</v>
      </c>
      <c r="V21" s="336">
        <v>0</v>
      </c>
      <c r="W21" s="336">
        <v>0</v>
      </c>
      <c r="X21" s="336">
        <v>1</v>
      </c>
      <c r="Y21" s="321">
        <v>3</v>
      </c>
      <c r="Z21" s="321">
        <v>0</v>
      </c>
    </row>
    <row r="22" spans="1:26" ht="12.75">
      <c r="A22" s="308">
        <v>13</v>
      </c>
      <c r="B22" s="520" t="s">
        <v>639</v>
      </c>
      <c r="C22" s="335">
        <v>0</v>
      </c>
      <c r="D22" s="336">
        <v>1</v>
      </c>
      <c r="E22" s="336">
        <v>0</v>
      </c>
      <c r="F22" s="336">
        <v>0</v>
      </c>
      <c r="G22" s="337">
        <v>0</v>
      </c>
      <c r="H22" s="337">
        <v>0</v>
      </c>
      <c r="I22" s="338">
        <v>1</v>
      </c>
      <c r="J22" s="336">
        <v>0</v>
      </c>
      <c r="K22" s="336">
        <v>0</v>
      </c>
      <c r="L22" s="336">
        <v>0</v>
      </c>
      <c r="M22" s="336">
        <v>0</v>
      </c>
      <c r="N22" s="336">
        <v>0</v>
      </c>
      <c r="O22" s="336">
        <v>0</v>
      </c>
      <c r="P22" s="310">
        <v>0</v>
      </c>
      <c r="Q22" s="310">
        <v>1</v>
      </c>
      <c r="R22" s="345" t="s">
        <v>1092</v>
      </c>
      <c r="S22" s="336">
        <v>1</v>
      </c>
      <c r="T22" s="336">
        <v>0</v>
      </c>
      <c r="U22" s="336">
        <v>0</v>
      </c>
      <c r="V22" s="336">
        <v>0</v>
      </c>
      <c r="W22" s="336">
        <v>0</v>
      </c>
      <c r="X22" s="336">
        <v>0</v>
      </c>
      <c r="Y22" s="321">
        <v>1</v>
      </c>
      <c r="Z22" s="321">
        <v>0</v>
      </c>
    </row>
    <row r="23" spans="1:26" ht="12.75">
      <c r="A23" s="308">
        <v>14</v>
      </c>
      <c r="B23" s="520" t="s">
        <v>640</v>
      </c>
      <c r="C23" s="335">
        <v>1</v>
      </c>
      <c r="D23" s="336">
        <v>0</v>
      </c>
      <c r="E23" s="336">
        <v>20</v>
      </c>
      <c r="F23" s="336">
        <v>0</v>
      </c>
      <c r="G23" s="337">
        <v>2</v>
      </c>
      <c r="H23" s="337">
        <v>0</v>
      </c>
      <c r="I23" s="338">
        <v>23</v>
      </c>
      <c r="J23" s="336">
        <v>1</v>
      </c>
      <c r="K23" s="336">
        <v>0</v>
      </c>
      <c r="L23" s="336">
        <v>20</v>
      </c>
      <c r="M23" s="336">
        <v>0</v>
      </c>
      <c r="N23" s="336">
        <v>2</v>
      </c>
      <c r="O23" s="336">
        <v>0</v>
      </c>
      <c r="P23" s="310">
        <v>23</v>
      </c>
      <c r="Q23" s="310">
        <v>0</v>
      </c>
      <c r="R23" s="345">
        <v>0</v>
      </c>
      <c r="S23" s="336">
        <v>0</v>
      </c>
      <c r="T23" s="336">
        <v>0</v>
      </c>
      <c r="U23" s="336">
        <v>0</v>
      </c>
      <c r="V23" s="336">
        <v>0</v>
      </c>
      <c r="W23" s="336">
        <v>0</v>
      </c>
      <c r="X23" s="336">
        <v>0</v>
      </c>
      <c r="Y23" s="321">
        <v>0</v>
      </c>
      <c r="Z23" s="321">
        <v>0</v>
      </c>
    </row>
    <row r="24" spans="1:26" ht="25.5">
      <c r="A24" s="308">
        <v>15</v>
      </c>
      <c r="B24" s="520" t="s">
        <v>641</v>
      </c>
      <c r="C24" s="335">
        <v>0</v>
      </c>
      <c r="D24" s="336">
        <v>0</v>
      </c>
      <c r="E24" s="336">
        <v>2</v>
      </c>
      <c r="F24" s="336">
        <v>0</v>
      </c>
      <c r="G24" s="337">
        <v>5</v>
      </c>
      <c r="H24" s="337">
        <v>0</v>
      </c>
      <c r="I24" s="338">
        <v>7</v>
      </c>
      <c r="J24" s="336">
        <v>0</v>
      </c>
      <c r="K24" s="336">
        <v>0</v>
      </c>
      <c r="L24" s="336">
        <v>2</v>
      </c>
      <c r="M24" s="336">
        <v>0</v>
      </c>
      <c r="N24" s="336">
        <v>0</v>
      </c>
      <c r="O24" s="336">
        <v>0</v>
      </c>
      <c r="P24" s="310">
        <v>2</v>
      </c>
      <c r="Q24" s="310">
        <v>5</v>
      </c>
      <c r="R24" s="345" t="s">
        <v>873</v>
      </c>
      <c r="S24" s="336">
        <v>0</v>
      </c>
      <c r="T24" s="336">
        <v>0</v>
      </c>
      <c r="U24" s="336">
        <v>0</v>
      </c>
      <c r="V24" s="336">
        <v>5</v>
      </c>
      <c r="W24" s="336">
        <v>0</v>
      </c>
      <c r="X24" s="336">
        <v>0</v>
      </c>
      <c r="Y24" s="321">
        <v>5</v>
      </c>
      <c r="Z24" s="321">
        <v>0</v>
      </c>
    </row>
    <row r="25" spans="1:26" ht="12.75">
      <c r="A25" s="308">
        <v>16</v>
      </c>
      <c r="B25" s="520" t="s">
        <v>642</v>
      </c>
      <c r="C25" s="335">
        <v>0</v>
      </c>
      <c r="D25" s="336">
        <v>0</v>
      </c>
      <c r="E25" s="336">
        <v>2</v>
      </c>
      <c r="F25" s="336">
        <v>0</v>
      </c>
      <c r="G25" s="337">
        <v>0</v>
      </c>
      <c r="H25" s="337">
        <v>0</v>
      </c>
      <c r="I25" s="338">
        <v>2</v>
      </c>
      <c r="J25" s="336">
        <v>0</v>
      </c>
      <c r="K25" s="336">
        <v>0</v>
      </c>
      <c r="L25" s="336">
        <v>2</v>
      </c>
      <c r="M25" s="336">
        <v>0</v>
      </c>
      <c r="N25" s="336">
        <v>0</v>
      </c>
      <c r="O25" s="336">
        <v>0</v>
      </c>
      <c r="P25" s="310">
        <v>2</v>
      </c>
      <c r="Q25" s="310">
        <v>0</v>
      </c>
      <c r="R25" s="345">
        <v>0</v>
      </c>
      <c r="S25" s="336">
        <v>0</v>
      </c>
      <c r="T25" s="336">
        <v>0</v>
      </c>
      <c r="U25" s="336">
        <v>0</v>
      </c>
      <c r="V25" s="336">
        <v>0</v>
      </c>
      <c r="W25" s="336">
        <v>0</v>
      </c>
      <c r="X25" s="336">
        <v>0</v>
      </c>
      <c r="Y25" s="321">
        <v>0</v>
      </c>
      <c r="Z25" s="321">
        <v>0</v>
      </c>
    </row>
    <row r="26" spans="1:26" ht="12.75">
      <c r="A26" s="308">
        <v>17</v>
      </c>
      <c r="B26" s="520" t="s">
        <v>643</v>
      </c>
      <c r="C26" s="335">
        <v>20</v>
      </c>
      <c r="D26" s="336">
        <v>0</v>
      </c>
      <c r="E26" s="336">
        <v>1</v>
      </c>
      <c r="F26" s="336">
        <v>0</v>
      </c>
      <c r="G26" s="337">
        <v>0</v>
      </c>
      <c r="H26" s="337">
        <v>0</v>
      </c>
      <c r="I26" s="338">
        <v>21</v>
      </c>
      <c r="J26" s="336">
        <v>20</v>
      </c>
      <c r="K26" s="336">
        <v>0</v>
      </c>
      <c r="L26" s="336">
        <v>1</v>
      </c>
      <c r="M26" s="336">
        <v>0</v>
      </c>
      <c r="N26" s="336">
        <v>0</v>
      </c>
      <c r="O26" s="336">
        <v>0</v>
      </c>
      <c r="P26" s="310">
        <v>21</v>
      </c>
      <c r="Q26" s="310">
        <v>0</v>
      </c>
      <c r="R26" s="345">
        <v>0</v>
      </c>
      <c r="S26" s="336">
        <v>0</v>
      </c>
      <c r="T26" s="336">
        <v>0</v>
      </c>
      <c r="U26" s="336">
        <v>0</v>
      </c>
      <c r="V26" s="336">
        <v>0</v>
      </c>
      <c r="W26" s="336">
        <v>0</v>
      </c>
      <c r="X26" s="336">
        <v>0</v>
      </c>
      <c r="Y26" s="321">
        <v>0</v>
      </c>
      <c r="Z26" s="321">
        <v>0</v>
      </c>
    </row>
    <row r="27" spans="1:26" ht="12.75">
      <c r="A27" s="308">
        <v>18</v>
      </c>
      <c r="B27" s="520" t="s">
        <v>644</v>
      </c>
      <c r="C27" s="335">
        <v>0</v>
      </c>
      <c r="D27" s="336">
        <v>0</v>
      </c>
      <c r="E27" s="336">
        <v>13</v>
      </c>
      <c r="F27" s="336">
        <v>0</v>
      </c>
      <c r="G27" s="337">
        <v>0</v>
      </c>
      <c r="H27" s="337">
        <v>0</v>
      </c>
      <c r="I27" s="338">
        <v>13</v>
      </c>
      <c r="J27" s="336">
        <v>0</v>
      </c>
      <c r="K27" s="336">
        <v>0</v>
      </c>
      <c r="L27" s="336">
        <v>13</v>
      </c>
      <c r="M27" s="336">
        <v>0</v>
      </c>
      <c r="N27" s="336">
        <v>0</v>
      </c>
      <c r="O27" s="336">
        <v>0</v>
      </c>
      <c r="P27" s="310">
        <v>13</v>
      </c>
      <c r="Q27" s="310">
        <v>0</v>
      </c>
      <c r="R27" s="345">
        <v>0</v>
      </c>
      <c r="S27" s="336">
        <v>0</v>
      </c>
      <c r="T27" s="336">
        <v>0</v>
      </c>
      <c r="U27" s="336">
        <v>0</v>
      </c>
      <c r="V27" s="336">
        <v>0</v>
      </c>
      <c r="W27" s="336">
        <v>0</v>
      </c>
      <c r="X27" s="336">
        <v>0</v>
      </c>
      <c r="Y27" s="321">
        <v>0</v>
      </c>
      <c r="Z27" s="321">
        <v>0</v>
      </c>
    </row>
    <row r="28" spans="1:26" ht="12.75">
      <c r="A28" s="308">
        <v>19</v>
      </c>
      <c r="B28" s="520" t="s">
        <v>645</v>
      </c>
      <c r="C28" s="335">
        <v>0</v>
      </c>
      <c r="D28" s="336">
        <v>0</v>
      </c>
      <c r="E28" s="336">
        <v>2</v>
      </c>
      <c r="F28" s="336">
        <v>0</v>
      </c>
      <c r="G28" s="337">
        <v>0</v>
      </c>
      <c r="H28" s="337">
        <v>0</v>
      </c>
      <c r="I28" s="338">
        <v>2</v>
      </c>
      <c r="J28" s="336">
        <v>0</v>
      </c>
      <c r="K28" s="336">
        <v>0</v>
      </c>
      <c r="L28" s="336">
        <v>2</v>
      </c>
      <c r="M28" s="336">
        <v>0</v>
      </c>
      <c r="N28" s="336">
        <v>0</v>
      </c>
      <c r="O28" s="336">
        <v>0</v>
      </c>
      <c r="P28" s="310">
        <v>2</v>
      </c>
      <c r="Q28" s="310">
        <v>0</v>
      </c>
      <c r="R28" s="345">
        <v>0</v>
      </c>
      <c r="S28" s="336">
        <v>0</v>
      </c>
      <c r="T28" s="336">
        <v>0</v>
      </c>
      <c r="U28" s="336">
        <v>0</v>
      </c>
      <c r="V28" s="336">
        <v>0</v>
      </c>
      <c r="W28" s="336">
        <v>0</v>
      </c>
      <c r="X28" s="336">
        <v>0</v>
      </c>
      <c r="Y28" s="321">
        <v>0</v>
      </c>
      <c r="Z28" s="321">
        <v>0</v>
      </c>
    </row>
    <row r="29" spans="1:26" ht="25.5">
      <c r="A29" s="308">
        <v>20</v>
      </c>
      <c r="B29" s="520" t="s">
        <v>646</v>
      </c>
      <c r="C29" s="335">
        <v>2</v>
      </c>
      <c r="D29" s="336">
        <v>3</v>
      </c>
      <c r="E29" s="336">
        <v>0</v>
      </c>
      <c r="F29" s="336">
        <v>0</v>
      </c>
      <c r="G29" s="337">
        <v>0</v>
      </c>
      <c r="H29" s="337">
        <v>0</v>
      </c>
      <c r="I29" s="338">
        <v>5</v>
      </c>
      <c r="J29" s="336">
        <v>2</v>
      </c>
      <c r="K29" s="336">
        <v>2</v>
      </c>
      <c r="L29" s="336">
        <v>0</v>
      </c>
      <c r="M29" s="336">
        <v>0</v>
      </c>
      <c r="N29" s="336">
        <v>0</v>
      </c>
      <c r="O29" s="336">
        <v>0</v>
      </c>
      <c r="P29" s="310">
        <v>4</v>
      </c>
      <c r="Q29" s="310">
        <v>1</v>
      </c>
      <c r="R29" s="345" t="s">
        <v>874</v>
      </c>
      <c r="S29" s="336">
        <v>1</v>
      </c>
      <c r="T29" s="336">
        <v>0</v>
      </c>
      <c r="U29" s="336">
        <v>0</v>
      </c>
      <c r="V29" s="336">
        <v>0</v>
      </c>
      <c r="W29" s="336">
        <v>0</v>
      </c>
      <c r="X29" s="336">
        <v>0</v>
      </c>
      <c r="Y29" s="321">
        <v>1</v>
      </c>
      <c r="Z29" s="321">
        <v>0</v>
      </c>
    </row>
    <row r="30" spans="1:26" ht="12.75">
      <c r="A30" s="308">
        <v>21</v>
      </c>
      <c r="B30" s="520" t="s">
        <v>647</v>
      </c>
      <c r="C30" s="335">
        <v>0</v>
      </c>
      <c r="D30" s="336">
        <v>0</v>
      </c>
      <c r="E30" s="336">
        <v>0</v>
      </c>
      <c r="F30" s="336">
        <v>0</v>
      </c>
      <c r="G30" s="337">
        <v>4</v>
      </c>
      <c r="H30" s="337">
        <v>0</v>
      </c>
      <c r="I30" s="338">
        <v>4</v>
      </c>
      <c r="J30" s="336">
        <v>0</v>
      </c>
      <c r="K30" s="336">
        <v>0</v>
      </c>
      <c r="L30" s="336">
        <v>0</v>
      </c>
      <c r="M30" s="336">
        <v>0</v>
      </c>
      <c r="N30" s="336">
        <v>4</v>
      </c>
      <c r="O30" s="336">
        <v>0</v>
      </c>
      <c r="P30" s="310">
        <v>4</v>
      </c>
      <c r="Q30" s="310">
        <v>0</v>
      </c>
      <c r="R30" s="345">
        <v>0</v>
      </c>
      <c r="S30" s="336">
        <v>0</v>
      </c>
      <c r="T30" s="336">
        <v>0</v>
      </c>
      <c r="U30" s="336">
        <v>0</v>
      </c>
      <c r="V30" s="336">
        <v>0</v>
      </c>
      <c r="W30" s="336">
        <v>0</v>
      </c>
      <c r="X30" s="336">
        <v>0</v>
      </c>
      <c r="Y30" s="321">
        <v>0</v>
      </c>
      <c r="Z30" s="321">
        <v>0</v>
      </c>
    </row>
    <row r="31" spans="1:26" ht="12" customHeight="1">
      <c r="A31" s="308">
        <v>22</v>
      </c>
      <c r="B31" s="520" t="s">
        <v>648</v>
      </c>
      <c r="C31" s="335">
        <v>0</v>
      </c>
      <c r="D31" s="336">
        <v>0</v>
      </c>
      <c r="E31" s="336">
        <v>20</v>
      </c>
      <c r="F31" s="336">
        <v>0</v>
      </c>
      <c r="G31" s="337">
        <v>9</v>
      </c>
      <c r="H31" s="337">
        <v>0</v>
      </c>
      <c r="I31" s="338">
        <v>29</v>
      </c>
      <c r="J31" s="336">
        <v>0</v>
      </c>
      <c r="K31" s="336">
        <v>0</v>
      </c>
      <c r="L31" s="336">
        <v>20</v>
      </c>
      <c r="M31" s="336">
        <v>0</v>
      </c>
      <c r="N31" s="336">
        <v>9</v>
      </c>
      <c r="O31" s="336">
        <v>0</v>
      </c>
      <c r="P31" s="310">
        <v>29</v>
      </c>
      <c r="Q31" s="310">
        <v>0</v>
      </c>
      <c r="R31" s="345">
        <v>0</v>
      </c>
      <c r="S31" s="336">
        <v>0</v>
      </c>
      <c r="T31" s="336">
        <v>0</v>
      </c>
      <c r="U31" s="336">
        <v>0</v>
      </c>
      <c r="V31" s="336">
        <v>0</v>
      </c>
      <c r="W31" s="336">
        <v>0</v>
      </c>
      <c r="X31" s="336">
        <v>0</v>
      </c>
      <c r="Y31" s="321">
        <v>0</v>
      </c>
      <c r="Z31" s="321">
        <v>0</v>
      </c>
    </row>
    <row r="32" spans="1:26" ht="12.75">
      <c r="A32" s="308">
        <v>23</v>
      </c>
      <c r="B32" s="520" t="s">
        <v>649</v>
      </c>
      <c r="C32" s="335">
        <v>3</v>
      </c>
      <c r="D32" s="336">
        <v>3</v>
      </c>
      <c r="E32" s="336">
        <v>4</v>
      </c>
      <c r="F32" s="336">
        <v>0</v>
      </c>
      <c r="G32" s="337">
        <v>0</v>
      </c>
      <c r="H32" s="337">
        <v>0</v>
      </c>
      <c r="I32" s="338">
        <v>10</v>
      </c>
      <c r="J32" s="336">
        <v>3</v>
      </c>
      <c r="K32" s="336">
        <v>0</v>
      </c>
      <c r="L32" s="336">
        <v>4</v>
      </c>
      <c r="M32" s="336">
        <v>0</v>
      </c>
      <c r="N32" s="336">
        <v>0</v>
      </c>
      <c r="O32" s="336">
        <v>0</v>
      </c>
      <c r="P32" s="310">
        <v>7</v>
      </c>
      <c r="Q32" s="310">
        <v>3</v>
      </c>
      <c r="R32" s="345" t="s">
        <v>1093</v>
      </c>
      <c r="S32" s="336">
        <v>3</v>
      </c>
      <c r="T32" s="336">
        <v>0</v>
      </c>
      <c r="U32" s="336">
        <v>0</v>
      </c>
      <c r="V32" s="336">
        <v>0</v>
      </c>
      <c r="W32" s="336">
        <v>0</v>
      </c>
      <c r="X32" s="336">
        <v>0</v>
      </c>
      <c r="Y32" s="321">
        <v>3</v>
      </c>
      <c r="Z32" s="321">
        <v>0</v>
      </c>
    </row>
    <row r="33" spans="1:26" ht="12.75">
      <c r="A33" s="308">
        <v>24</v>
      </c>
      <c r="B33" s="520" t="s">
        <v>650</v>
      </c>
      <c r="C33" s="335">
        <v>2</v>
      </c>
      <c r="D33" s="336">
        <v>3</v>
      </c>
      <c r="E33" s="336">
        <v>4</v>
      </c>
      <c r="F33" s="336">
        <v>0</v>
      </c>
      <c r="G33" s="337">
        <v>7</v>
      </c>
      <c r="H33" s="337">
        <v>0</v>
      </c>
      <c r="I33" s="338">
        <v>16</v>
      </c>
      <c r="J33" s="336">
        <v>2</v>
      </c>
      <c r="K33" s="336">
        <v>3</v>
      </c>
      <c r="L33" s="336">
        <v>4</v>
      </c>
      <c r="M33" s="336">
        <v>0</v>
      </c>
      <c r="N33" s="336">
        <v>7</v>
      </c>
      <c r="O33" s="336">
        <v>0</v>
      </c>
      <c r="P33" s="310">
        <v>16</v>
      </c>
      <c r="Q33" s="310">
        <v>0</v>
      </c>
      <c r="R33" s="345">
        <v>0</v>
      </c>
      <c r="S33" s="336">
        <v>0</v>
      </c>
      <c r="T33" s="336">
        <v>0</v>
      </c>
      <c r="U33" s="336">
        <v>0</v>
      </c>
      <c r="V33" s="336">
        <v>0</v>
      </c>
      <c r="W33" s="336">
        <v>0</v>
      </c>
      <c r="X33" s="336">
        <v>0</v>
      </c>
      <c r="Y33" s="321">
        <v>0</v>
      </c>
      <c r="Z33" s="321">
        <v>0</v>
      </c>
    </row>
    <row r="34" spans="1:26" ht="12.75">
      <c r="A34" s="308">
        <v>25</v>
      </c>
      <c r="B34" s="520" t="s">
        <v>651</v>
      </c>
      <c r="C34" s="335">
        <v>3</v>
      </c>
      <c r="D34" s="336">
        <v>0</v>
      </c>
      <c r="E34" s="336">
        <v>10</v>
      </c>
      <c r="F34" s="336">
        <v>0</v>
      </c>
      <c r="G34" s="337">
        <v>0</v>
      </c>
      <c r="H34" s="337">
        <v>0</v>
      </c>
      <c r="I34" s="338">
        <v>13</v>
      </c>
      <c r="J34" s="336">
        <v>3</v>
      </c>
      <c r="K34" s="336">
        <v>0</v>
      </c>
      <c r="L34" s="336">
        <v>10</v>
      </c>
      <c r="M34" s="336">
        <v>0</v>
      </c>
      <c r="N34" s="336">
        <v>0</v>
      </c>
      <c r="O34" s="336">
        <v>0</v>
      </c>
      <c r="P34" s="310">
        <v>13</v>
      </c>
      <c r="Q34" s="310">
        <v>0</v>
      </c>
      <c r="R34" s="345">
        <v>0</v>
      </c>
      <c r="S34" s="336">
        <v>0</v>
      </c>
      <c r="T34" s="336">
        <v>0</v>
      </c>
      <c r="U34" s="336">
        <v>0</v>
      </c>
      <c r="V34" s="336">
        <v>0</v>
      </c>
      <c r="W34" s="336">
        <v>0</v>
      </c>
      <c r="X34" s="336">
        <v>0</v>
      </c>
      <c r="Y34" s="321">
        <v>0</v>
      </c>
      <c r="Z34" s="321">
        <v>0</v>
      </c>
    </row>
    <row r="35" spans="1:26" ht="38.25">
      <c r="A35" s="308">
        <v>26</v>
      </c>
      <c r="B35" s="520" t="s">
        <v>652</v>
      </c>
      <c r="C35" s="335">
        <v>3</v>
      </c>
      <c r="D35" s="336">
        <v>0</v>
      </c>
      <c r="E35" s="336">
        <v>2</v>
      </c>
      <c r="F35" s="336">
        <v>0</v>
      </c>
      <c r="G35" s="337">
        <v>6</v>
      </c>
      <c r="H35" s="337">
        <v>0</v>
      </c>
      <c r="I35" s="338">
        <v>11</v>
      </c>
      <c r="J35" s="336">
        <v>3</v>
      </c>
      <c r="K35" s="336">
        <v>0</v>
      </c>
      <c r="L35" s="336">
        <v>2</v>
      </c>
      <c r="M35" s="336">
        <v>0</v>
      </c>
      <c r="N35" s="336">
        <v>2</v>
      </c>
      <c r="O35" s="336">
        <v>0</v>
      </c>
      <c r="P35" s="310">
        <v>7</v>
      </c>
      <c r="Q35" s="310">
        <v>4</v>
      </c>
      <c r="R35" s="345" t="s">
        <v>1094</v>
      </c>
      <c r="S35" s="654">
        <v>0</v>
      </c>
      <c r="T35" s="654">
        <v>0</v>
      </c>
      <c r="U35" s="654">
        <v>0</v>
      </c>
      <c r="V35" s="654">
        <v>4</v>
      </c>
      <c r="W35" s="654">
        <v>0</v>
      </c>
      <c r="X35" s="654">
        <v>0</v>
      </c>
      <c r="Y35" s="321">
        <v>4</v>
      </c>
      <c r="Z35" s="321">
        <v>0</v>
      </c>
    </row>
    <row r="36" spans="1:26" ht="12.75">
      <c r="A36" s="308">
        <v>27</v>
      </c>
      <c r="B36" s="520" t="s">
        <v>653</v>
      </c>
      <c r="C36" s="335">
        <v>0</v>
      </c>
      <c r="D36" s="336">
        <v>2</v>
      </c>
      <c r="E36" s="336">
        <v>16</v>
      </c>
      <c r="F36" s="336">
        <v>0</v>
      </c>
      <c r="G36" s="337">
        <v>0</v>
      </c>
      <c r="H36" s="337">
        <v>0</v>
      </c>
      <c r="I36" s="338">
        <v>18</v>
      </c>
      <c r="J36" s="336">
        <v>0</v>
      </c>
      <c r="K36" s="336">
        <v>2</v>
      </c>
      <c r="L36" s="336">
        <v>16</v>
      </c>
      <c r="M36" s="336">
        <v>0</v>
      </c>
      <c r="N36" s="336">
        <v>0</v>
      </c>
      <c r="O36" s="336">
        <v>0</v>
      </c>
      <c r="P36" s="310">
        <v>18</v>
      </c>
      <c r="Q36" s="310">
        <v>0</v>
      </c>
      <c r="R36" s="345">
        <v>0</v>
      </c>
      <c r="S36" s="336">
        <v>0</v>
      </c>
      <c r="T36" s="336">
        <v>0</v>
      </c>
      <c r="U36" s="336">
        <v>0</v>
      </c>
      <c r="V36" s="336">
        <v>0</v>
      </c>
      <c r="W36" s="336">
        <v>0</v>
      </c>
      <c r="X36" s="336">
        <v>0</v>
      </c>
      <c r="Y36" s="321">
        <v>0</v>
      </c>
      <c r="Z36" s="321">
        <v>0</v>
      </c>
    </row>
    <row r="37" spans="1:26" ht="12.75">
      <c r="A37" s="308">
        <v>28</v>
      </c>
      <c r="B37" s="520" t="s">
        <v>654</v>
      </c>
      <c r="C37" s="335">
        <v>1</v>
      </c>
      <c r="D37" s="336">
        <v>0</v>
      </c>
      <c r="E37" s="336">
        <v>10</v>
      </c>
      <c r="F37" s="336">
        <v>0</v>
      </c>
      <c r="G37" s="337">
        <v>0</v>
      </c>
      <c r="H37" s="337">
        <v>0</v>
      </c>
      <c r="I37" s="338">
        <v>11</v>
      </c>
      <c r="J37" s="336">
        <v>1</v>
      </c>
      <c r="K37" s="336">
        <v>0</v>
      </c>
      <c r="L37" s="336">
        <v>10</v>
      </c>
      <c r="M37" s="336">
        <v>0</v>
      </c>
      <c r="N37" s="336">
        <v>0</v>
      </c>
      <c r="O37" s="336">
        <v>0</v>
      </c>
      <c r="P37" s="310">
        <v>11</v>
      </c>
      <c r="Q37" s="310">
        <v>0</v>
      </c>
      <c r="R37" s="345">
        <v>0</v>
      </c>
      <c r="S37" s="336">
        <v>0</v>
      </c>
      <c r="T37" s="336">
        <v>0</v>
      </c>
      <c r="U37" s="336">
        <v>0</v>
      </c>
      <c r="V37" s="336">
        <v>0</v>
      </c>
      <c r="W37" s="336">
        <v>0</v>
      </c>
      <c r="X37" s="336">
        <v>0</v>
      </c>
      <c r="Y37" s="321">
        <v>0</v>
      </c>
      <c r="Z37" s="321">
        <v>0</v>
      </c>
    </row>
    <row r="38" spans="1:26" ht="51">
      <c r="A38" s="308">
        <v>29</v>
      </c>
      <c r="B38" s="520" t="s">
        <v>655</v>
      </c>
      <c r="C38" s="335">
        <v>1</v>
      </c>
      <c r="D38" s="336">
        <v>2</v>
      </c>
      <c r="E38" s="336">
        <v>4</v>
      </c>
      <c r="F38" s="336">
        <v>0</v>
      </c>
      <c r="G38" s="337">
        <v>11</v>
      </c>
      <c r="H38" s="337">
        <v>0</v>
      </c>
      <c r="I38" s="338">
        <v>18</v>
      </c>
      <c r="J38" s="336">
        <v>1</v>
      </c>
      <c r="K38" s="336">
        <v>0</v>
      </c>
      <c r="L38" s="336">
        <v>4</v>
      </c>
      <c r="M38" s="336">
        <v>0</v>
      </c>
      <c r="N38" s="336">
        <v>11</v>
      </c>
      <c r="O38" s="336">
        <v>0</v>
      </c>
      <c r="P38" s="310">
        <v>16</v>
      </c>
      <c r="Q38" s="310">
        <v>2</v>
      </c>
      <c r="R38" s="345" t="s">
        <v>875</v>
      </c>
      <c r="S38" s="336">
        <v>2</v>
      </c>
      <c r="T38" s="336">
        <v>0</v>
      </c>
      <c r="U38" s="336">
        <v>0</v>
      </c>
      <c r="V38" s="336">
        <v>0</v>
      </c>
      <c r="W38" s="336">
        <v>0</v>
      </c>
      <c r="X38" s="336">
        <v>0</v>
      </c>
      <c r="Y38" s="321">
        <v>2</v>
      </c>
      <c r="Z38" s="321">
        <v>0</v>
      </c>
    </row>
    <row r="39" spans="1:26" ht="12.75">
      <c r="A39" s="308">
        <v>30</v>
      </c>
      <c r="B39" s="520" t="s">
        <v>656</v>
      </c>
      <c r="C39" s="335">
        <v>0</v>
      </c>
      <c r="D39" s="336">
        <v>0</v>
      </c>
      <c r="E39" s="336">
        <v>13</v>
      </c>
      <c r="F39" s="336">
        <v>0</v>
      </c>
      <c r="G39" s="337">
        <v>0</v>
      </c>
      <c r="H39" s="337">
        <v>0</v>
      </c>
      <c r="I39" s="338">
        <v>13</v>
      </c>
      <c r="J39" s="336">
        <v>0</v>
      </c>
      <c r="K39" s="336">
        <v>0</v>
      </c>
      <c r="L39" s="336">
        <v>13</v>
      </c>
      <c r="M39" s="336">
        <v>0</v>
      </c>
      <c r="N39" s="336">
        <v>0</v>
      </c>
      <c r="O39" s="336">
        <v>0</v>
      </c>
      <c r="P39" s="310">
        <v>13</v>
      </c>
      <c r="Q39" s="310">
        <v>0</v>
      </c>
      <c r="R39" s="345">
        <v>0</v>
      </c>
      <c r="S39" s="336">
        <v>0</v>
      </c>
      <c r="T39" s="336">
        <v>0</v>
      </c>
      <c r="U39" s="336">
        <v>0</v>
      </c>
      <c r="V39" s="336">
        <v>0</v>
      </c>
      <c r="W39" s="336">
        <v>0</v>
      </c>
      <c r="X39" s="336">
        <v>0</v>
      </c>
      <c r="Y39" s="321">
        <v>0</v>
      </c>
      <c r="Z39" s="321">
        <v>0</v>
      </c>
    </row>
    <row r="40" spans="1:26" ht="63.75">
      <c r="A40" s="308">
        <v>31</v>
      </c>
      <c r="B40" s="520" t="s">
        <v>657</v>
      </c>
      <c r="C40" s="335">
        <v>2</v>
      </c>
      <c r="D40" s="336">
        <v>5</v>
      </c>
      <c r="E40" s="336">
        <v>13</v>
      </c>
      <c r="F40" s="336">
        <v>0</v>
      </c>
      <c r="G40" s="337">
        <v>5</v>
      </c>
      <c r="H40" s="337">
        <v>0</v>
      </c>
      <c r="I40" s="338">
        <v>25</v>
      </c>
      <c r="J40" s="336">
        <v>2</v>
      </c>
      <c r="K40" s="336">
        <v>0</v>
      </c>
      <c r="L40" s="336">
        <v>13</v>
      </c>
      <c r="M40" s="336">
        <v>0</v>
      </c>
      <c r="N40" s="336">
        <v>1</v>
      </c>
      <c r="O40" s="336">
        <v>0</v>
      </c>
      <c r="P40" s="310">
        <v>16</v>
      </c>
      <c r="Q40" s="310">
        <v>9</v>
      </c>
      <c r="R40" s="345" t="s">
        <v>1095</v>
      </c>
      <c r="S40" s="336">
        <v>5</v>
      </c>
      <c r="T40" s="336">
        <v>0</v>
      </c>
      <c r="U40" s="336">
        <v>0</v>
      </c>
      <c r="V40" s="336">
        <v>4</v>
      </c>
      <c r="W40" s="336">
        <v>0</v>
      </c>
      <c r="X40" s="336">
        <v>0</v>
      </c>
      <c r="Y40" s="321">
        <v>9</v>
      </c>
      <c r="Z40" s="321">
        <v>0</v>
      </c>
    </row>
    <row r="41" spans="1:26" ht="25.5">
      <c r="A41" s="308">
        <v>32</v>
      </c>
      <c r="B41" s="520" t="s">
        <v>658</v>
      </c>
      <c r="C41" s="335">
        <v>0</v>
      </c>
      <c r="D41" s="336">
        <v>2</v>
      </c>
      <c r="E41" s="336">
        <v>22</v>
      </c>
      <c r="F41" s="336">
        <v>0</v>
      </c>
      <c r="G41" s="337">
        <v>8</v>
      </c>
      <c r="H41" s="337">
        <v>0</v>
      </c>
      <c r="I41" s="338">
        <v>32</v>
      </c>
      <c r="J41" s="336">
        <v>0</v>
      </c>
      <c r="K41" s="336">
        <v>0</v>
      </c>
      <c r="L41" s="336">
        <v>22</v>
      </c>
      <c r="M41" s="336">
        <v>0</v>
      </c>
      <c r="N41" s="336">
        <v>8</v>
      </c>
      <c r="O41" s="336">
        <v>0</v>
      </c>
      <c r="P41" s="310">
        <v>30</v>
      </c>
      <c r="Q41" s="310">
        <v>2</v>
      </c>
      <c r="R41" s="345" t="s">
        <v>876</v>
      </c>
      <c r="S41" s="336">
        <v>2</v>
      </c>
      <c r="T41" s="336">
        <v>0</v>
      </c>
      <c r="U41" s="336">
        <v>0</v>
      </c>
      <c r="V41" s="336">
        <v>0</v>
      </c>
      <c r="W41" s="336">
        <v>0</v>
      </c>
      <c r="X41" s="336">
        <v>0</v>
      </c>
      <c r="Y41" s="321">
        <v>2</v>
      </c>
      <c r="Z41" s="321">
        <v>0</v>
      </c>
    </row>
    <row r="42" spans="1:26" ht="25.5">
      <c r="A42" s="308">
        <v>33</v>
      </c>
      <c r="B42" s="520" t="s">
        <v>659</v>
      </c>
      <c r="C42" s="335">
        <v>1</v>
      </c>
      <c r="D42" s="336">
        <v>7</v>
      </c>
      <c r="E42" s="336">
        <v>0</v>
      </c>
      <c r="F42" s="336">
        <v>0</v>
      </c>
      <c r="G42" s="337">
        <v>1</v>
      </c>
      <c r="H42" s="337">
        <v>0</v>
      </c>
      <c r="I42" s="338">
        <v>9</v>
      </c>
      <c r="J42" s="336">
        <v>1</v>
      </c>
      <c r="K42" s="336">
        <v>0</v>
      </c>
      <c r="L42" s="336">
        <v>0</v>
      </c>
      <c r="M42" s="336">
        <v>0</v>
      </c>
      <c r="N42" s="336">
        <v>1</v>
      </c>
      <c r="O42" s="336">
        <v>0</v>
      </c>
      <c r="P42" s="310">
        <v>2</v>
      </c>
      <c r="Q42" s="310">
        <v>7</v>
      </c>
      <c r="R42" s="345" t="s">
        <v>1096</v>
      </c>
      <c r="S42" s="336">
        <v>7</v>
      </c>
      <c r="T42" s="336">
        <v>0</v>
      </c>
      <c r="U42" s="336">
        <v>0</v>
      </c>
      <c r="V42" s="336">
        <v>0</v>
      </c>
      <c r="W42" s="336">
        <v>0</v>
      </c>
      <c r="X42" s="336">
        <v>0</v>
      </c>
      <c r="Y42" s="321">
        <v>7</v>
      </c>
      <c r="Z42" s="321">
        <v>0</v>
      </c>
    </row>
    <row r="43" spans="1:26" ht="12.75">
      <c r="A43" s="308">
        <v>34</v>
      </c>
      <c r="B43" s="520" t="s">
        <v>660</v>
      </c>
      <c r="C43" s="335">
        <v>3</v>
      </c>
      <c r="D43" s="336">
        <v>0</v>
      </c>
      <c r="E43" s="336">
        <v>3</v>
      </c>
      <c r="F43" s="336">
        <v>0</v>
      </c>
      <c r="G43" s="337">
        <v>0</v>
      </c>
      <c r="H43" s="337">
        <v>0</v>
      </c>
      <c r="I43" s="338">
        <v>6</v>
      </c>
      <c r="J43" s="336">
        <v>3</v>
      </c>
      <c r="K43" s="336">
        <v>0</v>
      </c>
      <c r="L43" s="336">
        <v>3</v>
      </c>
      <c r="M43" s="336">
        <v>0</v>
      </c>
      <c r="N43" s="336">
        <v>0</v>
      </c>
      <c r="O43" s="336">
        <v>0</v>
      </c>
      <c r="P43" s="310">
        <v>6</v>
      </c>
      <c r="Q43" s="310">
        <v>0</v>
      </c>
      <c r="R43" s="345">
        <v>0</v>
      </c>
      <c r="S43" s="336">
        <v>0</v>
      </c>
      <c r="T43" s="336">
        <v>0</v>
      </c>
      <c r="U43" s="336">
        <v>0</v>
      </c>
      <c r="V43" s="336">
        <v>0</v>
      </c>
      <c r="W43" s="336">
        <v>0</v>
      </c>
      <c r="X43" s="336">
        <v>0</v>
      </c>
      <c r="Y43" s="321">
        <v>0</v>
      </c>
      <c r="Z43" s="321">
        <v>0</v>
      </c>
    </row>
    <row r="44" spans="1:26" ht="25.5">
      <c r="A44" s="308">
        <v>35</v>
      </c>
      <c r="B44" s="520" t="s">
        <v>661</v>
      </c>
      <c r="C44" s="335">
        <v>1</v>
      </c>
      <c r="D44" s="336">
        <v>1</v>
      </c>
      <c r="E44" s="336">
        <v>18</v>
      </c>
      <c r="F44" s="336">
        <v>0</v>
      </c>
      <c r="G44" s="337">
        <v>0</v>
      </c>
      <c r="H44" s="337">
        <v>0</v>
      </c>
      <c r="I44" s="338">
        <v>20</v>
      </c>
      <c r="J44" s="336">
        <v>1</v>
      </c>
      <c r="K44" s="336">
        <v>0</v>
      </c>
      <c r="L44" s="336">
        <v>18</v>
      </c>
      <c r="M44" s="336">
        <v>0</v>
      </c>
      <c r="N44" s="336">
        <v>0</v>
      </c>
      <c r="O44" s="336">
        <v>0</v>
      </c>
      <c r="P44" s="310">
        <v>19</v>
      </c>
      <c r="Q44" s="310">
        <v>1</v>
      </c>
      <c r="R44" s="345" t="s">
        <v>1097</v>
      </c>
      <c r="S44" s="336">
        <v>1</v>
      </c>
      <c r="T44" s="336">
        <v>0</v>
      </c>
      <c r="U44" s="336">
        <v>0</v>
      </c>
      <c r="V44" s="336">
        <v>0</v>
      </c>
      <c r="W44" s="336">
        <v>0</v>
      </c>
      <c r="X44" s="336">
        <v>0</v>
      </c>
      <c r="Y44" s="321">
        <v>1</v>
      </c>
      <c r="Z44" s="321">
        <v>0</v>
      </c>
    </row>
    <row r="45" spans="1:26" ht="38.25">
      <c r="A45" s="308">
        <v>36</v>
      </c>
      <c r="B45" s="520" t="s">
        <v>662</v>
      </c>
      <c r="C45" s="335">
        <v>1</v>
      </c>
      <c r="D45" s="336">
        <v>2</v>
      </c>
      <c r="E45" s="336">
        <v>6</v>
      </c>
      <c r="F45" s="336">
        <v>0</v>
      </c>
      <c r="G45" s="337">
        <v>0</v>
      </c>
      <c r="H45" s="337">
        <v>0</v>
      </c>
      <c r="I45" s="338">
        <v>9</v>
      </c>
      <c r="J45" s="336">
        <v>1</v>
      </c>
      <c r="K45" s="336">
        <v>0</v>
      </c>
      <c r="L45" s="336">
        <v>6</v>
      </c>
      <c r="M45" s="336">
        <v>0</v>
      </c>
      <c r="N45" s="336">
        <v>0</v>
      </c>
      <c r="O45" s="336">
        <v>0</v>
      </c>
      <c r="P45" s="310">
        <v>7</v>
      </c>
      <c r="Q45" s="310">
        <v>2</v>
      </c>
      <c r="R45" s="345" t="s">
        <v>1098</v>
      </c>
      <c r="S45" s="336">
        <v>2</v>
      </c>
      <c r="T45" s="336">
        <v>0</v>
      </c>
      <c r="U45" s="336">
        <v>0</v>
      </c>
      <c r="V45" s="336">
        <v>0</v>
      </c>
      <c r="W45" s="336">
        <v>0</v>
      </c>
      <c r="X45" s="336">
        <v>0</v>
      </c>
      <c r="Y45" s="321">
        <v>2</v>
      </c>
      <c r="Z45" s="321">
        <v>0</v>
      </c>
    </row>
    <row r="46" spans="1:26" ht="12.75">
      <c r="A46" s="308">
        <v>37</v>
      </c>
      <c r="B46" s="520" t="s">
        <v>663</v>
      </c>
      <c r="C46" s="335">
        <v>1</v>
      </c>
      <c r="D46" s="336">
        <v>2</v>
      </c>
      <c r="E46" s="336">
        <v>4</v>
      </c>
      <c r="F46" s="336">
        <v>0</v>
      </c>
      <c r="G46" s="337">
        <v>4</v>
      </c>
      <c r="H46" s="337">
        <v>0</v>
      </c>
      <c r="I46" s="338">
        <v>11</v>
      </c>
      <c r="J46" s="336">
        <v>1</v>
      </c>
      <c r="K46" s="336">
        <v>0</v>
      </c>
      <c r="L46" s="336">
        <v>4</v>
      </c>
      <c r="M46" s="336">
        <v>0</v>
      </c>
      <c r="N46" s="336">
        <v>4</v>
      </c>
      <c r="O46" s="336">
        <v>0</v>
      </c>
      <c r="P46" s="310">
        <v>9</v>
      </c>
      <c r="Q46" s="310">
        <v>2</v>
      </c>
      <c r="R46" s="345" t="s">
        <v>877</v>
      </c>
      <c r="S46" s="336">
        <v>2</v>
      </c>
      <c r="T46" s="336">
        <v>0</v>
      </c>
      <c r="U46" s="336">
        <v>0</v>
      </c>
      <c r="V46" s="336">
        <v>0</v>
      </c>
      <c r="W46" s="336">
        <v>0</v>
      </c>
      <c r="X46" s="336">
        <v>0</v>
      </c>
      <c r="Y46" s="321">
        <v>2</v>
      </c>
      <c r="Z46" s="321">
        <v>0</v>
      </c>
    </row>
    <row r="47" spans="1:26" ht="25.5">
      <c r="A47" s="308">
        <v>38</v>
      </c>
      <c r="B47" s="520" t="s">
        <v>664</v>
      </c>
      <c r="C47" s="335">
        <v>4</v>
      </c>
      <c r="D47" s="336">
        <v>3</v>
      </c>
      <c r="E47" s="336">
        <v>3</v>
      </c>
      <c r="F47" s="336">
        <v>0</v>
      </c>
      <c r="G47" s="337">
        <v>0</v>
      </c>
      <c r="H47" s="337">
        <v>0</v>
      </c>
      <c r="I47" s="338">
        <v>10</v>
      </c>
      <c r="J47" s="336">
        <v>4</v>
      </c>
      <c r="K47" s="336">
        <v>0</v>
      </c>
      <c r="L47" s="336">
        <v>3</v>
      </c>
      <c r="M47" s="336">
        <v>0</v>
      </c>
      <c r="N47" s="336">
        <v>0</v>
      </c>
      <c r="O47" s="336">
        <v>0</v>
      </c>
      <c r="P47" s="310">
        <v>7</v>
      </c>
      <c r="Q47" s="310">
        <v>3</v>
      </c>
      <c r="R47" s="345" t="s">
        <v>878</v>
      </c>
      <c r="S47" s="336">
        <v>3</v>
      </c>
      <c r="T47" s="336">
        <v>0</v>
      </c>
      <c r="U47" s="336">
        <v>0</v>
      </c>
      <c r="V47" s="336">
        <v>0</v>
      </c>
      <c r="W47" s="336">
        <v>0</v>
      </c>
      <c r="X47" s="336">
        <v>0</v>
      </c>
      <c r="Y47" s="321">
        <v>3</v>
      </c>
      <c r="Z47" s="321">
        <v>0</v>
      </c>
    </row>
    <row r="48" spans="1:26" ht="25.5">
      <c r="A48" s="308">
        <v>39</v>
      </c>
      <c r="B48" s="520" t="s">
        <v>665</v>
      </c>
      <c r="C48" s="335">
        <v>5</v>
      </c>
      <c r="D48" s="336">
        <v>1</v>
      </c>
      <c r="E48" s="336">
        <v>8</v>
      </c>
      <c r="F48" s="336">
        <v>0</v>
      </c>
      <c r="G48" s="337">
        <v>9</v>
      </c>
      <c r="H48" s="337">
        <v>0</v>
      </c>
      <c r="I48" s="338">
        <v>23</v>
      </c>
      <c r="J48" s="336">
        <v>5</v>
      </c>
      <c r="K48" s="336">
        <v>0</v>
      </c>
      <c r="L48" s="336">
        <v>8</v>
      </c>
      <c r="M48" s="336">
        <v>0</v>
      </c>
      <c r="N48" s="336">
        <v>9</v>
      </c>
      <c r="O48" s="336">
        <v>0</v>
      </c>
      <c r="P48" s="310">
        <v>22</v>
      </c>
      <c r="Q48" s="310">
        <v>1</v>
      </c>
      <c r="R48" s="345" t="s">
        <v>870</v>
      </c>
      <c r="S48" s="336">
        <v>1</v>
      </c>
      <c r="T48" s="336">
        <v>0</v>
      </c>
      <c r="U48" s="336">
        <v>0</v>
      </c>
      <c r="V48" s="336">
        <v>0</v>
      </c>
      <c r="W48" s="336">
        <v>0</v>
      </c>
      <c r="X48" s="336">
        <v>0</v>
      </c>
      <c r="Y48" s="321">
        <v>1</v>
      </c>
      <c r="Z48" s="321">
        <v>0</v>
      </c>
    </row>
    <row r="49" spans="1:26" ht="51">
      <c r="A49" s="308">
        <v>40</v>
      </c>
      <c r="B49" s="520" t="s">
        <v>666</v>
      </c>
      <c r="C49" s="335">
        <v>1</v>
      </c>
      <c r="D49" s="336">
        <v>1</v>
      </c>
      <c r="E49" s="336">
        <v>4</v>
      </c>
      <c r="F49" s="336">
        <v>0</v>
      </c>
      <c r="G49" s="337">
        <v>5</v>
      </c>
      <c r="H49" s="337">
        <v>0</v>
      </c>
      <c r="I49" s="338">
        <v>11</v>
      </c>
      <c r="J49" s="336">
        <v>1</v>
      </c>
      <c r="K49" s="336">
        <v>0</v>
      </c>
      <c r="L49" s="336">
        <v>4</v>
      </c>
      <c r="M49" s="336">
        <v>0</v>
      </c>
      <c r="N49" s="336">
        <v>0</v>
      </c>
      <c r="O49" s="336">
        <v>0</v>
      </c>
      <c r="P49" s="310">
        <v>5</v>
      </c>
      <c r="Q49" s="310">
        <v>6</v>
      </c>
      <c r="R49" s="345" t="s">
        <v>1099</v>
      </c>
      <c r="S49" s="336">
        <v>1</v>
      </c>
      <c r="T49" s="336">
        <v>0</v>
      </c>
      <c r="U49" s="336">
        <v>0</v>
      </c>
      <c r="V49" s="336">
        <v>5</v>
      </c>
      <c r="W49" s="336">
        <v>0</v>
      </c>
      <c r="X49" s="336">
        <v>0</v>
      </c>
      <c r="Y49" s="321">
        <v>6</v>
      </c>
      <c r="Z49" s="321">
        <v>0</v>
      </c>
    </row>
    <row r="50" spans="1:26" ht="12.75">
      <c r="A50" s="308">
        <v>41</v>
      </c>
      <c r="B50" s="520" t="s">
        <v>667</v>
      </c>
      <c r="C50" s="335">
        <v>0</v>
      </c>
      <c r="D50" s="336">
        <v>2</v>
      </c>
      <c r="E50" s="336">
        <v>4</v>
      </c>
      <c r="F50" s="336">
        <v>0</v>
      </c>
      <c r="G50" s="337">
        <v>0</v>
      </c>
      <c r="H50" s="337">
        <v>0</v>
      </c>
      <c r="I50" s="338">
        <v>6</v>
      </c>
      <c r="J50" s="336">
        <v>0</v>
      </c>
      <c r="K50" s="336">
        <v>0</v>
      </c>
      <c r="L50" s="336">
        <v>4</v>
      </c>
      <c r="M50" s="336">
        <v>0</v>
      </c>
      <c r="N50" s="336">
        <v>0</v>
      </c>
      <c r="O50" s="336">
        <v>0</v>
      </c>
      <c r="P50" s="310">
        <v>4</v>
      </c>
      <c r="Q50" s="310">
        <v>2</v>
      </c>
      <c r="R50" s="345" t="s">
        <v>879</v>
      </c>
      <c r="S50" s="336">
        <v>2</v>
      </c>
      <c r="T50" s="336">
        <v>0</v>
      </c>
      <c r="U50" s="336">
        <v>0</v>
      </c>
      <c r="V50" s="336">
        <v>0</v>
      </c>
      <c r="W50" s="336">
        <v>0</v>
      </c>
      <c r="X50" s="336">
        <v>0</v>
      </c>
      <c r="Y50" s="321">
        <v>2</v>
      </c>
      <c r="Z50" s="321">
        <v>0</v>
      </c>
    </row>
    <row r="51" spans="1:26" ht="38.25">
      <c r="A51" s="308">
        <v>42</v>
      </c>
      <c r="B51" s="520" t="s">
        <v>668</v>
      </c>
      <c r="C51" s="335">
        <v>0</v>
      </c>
      <c r="D51" s="336">
        <v>2</v>
      </c>
      <c r="E51" s="336">
        <v>5</v>
      </c>
      <c r="F51" s="336">
        <v>0</v>
      </c>
      <c r="G51" s="337">
        <v>0</v>
      </c>
      <c r="H51" s="337">
        <v>0</v>
      </c>
      <c r="I51" s="338">
        <v>7</v>
      </c>
      <c r="J51" s="336">
        <v>0</v>
      </c>
      <c r="K51" s="336">
        <v>0</v>
      </c>
      <c r="L51" s="336">
        <v>5</v>
      </c>
      <c r="M51" s="336">
        <v>0</v>
      </c>
      <c r="N51" s="336">
        <v>0</v>
      </c>
      <c r="O51" s="336">
        <v>0</v>
      </c>
      <c r="P51" s="310">
        <v>5</v>
      </c>
      <c r="Q51" s="310">
        <v>2</v>
      </c>
      <c r="R51" s="345" t="s">
        <v>1100</v>
      </c>
      <c r="S51" s="336">
        <v>2</v>
      </c>
      <c r="T51" s="336">
        <v>0</v>
      </c>
      <c r="U51" s="336">
        <v>0</v>
      </c>
      <c r="V51" s="336">
        <v>0</v>
      </c>
      <c r="W51" s="336">
        <v>0</v>
      </c>
      <c r="X51" s="336">
        <v>0</v>
      </c>
      <c r="Y51" s="321">
        <v>2</v>
      </c>
      <c r="Z51" s="321">
        <v>0</v>
      </c>
    </row>
    <row r="52" spans="1:26" ht="12.75">
      <c r="A52" s="308">
        <v>43</v>
      </c>
      <c r="B52" s="520" t="s">
        <v>669</v>
      </c>
      <c r="C52" s="335">
        <v>0</v>
      </c>
      <c r="D52" s="336">
        <v>1</v>
      </c>
      <c r="E52" s="336">
        <v>30</v>
      </c>
      <c r="F52" s="336">
        <v>0</v>
      </c>
      <c r="G52" s="337">
        <v>0</v>
      </c>
      <c r="H52" s="337">
        <v>0</v>
      </c>
      <c r="I52" s="338">
        <v>31</v>
      </c>
      <c r="J52" s="336">
        <v>0</v>
      </c>
      <c r="K52" s="336">
        <v>1</v>
      </c>
      <c r="L52" s="336">
        <v>30</v>
      </c>
      <c r="M52" s="336">
        <v>0</v>
      </c>
      <c r="N52" s="336">
        <v>0</v>
      </c>
      <c r="O52" s="336">
        <v>0</v>
      </c>
      <c r="P52" s="310">
        <v>31</v>
      </c>
      <c r="Q52" s="310">
        <v>0</v>
      </c>
      <c r="R52" s="345">
        <v>0</v>
      </c>
      <c r="S52" s="336">
        <v>0</v>
      </c>
      <c r="T52" s="336">
        <v>0</v>
      </c>
      <c r="U52" s="336">
        <v>0</v>
      </c>
      <c r="V52" s="336">
        <v>0</v>
      </c>
      <c r="W52" s="336">
        <v>0</v>
      </c>
      <c r="X52" s="336">
        <v>0</v>
      </c>
      <c r="Y52" s="321">
        <v>0</v>
      </c>
      <c r="Z52" s="321">
        <v>0</v>
      </c>
    </row>
    <row r="53" spans="1:26" ht="12" customHeight="1">
      <c r="A53" s="308">
        <v>44</v>
      </c>
      <c r="B53" s="520" t="s">
        <v>670</v>
      </c>
      <c r="C53" s="335">
        <v>1</v>
      </c>
      <c r="D53" s="336">
        <v>2</v>
      </c>
      <c r="E53" s="336">
        <v>1</v>
      </c>
      <c r="F53" s="336">
        <v>0</v>
      </c>
      <c r="G53" s="337">
        <v>0</v>
      </c>
      <c r="H53" s="337">
        <v>0</v>
      </c>
      <c r="I53" s="338">
        <v>4</v>
      </c>
      <c r="J53" s="336">
        <v>1</v>
      </c>
      <c r="K53" s="336">
        <v>1</v>
      </c>
      <c r="L53" s="336">
        <v>1</v>
      </c>
      <c r="M53" s="336">
        <v>0</v>
      </c>
      <c r="N53" s="336">
        <v>0</v>
      </c>
      <c r="O53" s="336">
        <v>0</v>
      </c>
      <c r="P53" s="310">
        <v>3</v>
      </c>
      <c r="Q53" s="310">
        <v>1</v>
      </c>
      <c r="R53" s="345" t="s">
        <v>1133</v>
      </c>
      <c r="S53" s="336">
        <v>1</v>
      </c>
      <c r="T53" s="336">
        <v>0</v>
      </c>
      <c r="U53" s="336">
        <v>0</v>
      </c>
      <c r="V53" s="336">
        <v>0</v>
      </c>
      <c r="W53" s="336">
        <v>0</v>
      </c>
      <c r="X53" s="336">
        <v>0</v>
      </c>
      <c r="Y53" s="321">
        <v>1</v>
      </c>
      <c r="Z53" s="321">
        <v>0</v>
      </c>
    </row>
    <row r="54" spans="1:26" ht="63.75">
      <c r="A54" s="308">
        <v>45</v>
      </c>
      <c r="B54" s="520" t="s">
        <v>671</v>
      </c>
      <c r="C54" s="335">
        <v>0</v>
      </c>
      <c r="D54" s="336">
        <v>1</v>
      </c>
      <c r="E54" s="336">
        <v>4</v>
      </c>
      <c r="F54" s="336">
        <v>0</v>
      </c>
      <c r="G54" s="337">
        <v>8</v>
      </c>
      <c r="H54" s="337">
        <v>0</v>
      </c>
      <c r="I54" s="338">
        <v>13</v>
      </c>
      <c r="J54" s="336">
        <v>0</v>
      </c>
      <c r="K54" s="336">
        <v>0</v>
      </c>
      <c r="L54" s="336">
        <v>4</v>
      </c>
      <c r="M54" s="336">
        <v>0</v>
      </c>
      <c r="N54" s="336">
        <v>1</v>
      </c>
      <c r="O54" s="336">
        <v>0</v>
      </c>
      <c r="P54" s="310">
        <v>5</v>
      </c>
      <c r="Q54" s="310">
        <v>8</v>
      </c>
      <c r="R54" s="345" t="s">
        <v>1101</v>
      </c>
      <c r="S54" s="336">
        <v>1</v>
      </c>
      <c r="T54" s="336">
        <v>0</v>
      </c>
      <c r="U54" s="336">
        <v>0</v>
      </c>
      <c r="V54" s="336">
        <v>7</v>
      </c>
      <c r="W54" s="336">
        <v>0</v>
      </c>
      <c r="X54" s="336">
        <v>0</v>
      </c>
      <c r="Y54" s="321">
        <v>8</v>
      </c>
      <c r="Z54" s="321">
        <v>0</v>
      </c>
    </row>
    <row r="55" spans="1:26" ht="12.75">
      <c r="A55" s="308">
        <v>46</v>
      </c>
      <c r="B55" s="520" t="s">
        <v>672</v>
      </c>
      <c r="C55" s="335">
        <v>1</v>
      </c>
      <c r="D55" s="336">
        <v>0</v>
      </c>
      <c r="E55" s="336">
        <v>10</v>
      </c>
      <c r="F55" s="336">
        <v>0</v>
      </c>
      <c r="G55" s="337">
        <v>17</v>
      </c>
      <c r="H55" s="337">
        <v>0</v>
      </c>
      <c r="I55" s="338">
        <v>28</v>
      </c>
      <c r="J55" s="336">
        <v>1</v>
      </c>
      <c r="K55" s="336">
        <v>0</v>
      </c>
      <c r="L55" s="336">
        <v>10</v>
      </c>
      <c r="M55" s="336">
        <v>0</v>
      </c>
      <c r="N55" s="336">
        <v>17</v>
      </c>
      <c r="O55" s="336">
        <v>0</v>
      </c>
      <c r="P55" s="310">
        <v>28</v>
      </c>
      <c r="Q55" s="310">
        <v>0</v>
      </c>
      <c r="R55" s="345">
        <v>0</v>
      </c>
      <c r="S55" s="336">
        <v>0</v>
      </c>
      <c r="T55" s="336">
        <v>0</v>
      </c>
      <c r="U55" s="336">
        <v>0</v>
      </c>
      <c r="V55" s="336">
        <v>0</v>
      </c>
      <c r="W55" s="336">
        <v>0</v>
      </c>
      <c r="X55" s="336">
        <v>0</v>
      </c>
      <c r="Y55" s="321">
        <v>0</v>
      </c>
      <c r="Z55" s="321">
        <v>0</v>
      </c>
    </row>
    <row r="56" spans="1:26" ht="12.75">
      <c r="A56" s="308">
        <v>47</v>
      </c>
      <c r="B56" s="520" t="s">
        <v>673</v>
      </c>
      <c r="C56" s="335">
        <v>1</v>
      </c>
      <c r="D56" s="336">
        <v>0</v>
      </c>
      <c r="E56" s="336">
        <v>3</v>
      </c>
      <c r="F56" s="336">
        <v>0</v>
      </c>
      <c r="G56" s="337">
        <v>2</v>
      </c>
      <c r="H56" s="337">
        <v>0</v>
      </c>
      <c r="I56" s="338">
        <v>6</v>
      </c>
      <c r="J56" s="336">
        <v>1</v>
      </c>
      <c r="K56" s="336">
        <v>0</v>
      </c>
      <c r="L56" s="336">
        <v>3</v>
      </c>
      <c r="M56" s="336">
        <v>0</v>
      </c>
      <c r="N56" s="336">
        <v>2</v>
      </c>
      <c r="O56" s="336">
        <v>0</v>
      </c>
      <c r="P56" s="310">
        <v>6</v>
      </c>
      <c r="Q56" s="310">
        <v>0</v>
      </c>
      <c r="R56" s="345">
        <v>0</v>
      </c>
      <c r="S56" s="336">
        <v>0</v>
      </c>
      <c r="T56" s="336">
        <v>0</v>
      </c>
      <c r="U56" s="336">
        <v>0</v>
      </c>
      <c r="V56" s="336">
        <v>0</v>
      </c>
      <c r="W56" s="336">
        <v>0</v>
      </c>
      <c r="X56" s="336">
        <v>0</v>
      </c>
      <c r="Y56" s="321">
        <v>0</v>
      </c>
      <c r="Z56" s="321">
        <v>0</v>
      </c>
    </row>
    <row r="57" spans="1:26" ht="25.5">
      <c r="A57" s="308">
        <v>48</v>
      </c>
      <c r="B57" s="520" t="s">
        <v>674</v>
      </c>
      <c r="C57" s="335">
        <v>2</v>
      </c>
      <c r="D57" s="336">
        <v>1</v>
      </c>
      <c r="E57" s="336">
        <v>0</v>
      </c>
      <c r="F57" s="336">
        <v>0</v>
      </c>
      <c r="G57" s="337">
        <v>0</v>
      </c>
      <c r="H57" s="337">
        <v>0</v>
      </c>
      <c r="I57" s="338">
        <v>3</v>
      </c>
      <c r="J57" s="336">
        <v>2</v>
      </c>
      <c r="K57" s="336">
        <v>0</v>
      </c>
      <c r="L57" s="336">
        <v>0</v>
      </c>
      <c r="M57" s="336">
        <v>0</v>
      </c>
      <c r="N57" s="336">
        <v>0</v>
      </c>
      <c r="O57" s="336">
        <v>0</v>
      </c>
      <c r="P57" s="310">
        <v>2</v>
      </c>
      <c r="Q57" s="310">
        <v>1</v>
      </c>
      <c r="R57" s="345" t="s">
        <v>870</v>
      </c>
      <c r="S57" s="336">
        <v>1</v>
      </c>
      <c r="T57" s="336">
        <v>0</v>
      </c>
      <c r="U57" s="336">
        <v>0</v>
      </c>
      <c r="V57" s="336">
        <v>0</v>
      </c>
      <c r="W57" s="336">
        <v>0</v>
      </c>
      <c r="X57" s="336">
        <v>0</v>
      </c>
      <c r="Y57" s="321">
        <v>1</v>
      </c>
      <c r="Z57" s="321">
        <v>0</v>
      </c>
    </row>
    <row r="58" spans="1:26" ht="38.25">
      <c r="A58" s="308">
        <v>49</v>
      </c>
      <c r="B58" s="520" t="s">
        <v>675</v>
      </c>
      <c r="C58" s="335">
        <v>2</v>
      </c>
      <c r="D58" s="336">
        <v>0</v>
      </c>
      <c r="E58" s="336">
        <v>48</v>
      </c>
      <c r="F58" s="336">
        <v>0</v>
      </c>
      <c r="G58" s="337">
        <v>12</v>
      </c>
      <c r="H58" s="337">
        <v>0</v>
      </c>
      <c r="I58" s="338">
        <v>62</v>
      </c>
      <c r="J58" s="336">
        <v>2</v>
      </c>
      <c r="K58" s="336">
        <v>0</v>
      </c>
      <c r="L58" s="336">
        <v>48</v>
      </c>
      <c r="M58" s="336">
        <v>0</v>
      </c>
      <c r="N58" s="336">
        <v>9</v>
      </c>
      <c r="O58" s="336">
        <v>0</v>
      </c>
      <c r="P58" s="310">
        <v>59</v>
      </c>
      <c r="Q58" s="310">
        <v>3</v>
      </c>
      <c r="R58" s="345" t="s">
        <v>1102</v>
      </c>
      <c r="S58" s="336">
        <v>0</v>
      </c>
      <c r="T58" s="336">
        <v>0</v>
      </c>
      <c r="U58" s="336">
        <v>0</v>
      </c>
      <c r="V58" s="336">
        <v>3</v>
      </c>
      <c r="W58" s="336">
        <v>0</v>
      </c>
      <c r="X58" s="336">
        <v>0</v>
      </c>
      <c r="Y58" s="321">
        <v>3</v>
      </c>
      <c r="Z58" s="321">
        <v>0</v>
      </c>
    </row>
    <row r="59" spans="1:26" ht="12.75">
      <c r="A59" s="308">
        <v>50</v>
      </c>
      <c r="B59" s="520" t="s">
        <v>676</v>
      </c>
      <c r="C59" s="335">
        <v>1</v>
      </c>
      <c r="D59" s="336">
        <v>3</v>
      </c>
      <c r="E59" s="336">
        <v>0</v>
      </c>
      <c r="F59" s="336">
        <v>0</v>
      </c>
      <c r="G59" s="337">
        <v>1</v>
      </c>
      <c r="H59" s="337">
        <v>0</v>
      </c>
      <c r="I59" s="338">
        <v>5</v>
      </c>
      <c r="J59" s="336">
        <v>1</v>
      </c>
      <c r="K59" s="336">
        <v>3</v>
      </c>
      <c r="L59" s="336">
        <v>0</v>
      </c>
      <c r="M59" s="336">
        <v>0</v>
      </c>
      <c r="N59" s="336">
        <v>1</v>
      </c>
      <c r="O59" s="336">
        <v>0</v>
      </c>
      <c r="P59" s="310">
        <v>5</v>
      </c>
      <c r="Q59" s="310">
        <v>0</v>
      </c>
      <c r="R59" s="345">
        <v>0</v>
      </c>
      <c r="S59" s="336">
        <v>0</v>
      </c>
      <c r="T59" s="336">
        <v>0</v>
      </c>
      <c r="U59" s="336">
        <v>0</v>
      </c>
      <c r="V59" s="336">
        <v>0</v>
      </c>
      <c r="W59" s="336"/>
      <c r="X59" s="336">
        <v>0</v>
      </c>
      <c r="Y59" s="321">
        <v>0</v>
      </c>
      <c r="Z59" s="321">
        <v>0</v>
      </c>
    </row>
    <row r="60" spans="1:26" ht="12.75">
      <c r="A60" s="308">
        <v>51</v>
      </c>
      <c r="B60" s="520" t="s">
        <v>677</v>
      </c>
      <c r="C60" s="335">
        <v>3</v>
      </c>
      <c r="D60" s="336">
        <v>1</v>
      </c>
      <c r="E60" s="336">
        <v>11</v>
      </c>
      <c r="F60" s="336">
        <v>0</v>
      </c>
      <c r="G60" s="337">
        <v>17</v>
      </c>
      <c r="H60" s="337">
        <v>0</v>
      </c>
      <c r="I60" s="338">
        <v>32</v>
      </c>
      <c r="J60" s="336">
        <v>3</v>
      </c>
      <c r="K60" s="336">
        <v>0</v>
      </c>
      <c r="L60" s="336">
        <v>11</v>
      </c>
      <c r="M60" s="336">
        <v>0</v>
      </c>
      <c r="N60" s="336">
        <v>14</v>
      </c>
      <c r="O60" s="336">
        <v>0</v>
      </c>
      <c r="P60" s="310">
        <v>28</v>
      </c>
      <c r="Q60" s="310">
        <v>4</v>
      </c>
      <c r="R60" s="345" t="s">
        <v>880</v>
      </c>
      <c r="S60" s="336">
        <v>4</v>
      </c>
      <c r="T60" s="336">
        <v>0</v>
      </c>
      <c r="U60" s="336">
        <v>0</v>
      </c>
      <c r="V60" s="336">
        <v>0</v>
      </c>
      <c r="W60" s="336">
        <v>0</v>
      </c>
      <c r="X60" s="336">
        <v>0</v>
      </c>
      <c r="Y60" s="321">
        <v>4</v>
      </c>
      <c r="Z60" s="321">
        <v>0</v>
      </c>
    </row>
    <row r="61" spans="1:26" ht="38.25">
      <c r="A61" s="308">
        <v>52</v>
      </c>
      <c r="B61" s="520" t="s">
        <v>678</v>
      </c>
      <c r="C61" s="335">
        <v>0</v>
      </c>
      <c r="D61" s="336">
        <v>2</v>
      </c>
      <c r="E61" s="336">
        <v>0</v>
      </c>
      <c r="F61" s="336">
        <v>0</v>
      </c>
      <c r="G61" s="337">
        <v>1</v>
      </c>
      <c r="H61" s="337">
        <v>0</v>
      </c>
      <c r="I61" s="338">
        <v>3</v>
      </c>
      <c r="J61" s="336">
        <v>0</v>
      </c>
      <c r="K61" s="336">
        <v>0</v>
      </c>
      <c r="L61" s="336">
        <v>0</v>
      </c>
      <c r="M61" s="336">
        <v>0</v>
      </c>
      <c r="N61" s="336">
        <v>0</v>
      </c>
      <c r="O61" s="336">
        <v>0</v>
      </c>
      <c r="P61" s="310">
        <v>0</v>
      </c>
      <c r="Q61" s="310">
        <v>3</v>
      </c>
      <c r="R61" s="345" t="s">
        <v>881</v>
      </c>
      <c r="S61" s="336">
        <v>2</v>
      </c>
      <c r="T61" s="336">
        <v>0</v>
      </c>
      <c r="U61" s="336">
        <v>0</v>
      </c>
      <c r="V61" s="336">
        <v>1</v>
      </c>
      <c r="W61" s="336">
        <v>0</v>
      </c>
      <c r="X61" s="336">
        <v>0</v>
      </c>
      <c r="Y61" s="321">
        <v>3</v>
      </c>
      <c r="Z61" s="321">
        <v>0</v>
      </c>
    </row>
    <row r="62" spans="1:26" ht="12.75">
      <c r="A62" s="308">
        <v>53</v>
      </c>
      <c r="B62" s="520" t="s">
        <v>679</v>
      </c>
      <c r="C62" s="335">
        <v>7</v>
      </c>
      <c r="D62" s="336">
        <v>0</v>
      </c>
      <c r="E62" s="336">
        <v>0</v>
      </c>
      <c r="F62" s="336">
        <v>0</v>
      </c>
      <c r="G62" s="337">
        <v>0</v>
      </c>
      <c r="H62" s="337">
        <v>0</v>
      </c>
      <c r="I62" s="338">
        <v>7</v>
      </c>
      <c r="J62" s="336">
        <v>7</v>
      </c>
      <c r="K62" s="336">
        <v>0</v>
      </c>
      <c r="L62" s="336">
        <v>0</v>
      </c>
      <c r="M62" s="336">
        <v>0</v>
      </c>
      <c r="N62" s="336">
        <v>0</v>
      </c>
      <c r="O62" s="336">
        <v>0</v>
      </c>
      <c r="P62" s="310">
        <v>7</v>
      </c>
      <c r="Q62" s="310">
        <v>0</v>
      </c>
      <c r="R62" s="345">
        <v>0</v>
      </c>
      <c r="S62" s="336">
        <v>0</v>
      </c>
      <c r="T62" s="336">
        <v>0</v>
      </c>
      <c r="U62" s="336">
        <v>0</v>
      </c>
      <c r="V62" s="336">
        <v>0</v>
      </c>
      <c r="W62" s="336">
        <v>0</v>
      </c>
      <c r="X62" s="336">
        <v>0</v>
      </c>
      <c r="Y62" s="321">
        <v>0</v>
      </c>
      <c r="Z62" s="321">
        <v>0</v>
      </c>
    </row>
    <row r="63" spans="1:26" ht="25.5">
      <c r="A63" s="308">
        <v>54</v>
      </c>
      <c r="B63" s="520" t="s">
        <v>680</v>
      </c>
      <c r="C63" s="335">
        <v>1</v>
      </c>
      <c r="D63" s="336">
        <v>2</v>
      </c>
      <c r="E63" s="336">
        <v>5</v>
      </c>
      <c r="F63" s="336">
        <v>0</v>
      </c>
      <c r="G63" s="337">
        <v>35</v>
      </c>
      <c r="H63" s="337">
        <v>0</v>
      </c>
      <c r="I63" s="338">
        <v>43</v>
      </c>
      <c r="J63" s="336">
        <v>1</v>
      </c>
      <c r="K63" s="336">
        <v>2</v>
      </c>
      <c r="L63" s="336">
        <v>5</v>
      </c>
      <c r="M63" s="336">
        <v>0</v>
      </c>
      <c r="N63" s="336">
        <v>0</v>
      </c>
      <c r="O63" s="336">
        <v>0</v>
      </c>
      <c r="P63" s="310">
        <v>8</v>
      </c>
      <c r="Q63" s="310">
        <v>35</v>
      </c>
      <c r="R63" s="345" t="s">
        <v>1103</v>
      </c>
      <c r="S63" s="336">
        <v>0</v>
      </c>
      <c r="T63" s="336">
        <v>0</v>
      </c>
      <c r="U63" s="336">
        <v>0</v>
      </c>
      <c r="V63" s="336">
        <v>35</v>
      </c>
      <c r="W63" s="336">
        <v>0</v>
      </c>
      <c r="X63" s="336">
        <v>0</v>
      </c>
      <c r="Y63" s="321">
        <v>35</v>
      </c>
      <c r="Z63" s="321">
        <v>0</v>
      </c>
    </row>
    <row r="64" spans="1:26" ht="12.75">
      <c r="A64" s="308">
        <v>55</v>
      </c>
      <c r="B64" s="520" t="s">
        <v>681</v>
      </c>
      <c r="C64" s="335">
        <v>5</v>
      </c>
      <c r="D64" s="336">
        <v>0</v>
      </c>
      <c r="E64" s="336">
        <v>41</v>
      </c>
      <c r="F64" s="336">
        <v>0</v>
      </c>
      <c r="G64" s="337">
        <v>3</v>
      </c>
      <c r="H64" s="337">
        <v>0</v>
      </c>
      <c r="I64" s="338">
        <v>49</v>
      </c>
      <c r="J64" s="336">
        <v>5</v>
      </c>
      <c r="K64" s="336">
        <v>0</v>
      </c>
      <c r="L64" s="336">
        <v>41</v>
      </c>
      <c r="M64" s="336">
        <v>0</v>
      </c>
      <c r="N64" s="336">
        <v>3</v>
      </c>
      <c r="O64" s="336">
        <v>0</v>
      </c>
      <c r="P64" s="310">
        <v>49</v>
      </c>
      <c r="Q64" s="310">
        <v>0</v>
      </c>
      <c r="R64" s="345">
        <v>0</v>
      </c>
      <c r="S64" s="336">
        <v>0</v>
      </c>
      <c r="T64" s="336">
        <v>0</v>
      </c>
      <c r="U64" s="336">
        <v>0</v>
      </c>
      <c r="V64" s="336">
        <v>0</v>
      </c>
      <c r="W64" s="336">
        <v>0</v>
      </c>
      <c r="X64" s="336">
        <v>0</v>
      </c>
      <c r="Y64" s="321">
        <v>0</v>
      </c>
      <c r="Z64" s="321">
        <v>0</v>
      </c>
    </row>
    <row r="65" spans="1:26" ht="25.5">
      <c r="A65" s="308">
        <v>56</v>
      </c>
      <c r="B65" s="520" t="s">
        <v>682</v>
      </c>
      <c r="C65" s="335">
        <v>5</v>
      </c>
      <c r="D65" s="336">
        <v>6</v>
      </c>
      <c r="E65" s="336">
        <v>2</v>
      </c>
      <c r="F65" s="336">
        <v>0</v>
      </c>
      <c r="G65" s="337">
        <v>0</v>
      </c>
      <c r="H65" s="337">
        <v>0</v>
      </c>
      <c r="I65" s="338">
        <v>13</v>
      </c>
      <c r="J65" s="336">
        <v>5</v>
      </c>
      <c r="K65" s="336">
        <v>5</v>
      </c>
      <c r="L65" s="336">
        <v>2</v>
      </c>
      <c r="M65" s="336">
        <v>0</v>
      </c>
      <c r="N65" s="336">
        <v>0</v>
      </c>
      <c r="O65" s="336">
        <v>0</v>
      </c>
      <c r="P65" s="310">
        <v>12</v>
      </c>
      <c r="Q65" s="310">
        <v>1</v>
      </c>
      <c r="R65" s="345" t="s">
        <v>870</v>
      </c>
      <c r="S65" s="336">
        <v>1</v>
      </c>
      <c r="T65" s="336">
        <v>0</v>
      </c>
      <c r="U65" s="336">
        <v>0</v>
      </c>
      <c r="V65" s="336">
        <v>0</v>
      </c>
      <c r="W65" s="336">
        <v>0</v>
      </c>
      <c r="X65" s="336">
        <v>0</v>
      </c>
      <c r="Y65" s="321">
        <v>1</v>
      </c>
      <c r="Z65" s="321">
        <v>0</v>
      </c>
    </row>
    <row r="66" spans="1:26" ht="12.75">
      <c r="A66" s="308">
        <v>57</v>
      </c>
      <c r="B66" s="520" t="s">
        <v>683</v>
      </c>
      <c r="C66" s="335">
        <v>1</v>
      </c>
      <c r="D66" s="336">
        <v>0</v>
      </c>
      <c r="E66" s="336">
        <v>24</v>
      </c>
      <c r="F66" s="336">
        <v>0</v>
      </c>
      <c r="G66" s="337">
        <v>4</v>
      </c>
      <c r="H66" s="337">
        <v>0</v>
      </c>
      <c r="I66" s="338">
        <v>29</v>
      </c>
      <c r="J66" s="336">
        <v>1</v>
      </c>
      <c r="K66" s="336">
        <v>0</v>
      </c>
      <c r="L66" s="336">
        <v>24</v>
      </c>
      <c r="M66" s="336">
        <v>0</v>
      </c>
      <c r="N66" s="336">
        <v>4</v>
      </c>
      <c r="O66" s="336">
        <v>0</v>
      </c>
      <c r="P66" s="310">
        <v>29</v>
      </c>
      <c r="Q66" s="310">
        <v>0</v>
      </c>
      <c r="R66" s="345">
        <v>0</v>
      </c>
      <c r="S66" s="336">
        <v>0</v>
      </c>
      <c r="T66" s="336">
        <v>0</v>
      </c>
      <c r="U66" s="336">
        <v>0</v>
      </c>
      <c r="V66" s="336">
        <v>0</v>
      </c>
      <c r="W66" s="336">
        <v>0</v>
      </c>
      <c r="X66" s="336">
        <v>0</v>
      </c>
      <c r="Y66" s="321">
        <v>0</v>
      </c>
      <c r="Z66" s="321">
        <v>0</v>
      </c>
    </row>
    <row r="67" spans="1:26" ht="38.25">
      <c r="A67" s="308">
        <v>58</v>
      </c>
      <c r="B67" s="520" t="s">
        <v>684</v>
      </c>
      <c r="C67" s="335">
        <v>1</v>
      </c>
      <c r="D67" s="336">
        <v>1</v>
      </c>
      <c r="E67" s="336">
        <v>0</v>
      </c>
      <c r="F67" s="336">
        <v>0</v>
      </c>
      <c r="G67" s="337">
        <v>0</v>
      </c>
      <c r="H67" s="337">
        <v>0</v>
      </c>
      <c r="I67" s="338">
        <v>2</v>
      </c>
      <c r="J67" s="336">
        <v>0</v>
      </c>
      <c r="K67" s="336">
        <v>1</v>
      </c>
      <c r="L67" s="336">
        <v>0</v>
      </c>
      <c r="M67" s="336">
        <v>0</v>
      </c>
      <c r="N67" s="336">
        <v>0</v>
      </c>
      <c r="O67" s="336">
        <v>0</v>
      </c>
      <c r="P67" s="310">
        <v>1</v>
      </c>
      <c r="Q67" s="310">
        <v>1</v>
      </c>
      <c r="R67" s="345" t="s">
        <v>1104</v>
      </c>
      <c r="S67" s="336">
        <v>0</v>
      </c>
      <c r="T67" s="336">
        <v>1</v>
      </c>
      <c r="U67" s="336">
        <v>0</v>
      </c>
      <c r="V67" s="336">
        <v>0</v>
      </c>
      <c r="W67" s="336">
        <v>0</v>
      </c>
      <c r="X67" s="336">
        <v>0</v>
      </c>
      <c r="Y67" s="321">
        <v>1</v>
      </c>
      <c r="Z67" s="321">
        <v>0</v>
      </c>
    </row>
    <row r="68" spans="1:26" ht="12.75">
      <c r="A68" s="308">
        <v>59</v>
      </c>
      <c r="B68" s="520" t="s">
        <v>685</v>
      </c>
      <c r="C68" s="335">
        <v>0</v>
      </c>
      <c r="D68" s="336">
        <v>1</v>
      </c>
      <c r="E68" s="336">
        <v>2</v>
      </c>
      <c r="F68" s="336">
        <v>0</v>
      </c>
      <c r="G68" s="337">
        <v>0</v>
      </c>
      <c r="H68" s="337">
        <v>0</v>
      </c>
      <c r="I68" s="338">
        <v>3</v>
      </c>
      <c r="J68" s="336">
        <v>0</v>
      </c>
      <c r="K68" s="336">
        <v>1</v>
      </c>
      <c r="L68" s="336">
        <v>2</v>
      </c>
      <c r="M68" s="336">
        <v>0</v>
      </c>
      <c r="N68" s="336">
        <v>0</v>
      </c>
      <c r="O68" s="336">
        <v>0</v>
      </c>
      <c r="P68" s="310">
        <v>3</v>
      </c>
      <c r="Q68" s="310">
        <v>0</v>
      </c>
      <c r="R68" s="345">
        <v>0</v>
      </c>
      <c r="S68" s="336">
        <v>0</v>
      </c>
      <c r="T68" s="336">
        <v>0</v>
      </c>
      <c r="U68" s="336">
        <v>0</v>
      </c>
      <c r="V68" s="336">
        <v>0</v>
      </c>
      <c r="W68" s="336">
        <v>0</v>
      </c>
      <c r="X68" s="336">
        <v>0</v>
      </c>
      <c r="Y68" s="321">
        <v>0</v>
      </c>
      <c r="Z68" s="321">
        <v>0</v>
      </c>
    </row>
    <row r="69" spans="1:26" ht="12.75">
      <c r="A69" s="308">
        <v>60</v>
      </c>
      <c r="B69" s="520" t="s">
        <v>686</v>
      </c>
      <c r="C69" s="335">
        <v>0</v>
      </c>
      <c r="D69" s="336">
        <v>2</v>
      </c>
      <c r="E69" s="336">
        <v>0</v>
      </c>
      <c r="F69" s="336">
        <v>0</v>
      </c>
      <c r="G69" s="337">
        <v>0</v>
      </c>
      <c r="H69" s="337">
        <v>0</v>
      </c>
      <c r="I69" s="338">
        <v>2</v>
      </c>
      <c r="J69" s="336">
        <v>0</v>
      </c>
      <c r="K69" s="336">
        <v>0</v>
      </c>
      <c r="L69" s="336">
        <v>0</v>
      </c>
      <c r="M69" s="336">
        <v>0</v>
      </c>
      <c r="N69" s="336">
        <v>0</v>
      </c>
      <c r="O69" s="336">
        <v>0</v>
      </c>
      <c r="P69" s="310">
        <v>0</v>
      </c>
      <c r="Q69" s="310">
        <v>2</v>
      </c>
      <c r="R69" s="345" t="s">
        <v>877</v>
      </c>
      <c r="S69" s="336">
        <v>2</v>
      </c>
      <c r="T69" s="336">
        <v>0</v>
      </c>
      <c r="U69" s="336">
        <v>0</v>
      </c>
      <c r="V69" s="336">
        <v>0</v>
      </c>
      <c r="W69" s="336">
        <v>0</v>
      </c>
      <c r="X69" s="336">
        <v>0</v>
      </c>
      <c r="Y69" s="321">
        <v>2</v>
      </c>
      <c r="Z69" s="321">
        <v>0</v>
      </c>
    </row>
    <row r="70" spans="1:26" ht="12.75">
      <c r="A70" s="308">
        <v>61</v>
      </c>
      <c r="B70" s="520" t="s">
        <v>687</v>
      </c>
      <c r="C70" s="335">
        <v>4</v>
      </c>
      <c r="D70" s="336">
        <v>0</v>
      </c>
      <c r="E70" s="336">
        <v>4</v>
      </c>
      <c r="F70" s="336">
        <v>0</v>
      </c>
      <c r="G70" s="337">
        <v>0</v>
      </c>
      <c r="H70" s="337">
        <v>0</v>
      </c>
      <c r="I70" s="338">
        <v>8</v>
      </c>
      <c r="J70" s="336">
        <v>4</v>
      </c>
      <c r="K70" s="336">
        <v>0</v>
      </c>
      <c r="L70" s="336">
        <v>4</v>
      </c>
      <c r="M70" s="336">
        <v>0</v>
      </c>
      <c r="N70" s="336">
        <v>0</v>
      </c>
      <c r="O70" s="336">
        <v>0</v>
      </c>
      <c r="P70" s="310">
        <v>8</v>
      </c>
      <c r="Q70" s="310">
        <v>0</v>
      </c>
      <c r="R70" s="345">
        <v>0</v>
      </c>
      <c r="S70" s="336">
        <v>0</v>
      </c>
      <c r="T70" s="336">
        <v>0</v>
      </c>
      <c r="U70" s="336">
        <v>0</v>
      </c>
      <c r="V70" s="336">
        <v>0</v>
      </c>
      <c r="W70" s="336">
        <v>0</v>
      </c>
      <c r="X70" s="336">
        <v>0</v>
      </c>
      <c r="Y70" s="321">
        <v>0</v>
      </c>
      <c r="Z70" s="321">
        <v>0</v>
      </c>
    </row>
    <row r="71" spans="1:26" ht="12.75">
      <c r="A71" s="308">
        <v>62</v>
      </c>
      <c r="B71" s="520" t="s">
        <v>688</v>
      </c>
      <c r="C71" s="335">
        <v>2</v>
      </c>
      <c r="D71" s="336">
        <v>0</v>
      </c>
      <c r="E71" s="336">
        <v>3</v>
      </c>
      <c r="F71" s="336">
        <v>0</v>
      </c>
      <c r="G71" s="337">
        <v>0</v>
      </c>
      <c r="H71" s="337">
        <v>0</v>
      </c>
      <c r="I71" s="338">
        <v>5</v>
      </c>
      <c r="J71" s="336">
        <v>2</v>
      </c>
      <c r="K71" s="336">
        <v>0</v>
      </c>
      <c r="L71" s="336">
        <v>3</v>
      </c>
      <c r="M71" s="336">
        <v>0</v>
      </c>
      <c r="N71" s="336">
        <v>0</v>
      </c>
      <c r="O71" s="336">
        <v>0</v>
      </c>
      <c r="P71" s="310">
        <v>5</v>
      </c>
      <c r="Q71" s="310">
        <v>0</v>
      </c>
      <c r="R71" s="345">
        <v>0</v>
      </c>
      <c r="S71" s="336">
        <v>0</v>
      </c>
      <c r="T71" s="336">
        <v>0</v>
      </c>
      <c r="U71" s="336">
        <v>0</v>
      </c>
      <c r="V71" s="336">
        <v>0</v>
      </c>
      <c r="W71" s="336">
        <v>0</v>
      </c>
      <c r="X71" s="336">
        <v>0</v>
      </c>
      <c r="Y71" s="321">
        <v>0</v>
      </c>
      <c r="Z71" s="321">
        <v>0</v>
      </c>
    </row>
    <row r="72" spans="1:26" ht="25.5">
      <c r="A72" s="308">
        <v>63</v>
      </c>
      <c r="B72" s="520" t="s">
        <v>689</v>
      </c>
      <c r="C72" s="335">
        <v>2</v>
      </c>
      <c r="D72" s="336">
        <v>1</v>
      </c>
      <c r="E72" s="336">
        <v>12</v>
      </c>
      <c r="F72" s="336">
        <v>0</v>
      </c>
      <c r="G72" s="337">
        <v>0</v>
      </c>
      <c r="H72" s="337">
        <v>0</v>
      </c>
      <c r="I72" s="338">
        <v>15</v>
      </c>
      <c r="J72" s="336">
        <v>2</v>
      </c>
      <c r="K72" s="336">
        <v>0</v>
      </c>
      <c r="L72" s="336">
        <v>12</v>
      </c>
      <c r="M72" s="336">
        <v>0</v>
      </c>
      <c r="N72" s="336">
        <v>0</v>
      </c>
      <c r="O72" s="336">
        <v>0</v>
      </c>
      <c r="P72" s="310">
        <v>14</v>
      </c>
      <c r="Q72" s="310">
        <v>1</v>
      </c>
      <c r="R72" s="345" t="s">
        <v>870</v>
      </c>
      <c r="S72" s="336">
        <v>1</v>
      </c>
      <c r="T72" s="336">
        <v>0</v>
      </c>
      <c r="U72" s="336">
        <v>0</v>
      </c>
      <c r="V72" s="336">
        <v>0</v>
      </c>
      <c r="W72" s="336">
        <v>0</v>
      </c>
      <c r="X72" s="336">
        <v>0</v>
      </c>
      <c r="Y72" s="321">
        <v>1</v>
      </c>
      <c r="Z72" s="321">
        <v>0</v>
      </c>
    </row>
    <row r="73" spans="1:26" ht="25.5">
      <c r="A73" s="308">
        <v>64</v>
      </c>
      <c r="B73" s="520" t="s">
        <v>690</v>
      </c>
      <c r="C73" s="335">
        <v>0</v>
      </c>
      <c r="D73" s="336">
        <v>0</v>
      </c>
      <c r="E73" s="336">
        <v>1</v>
      </c>
      <c r="F73" s="336">
        <v>0</v>
      </c>
      <c r="G73" s="337">
        <v>14</v>
      </c>
      <c r="H73" s="337">
        <v>0</v>
      </c>
      <c r="I73" s="338">
        <v>15</v>
      </c>
      <c r="J73" s="336">
        <v>0</v>
      </c>
      <c r="K73" s="336">
        <v>0</v>
      </c>
      <c r="L73" s="336">
        <v>1</v>
      </c>
      <c r="M73" s="336">
        <v>0</v>
      </c>
      <c r="N73" s="336">
        <v>9</v>
      </c>
      <c r="O73" s="336">
        <v>0</v>
      </c>
      <c r="P73" s="310">
        <v>10</v>
      </c>
      <c r="Q73" s="310">
        <v>5</v>
      </c>
      <c r="R73" s="345" t="s">
        <v>882</v>
      </c>
      <c r="S73" s="336">
        <v>0</v>
      </c>
      <c r="T73" s="336">
        <v>0</v>
      </c>
      <c r="U73" s="336">
        <v>0</v>
      </c>
      <c r="V73" s="336">
        <v>5</v>
      </c>
      <c r="W73" s="336">
        <v>0</v>
      </c>
      <c r="X73" s="336">
        <v>0</v>
      </c>
      <c r="Y73" s="321">
        <v>5</v>
      </c>
      <c r="Z73" s="321">
        <v>0</v>
      </c>
    </row>
    <row r="74" spans="1:26" ht="25.5">
      <c r="A74" s="308">
        <v>65</v>
      </c>
      <c r="B74" s="520" t="s">
        <v>691</v>
      </c>
      <c r="C74" s="335">
        <v>1</v>
      </c>
      <c r="D74" s="336">
        <v>1</v>
      </c>
      <c r="E74" s="336">
        <v>13</v>
      </c>
      <c r="F74" s="336">
        <v>0</v>
      </c>
      <c r="G74" s="337">
        <v>0</v>
      </c>
      <c r="H74" s="337">
        <v>0</v>
      </c>
      <c r="I74" s="338">
        <v>15</v>
      </c>
      <c r="J74" s="336">
        <v>1</v>
      </c>
      <c r="K74" s="336">
        <v>0</v>
      </c>
      <c r="L74" s="336">
        <v>13</v>
      </c>
      <c r="M74" s="336">
        <v>0</v>
      </c>
      <c r="N74" s="336">
        <v>0</v>
      </c>
      <c r="O74" s="336">
        <v>0</v>
      </c>
      <c r="P74" s="310">
        <v>14</v>
      </c>
      <c r="Q74" s="310">
        <v>1</v>
      </c>
      <c r="R74" s="345" t="s">
        <v>1105</v>
      </c>
      <c r="S74" s="336">
        <v>1</v>
      </c>
      <c r="T74" s="336">
        <v>0</v>
      </c>
      <c r="U74" s="336">
        <v>0</v>
      </c>
      <c r="V74" s="336">
        <v>0</v>
      </c>
      <c r="W74" s="336">
        <v>0</v>
      </c>
      <c r="X74" s="336">
        <v>0</v>
      </c>
      <c r="Y74" s="321">
        <v>1</v>
      </c>
      <c r="Z74" s="321">
        <v>0</v>
      </c>
    </row>
    <row r="75" spans="1:26" ht="12.75">
      <c r="A75" s="308">
        <v>66</v>
      </c>
      <c r="B75" s="520" t="s">
        <v>692</v>
      </c>
      <c r="C75" s="335">
        <v>0</v>
      </c>
      <c r="D75" s="336">
        <v>1</v>
      </c>
      <c r="E75" s="336">
        <v>0</v>
      </c>
      <c r="F75" s="336">
        <v>0</v>
      </c>
      <c r="G75" s="337">
        <v>0</v>
      </c>
      <c r="H75" s="337">
        <v>0</v>
      </c>
      <c r="I75" s="338">
        <v>1</v>
      </c>
      <c r="J75" s="336">
        <v>0</v>
      </c>
      <c r="K75" s="336">
        <v>0</v>
      </c>
      <c r="L75" s="336">
        <v>0</v>
      </c>
      <c r="M75" s="336">
        <v>0</v>
      </c>
      <c r="N75" s="336">
        <v>0</v>
      </c>
      <c r="O75" s="336">
        <v>0</v>
      </c>
      <c r="P75" s="310">
        <v>0</v>
      </c>
      <c r="Q75" s="310">
        <v>1</v>
      </c>
      <c r="R75" s="345" t="s">
        <v>1092</v>
      </c>
      <c r="S75" s="336">
        <v>1</v>
      </c>
      <c r="T75" s="336">
        <v>0</v>
      </c>
      <c r="U75" s="336">
        <v>0</v>
      </c>
      <c r="V75" s="336">
        <v>0</v>
      </c>
      <c r="W75" s="336">
        <v>0</v>
      </c>
      <c r="X75" s="336">
        <v>0</v>
      </c>
      <c r="Y75" s="321">
        <v>1</v>
      </c>
      <c r="Z75" s="321">
        <v>0</v>
      </c>
    </row>
    <row r="76" spans="1:26" ht="12.75">
      <c r="A76" s="308">
        <v>67</v>
      </c>
      <c r="B76" s="520" t="s">
        <v>693</v>
      </c>
      <c r="C76" s="335">
        <v>0</v>
      </c>
      <c r="D76" s="336">
        <v>0</v>
      </c>
      <c r="E76" s="336">
        <v>0</v>
      </c>
      <c r="F76" s="336">
        <v>0</v>
      </c>
      <c r="G76" s="337">
        <v>16</v>
      </c>
      <c r="H76" s="337">
        <v>0</v>
      </c>
      <c r="I76" s="338">
        <v>16</v>
      </c>
      <c r="J76" s="336">
        <v>0</v>
      </c>
      <c r="K76" s="336">
        <v>0</v>
      </c>
      <c r="L76" s="336">
        <v>0</v>
      </c>
      <c r="M76" s="336">
        <v>0</v>
      </c>
      <c r="N76" s="336">
        <v>16</v>
      </c>
      <c r="O76" s="336">
        <v>0</v>
      </c>
      <c r="P76" s="310">
        <v>16</v>
      </c>
      <c r="Q76" s="310">
        <v>0</v>
      </c>
      <c r="R76" s="345">
        <v>0</v>
      </c>
      <c r="S76" s="336">
        <v>0</v>
      </c>
      <c r="T76" s="336">
        <v>0</v>
      </c>
      <c r="U76" s="336">
        <v>0</v>
      </c>
      <c r="V76" s="336">
        <v>0</v>
      </c>
      <c r="W76" s="336">
        <v>0</v>
      </c>
      <c r="X76" s="336">
        <v>0</v>
      </c>
      <c r="Y76" s="321">
        <v>0</v>
      </c>
      <c r="Z76" s="321">
        <v>0</v>
      </c>
    </row>
    <row r="77" spans="1:26" ht="25.5">
      <c r="A77" s="308">
        <v>68</v>
      </c>
      <c r="B77" s="520" t="s">
        <v>694</v>
      </c>
      <c r="C77" s="335">
        <v>9</v>
      </c>
      <c r="D77" s="336">
        <v>2</v>
      </c>
      <c r="E77" s="336">
        <v>0</v>
      </c>
      <c r="F77" s="336">
        <v>0</v>
      </c>
      <c r="G77" s="337">
        <v>9</v>
      </c>
      <c r="H77" s="337">
        <v>0</v>
      </c>
      <c r="I77" s="338">
        <v>20</v>
      </c>
      <c r="J77" s="336">
        <v>9</v>
      </c>
      <c r="K77" s="336">
        <v>0</v>
      </c>
      <c r="L77" s="336">
        <v>0</v>
      </c>
      <c r="M77" s="336">
        <v>0</v>
      </c>
      <c r="N77" s="336">
        <v>9</v>
      </c>
      <c r="O77" s="336">
        <v>0</v>
      </c>
      <c r="P77" s="310">
        <v>18</v>
      </c>
      <c r="Q77" s="310">
        <v>2</v>
      </c>
      <c r="R77" s="345" t="s">
        <v>876</v>
      </c>
      <c r="S77" s="336">
        <v>2</v>
      </c>
      <c r="T77" s="336">
        <v>0</v>
      </c>
      <c r="U77" s="336">
        <v>0</v>
      </c>
      <c r="V77" s="336">
        <v>0</v>
      </c>
      <c r="W77" s="336">
        <v>0</v>
      </c>
      <c r="X77" s="336">
        <v>0</v>
      </c>
      <c r="Y77" s="321">
        <v>2</v>
      </c>
      <c r="Z77" s="321">
        <v>0</v>
      </c>
    </row>
    <row r="78" spans="1:26" ht="25.5">
      <c r="A78" s="308">
        <v>69</v>
      </c>
      <c r="B78" s="520" t="s">
        <v>695</v>
      </c>
      <c r="C78" s="335">
        <v>0</v>
      </c>
      <c r="D78" s="336">
        <v>2</v>
      </c>
      <c r="E78" s="336">
        <v>2</v>
      </c>
      <c r="F78" s="336">
        <v>0</v>
      </c>
      <c r="G78" s="337">
        <v>0</v>
      </c>
      <c r="H78" s="337">
        <v>0</v>
      </c>
      <c r="I78" s="338">
        <v>4</v>
      </c>
      <c r="J78" s="336">
        <v>0</v>
      </c>
      <c r="K78" s="336">
        <v>2</v>
      </c>
      <c r="L78" s="336">
        <v>0</v>
      </c>
      <c r="M78" s="336">
        <v>0</v>
      </c>
      <c r="N78" s="336">
        <v>0</v>
      </c>
      <c r="O78" s="336">
        <v>0</v>
      </c>
      <c r="P78" s="310">
        <v>2</v>
      </c>
      <c r="Q78" s="310">
        <v>2</v>
      </c>
      <c r="R78" s="345" t="s">
        <v>883</v>
      </c>
      <c r="S78" s="336">
        <v>2</v>
      </c>
      <c r="T78" s="336">
        <v>0</v>
      </c>
      <c r="U78" s="336">
        <v>0</v>
      </c>
      <c r="V78" s="336">
        <v>0</v>
      </c>
      <c r="W78" s="336">
        <v>0</v>
      </c>
      <c r="X78" s="336">
        <v>0</v>
      </c>
      <c r="Y78" s="321">
        <v>2</v>
      </c>
      <c r="Z78" s="321">
        <v>0</v>
      </c>
    </row>
    <row r="79" spans="1:26" ht="20.25" customHeight="1">
      <c r="A79" s="308">
        <v>70</v>
      </c>
      <c r="B79" s="520" t="s">
        <v>696</v>
      </c>
      <c r="C79" s="335">
        <v>0</v>
      </c>
      <c r="D79" s="336">
        <v>1</v>
      </c>
      <c r="E79" s="336">
        <v>0</v>
      </c>
      <c r="F79" s="336">
        <v>0</v>
      </c>
      <c r="G79" s="337">
        <v>0</v>
      </c>
      <c r="H79" s="337">
        <v>0</v>
      </c>
      <c r="I79" s="338">
        <v>1</v>
      </c>
      <c r="J79" s="336">
        <v>0</v>
      </c>
      <c r="K79" s="336">
        <v>0</v>
      </c>
      <c r="L79" s="336">
        <v>0</v>
      </c>
      <c r="M79" s="336">
        <v>0</v>
      </c>
      <c r="N79" s="336">
        <v>0</v>
      </c>
      <c r="O79" s="336">
        <v>0</v>
      </c>
      <c r="P79" s="310">
        <v>0</v>
      </c>
      <c r="Q79" s="310">
        <v>1</v>
      </c>
      <c r="R79" s="345" t="s">
        <v>884</v>
      </c>
      <c r="S79" s="336">
        <v>1</v>
      </c>
      <c r="T79" s="336">
        <v>0</v>
      </c>
      <c r="U79" s="336">
        <v>0</v>
      </c>
      <c r="V79" s="336">
        <v>0</v>
      </c>
      <c r="W79" s="336">
        <v>0</v>
      </c>
      <c r="X79" s="336">
        <v>0</v>
      </c>
      <c r="Y79" s="321">
        <v>1</v>
      </c>
      <c r="Z79" s="321">
        <v>0</v>
      </c>
    </row>
    <row r="80" spans="1:26" ht="25.5">
      <c r="A80" s="308">
        <v>71</v>
      </c>
      <c r="B80" s="520" t="s">
        <v>697</v>
      </c>
      <c r="C80" s="335">
        <v>0</v>
      </c>
      <c r="D80" s="336">
        <v>1</v>
      </c>
      <c r="E80" s="336">
        <v>1</v>
      </c>
      <c r="F80" s="336">
        <v>0</v>
      </c>
      <c r="G80" s="337">
        <v>0</v>
      </c>
      <c r="H80" s="337">
        <v>0</v>
      </c>
      <c r="I80" s="338">
        <v>2</v>
      </c>
      <c r="J80" s="336">
        <v>0</v>
      </c>
      <c r="K80" s="336">
        <v>0</v>
      </c>
      <c r="L80" s="336">
        <v>1</v>
      </c>
      <c r="M80" s="336">
        <v>0</v>
      </c>
      <c r="N80" s="336">
        <v>0</v>
      </c>
      <c r="O80" s="336">
        <v>0</v>
      </c>
      <c r="P80" s="310">
        <v>1</v>
      </c>
      <c r="Q80" s="310">
        <v>1</v>
      </c>
      <c r="R80" s="345" t="s">
        <v>1106</v>
      </c>
      <c r="S80" s="336">
        <v>1</v>
      </c>
      <c r="T80" s="336">
        <v>0</v>
      </c>
      <c r="U80" s="336">
        <v>0</v>
      </c>
      <c r="V80" s="336">
        <v>0</v>
      </c>
      <c r="W80" s="336">
        <v>0</v>
      </c>
      <c r="X80" s="336">
        <v>0</v>
      </c>
      <c r="Y80" s="321">
        <v>1</v>
      </c>
      <c r="Z80" s="321">
        <v>0</v>
      </c>
    </row>
    <row r="81" spans="1:26" ht="38.25">
      <c r="A81" s="308">
        <v>72</v>
      </c>
      <c r="B81" s="520" t="s">
        <v>698</v>
      </c>
      <c r="C81" s="335">
        <v>3</v>
      </c>
      <c r="D81" s="336">
        <v>1</v>
      </c>
      <c r="E81" s="336">
        <v>20</v>
      </c>
      <c r="F81" s="336">
        <v>0</v>
      </c>
      <c r="G81" s="337">
        <v>20</v>
      </c>
      <c r="H81" s="337">
        <v>0</v>
      </c>
      <c r="I81" s="338">
        <v>44</v>
      </c>
      <c r="J81" s="336">
        <v>3</v>
      </c>
      <c r="K81" s="336">
        <v>1</v>
      </c>
      <c r="L81" s="336">
        <v>20</v>
      </c>
      <c r="M81" s="336">
        <v>0</v>
      </c>
      <c r="N81" s="336">
        <v>0</v>
      </c>
      <c r="O81" s="336">
        <v>0</v>
      </c>
      <c r="P81" s="310">
        <v>24</v>
      </c>
      <c r="Q81" s="310">
        <v>20</v>
      </c>
      <c r="R81" s="345" t="s">
        <v>1107</v>
      </c>
      <c r="S81" s="336">
        <v>0</v>
      </c>
      <c r="T81" s="303">
        <v>0</v>
      </c>
      <c r="U81" s="303">
        <v>0</v>
      </c>
      <c r="V81" s="303">
        <v>20</v>
      </c>
      <c r="W81" s="303">
        <v>0</v>
      </c>
      <c r="X81" s="303">
        <v>0</v>
      </c>
      <c r="Y81" s="321">
        <v>20</v>
      </c>
      <c r="Z81" s="321">
        <v>0</v>
      </c>
    </row>
    <row r="82" spans="1:26" s="311" customFormat="1" ht="12.75">
      <c r="A82" s="336">
        <v>73</v>
      </c>
      <c r="B82" s="521" t="s">
        <v>699</v>
      </c>
      <c r="C82" s="335">
        <v>1</v>
      </c>
      <c r="D82" s="336">
        <v>0</v>
      </c>
      <c r="E82" s="336">
        <v>4</v>
      </c>
      <c r="F82" s="336">
        <v>0</v>
      </c>
      <c r="G82" s="337">
        <v>0</v>
      </c>
      <c r="H82" s="337">
        <v>0</v>
      </c>
      <c r="I82" s="338">
        <v>5</v>
      </c>
      <c r="J82" s="336">
        <v>1</v>
      </c>
      <c r="K82" s="336">
        <v>0</v>
      </c>
      <c r="L82" s="336">
        <v>4</v>
      </c>
      <c r="M82" s="336">
        <v>0</v>
      </c>
      <c r="N82" s="336">
        <v>0</v>
      </c>
      <c r="O82" s="336">
        <v>0</v>
      </c>
      <c r="P82" s="310">
        <v>5</v>
      </c>
      <c r="Q82" s="310">
        <v>0</v>
      </c>
      <c r="R82" s="345">
        <v>0</v>
      </c>
      <c r="S82" s="303">
        <v>0</v>
      </c>
      <c r="T82" s="303">
        <v>0</v>
      </c>
      <c r="U82" s="303">
        <v>0</v>
      </c>
      <c r="V82" s="303">
        <v>0</v>
      </c>
      <c r="W82" s="303">
        <v>0</v>
      </c>
      <c r="X82" s="303">
        <v>0</v>
      </c>
      <c r="Y82" s="321">
        <v>0</v>
      </c>
      <c r="Z82" s="321">
        <v>0</v>
      </c>
    </row>
    <row r="83" spans="1:26" s="311" customFormat="1" ht="23.25" customHeight="1">
      <c r="A83" s="336">
        <v>74</v>
      </c>
      <c r="B83" s="521" t="s">
        <v>700</v>
      </c>
      <c r="C83" s="335">
        <v>1</v>
      </c>
      <c r="D83" s="336">
        <v>0</v>
      </c>
      <c r="E83" s="336">
        <v>5</v>
      </c>
      <c r="F83" s="336">
        <v>0</v>
      </c>
      <c r="G83" s="337">
        <v>0</v>
      </c>
      <c r="H83" s="337">
        <v>0</v>
      </c>
      <c r="I83" s="338">
        <v>6</v>
      </c>
      <c r="J83" s="336">
        <v>1</v>
      </c>
      <c r="K83" s="336">
        <v>0</v>
      </c>
      <c r="L83" s="336">
        <v>5</v>
      </c>
      <c r="M83" s="336">
        <v>0</v>
      </c>
      <c r="N83" s="336">
        <v>0</v>
      </c>
      <c r="O83" s="336">
        <v>0</v>
      </c>
      <c r="P83" s="310">
        <v>6</v>
      </c>
      <c r="Q83" s="310">
        <v>0</v>
      </c>
      <c r="R83" s="345">
        <v>0</v>
      </c>
      <c r="S83" s="303">
        <v>0</v>
      </c>
      <c r="T83" s="303">
        <v>0</v>
      </c>
      <c r="U83" s="303">
        <v>0</v>
      </c>
      <c r="V83" s="303">
        <v>0</v>
      </c>
      <c r="W83" s="303">
        <v>0</v>
      </c>
      <c r="X83" s="303">
        <v>0</v>
      </c>
      <c r="Y83" s="321">
        <v>0</v>
      </c>
      <c r="Z83" s="321">
        <v>0</v>
      </c>
    </row>
    <row r="84" spans="1:26" s="311" customFormat="1" ht="38.25">
      <c r="A84" s="336">
        <v>75</v>
      </c>
      <c r="B84" s="521" t="s">
        <v>701</v>
      </c>
      <c r="C84" s="335">
        <v>1</v>
      </c>
      <c r="D84" s="336">
        <v>0</v>
      </c>
      <c r="E84" s="336">
        <v>3</v>
      </c>
      <c r="F84" s="336">
        <v>0</v>
      </c>
      <c r="G84" s="337">
        <v>0</v>
      </c>
      <c r="H84" s="337">
        <v>0</v>
      </c>
      <c r="I84" s="338">
        <v>4</v>
      </c>
      <c r="J84" s="336">
        <v>0</v>
      </c>
      <c r="K84" s="336">
        <v>0</v>
      </c>
      <c r="L84" s="336">
        <v>0</v>
      </c>
      <c r="M84" s="336">
        <v>0</v>
      </c>
      <c r="N84" s="336">
        <v>0</v>
      </c>
      <c r="O84" s="336">
        <v>0</v>
      </c>
      <c r="P84" s="310">
        <v>0</v>
      </c>
      <c r="Q84" s="310">
        <v>4</v>
      </c>
      <c r="R84" s="345" t="s">
        <v>885</v>
      </c>
      <c r="S84" s="303">
        <v>0</v>
      </c>
      <c r="T84" s="303">
        <v>4</v>
      </c>
      <c r="U84" s="303">
        <v>0</v>
      </c>
      <c r="V84" s="303">
        <v>0</v>
      </c>
      <c r="W84" s="303">
        <v>0</v>
      </c>
      <c r="X84" s="303">
        <v>0</v>
      </c>
      <c r="Y84" s="321">
        <v>4</v>
      </c>
      <c r="Z84" s="321">
        <v>0</v>
      </c>
    </row>
    <row r="85" spans="1:26" ht="12.75">
      <c r="A85" s="946" t="s">
        <v>18</v>
      </c>
      <c r="B85" s="946"/>
      <c r="C85" s="339">
        <v>130</v>
      </c>
      <c r="D85" s="339">
        <v>93</v>
      </c>
      <c r="E85" s="339">
        <v>608</v>
      </c>
      <c r="F85" s="339">
        <v>0</v>
      </c>
      <c r="G85" s="339">
        <v>311</v>
      </c>
      <c r="H85" s="339">
        <v>0</v>
      </c>
      <c r="I85" s="339">
        <v>1142</v>
      </c>
      <c r="J85" s="339">
        <v>121</v>
      </c>
      <c r="K85" s="339">
        <v>31</v>
      </c>
      <c r="L85" s="339">
        <v>560</v>
      </c>
      <c r="M85" s="339">
        <v>0</v>
      </c>
      <c r="N85" s="339">
        <v>219</v>
      </c>
      <c r="O85" s="339">
        <v>0</v>
      </c>
      <c r="P85" s="339">
        <v>931</v>
      </c>
      <c r="Q85" s="339">
        <v>211</v>
      </c>
      <c r="R85" s="339">
        <v>0</v>
      </c>
      <c r="S85" s="303">
        <v>67</v>
      </c>
      <c r="T85" s="303">
        <v>50</v>
      </c>
      <c r="U85" s="303">
        <v>0</v>
      </c>
      <c r="V85" s="303">
        <v>89</v>
      </c>
      <c r="W85" s="303">
        <v>0</v>
      </c>
      <c r="X85" s="303">
        <v>5</v>
      </c>
      <c r="Y85" s="303">
        <v>211</v>
      </c>
      <c r="Z85" s="303">
        <v>0</v>
      </c>
    </row>
    <row r="86" spans="2:4" ht="12.75">
      <c r="B86" s="315" t="s">
        <v>343</v>
      </c>
      <c r="C86" s="321">
        <v>127</v>
      </c>
      <c r="D86" s="321">
        <v>39</v>
      </c>
    </row>
    <row r="87" ht="12.75">
      <c r="B87" s="301" t="s">
        <v>7</v>
      </c>
    </row>
    <row r="88" ht="12.75">
      <c r="B88" s="321" t="s">
        <v>8</v>
      </c>
    </row>
    <row r="89" spans="2:18" ht="12.75">
      <c r="B89" s="321" t="s">
        <v>9</v>
      </c>
      <c r="P89" s="340" t="s">
        <v>10</v>
      </c>
      <c r="Q89" s="340"/>
      <c r="R89" s="340" t="s">
        <v>10</v>
      </c>
    </row>
    <row r="90" spans="2:18" ht="12.75">
      <c r="B90" s="321" t="s">
        <v>101</v>
      </c>
      <c r="P90" s="340"/>
      <c r="Q90" s="340"/>
      <c r="R90" s="340"/>
    </row>
    <row r="91" spans="2:18" ht="12.75">
      <c r="B91" s="942" t="s">
        <v>102</v>
      </c>
      <c r="C91" s="942"/>
      <c r="D91" s="942"/>
      <c r="E91" s="942"/>
      <c r="F91" s="942"/>
      <c r="G91" s="942"/>
      <c r="H91" s="341"/>
      <c r="P91" s="330"/>
      <c r="Q91" s="330"/>
      <c r="R91" s="330"/>
    </row>
    <row r="92" spans="2:18" ht="12.75">
      <c r="B92" s="929"/>
      <c r="C92" s="929"/>
      <c r="D92" s="929"/>
      <c r="E92" s="929"/>
      <c r="F92" s="929"/>
      <c r="G92" s="929"/>
      <c r="H92" s="322"/>
      <c r="I92" s="330"/>
      <c r="J92" s="330"/>
      <c r="K92" s="330"/>
      <c r="L92" s="330"/>
      <c r="M92" s="330"/>
      <c r="N92" s="330"/>
      <c r="O92" s="330"/>
      <c r="P92" s="330"/>
      <c r="Q92" s="330"/>
      <c r="R92" s="330"/>
    </row>
    <row r="93" spans="9:18" ht="12.75">
      <c r="I93" s="330"/>
      <c r="J93" s="330"/>
      <c r="K93" s="330"/>
      <c r="L93" s="330"/>
      <c r="M93" s="330"/>
      <c r="N93" s="330"/>
      <c r="O93" s="330"/>
      <c r="P93" s="330"/>
      <c r="Q93" s="330"/>
      <c r="R93" s="330"/>
    </row>
    <row r="94" spans="9:18" ht="12.75">
      <c r="I94" s="330"/>
      <c r="J94" s="330"/>
      <c r="K94" s="330"/>
      <c r="L94" s="330"/>
      <c r="M94" s="330"/>
      <c r="N94" s="330"/>
      <c r="O94" s="330"/>
      <c r="P94" s="330"/>
      <c r="Q94" s="330"/>
      <c r="R94" s="330"/>
    </row>
    <row r="95" spans="2:18" ht="15">
      <c r="B95" s="342" t="s">
        <v>11</v>
      </c>
      <c r="C95" s="334"/>
      <c r="D95" s="334"/>
      <c r="E95" s="334"/>
      <c r="F95" s="334"/>
      <c r="G95" s="334"/>
      <c r="H95" s="334"/>
      <c r="I95" s="334"/>
      <c r="J95" s="334"/>
      <c r="K95" s="343"/>
      <c r="L95" s="343"/>
      <c r="M95" s="334"/>
      <c r="N95" s="490"/>
      <c r="O95" s="490"/>
      <c r="P95" s="490"/>
      <c r="Q95" s="911" t="s">
        <v>995</v>
      </c>
      <c r="R95" s="911"/>
    </row>
    <row r="96" spans="2:18" ht="15">
      <c r="B96" s="343"/>
      <c r="C96" s="344"/>
      <c r="D96" s="344"/>
      <c r="E96" s="344"/>
      <c r="F96" s="344"/>
      <c r="G96" s="344"/>
      <c r="H96" s="344"/>
      <c r="I96" s="344"/>
      <c r="J96" s="344"/>
      <c r="K96" s="344"/>
      <c r="L96" s="344"/>
      <c r="M96" s="344"/>
      <c r="N96" s="490"/>
      <c r="O96" s="490"/>
      <c r="P96" s="490"/>
      <c r="Q96" s="911" t="s">
        <v>998</v>
      </c>
      <c r="R96" s="911"/>
    </row>
    <row r="97" spans="2:18" ht="15">
      <c r="B97" s="343"/>
      <c r="C97" s="344"/>
      <c r="D97" s="344"/>
      <c r="E97" s="344"/>
      <c r="F97" s="344"/>
      <c r="G97" s="344"/>
      <c r="H97" s="344"/>
      <c r="I97" s="344"/>
      <c r="J97" s="344"/>
      <c r="K97" s="344"/>
      <c r="L97" s="344"/>
      <c r="M97" s="344"/>
      <c r="N97" s="490"/>
      <c r="O97" s="490"/>
      <c r="P97" s="490"/>
      <c r="Q97" s="911" t="s">
        <v>997</v>
      </c>
      <c r="R97" s="911"/>
    </row>
    <row r="98" spans="2:17" ht="15">
      <c r="B98" s="334"/>
      <c r="C98" s="334"/>
      <c r="D98" s="334"/>
      <c r="E98" s="334"/>
      <c r="F98" s="334"/>
      <c r="G98" s="334"/>
      <c r="H98" s="334"/>
      <c r="I98" s="334"/>
      <c r="J98" s="334"/>
      <c r="K98" s="334"/>
      <c r="L98" s="334"/>
      <c r="M98" s="334"/>
      <c r="N98" s="490"/>
      <c r="O98" s="490"/>
      <c r="P98" s="490"/>
      <c r="Q98" s="490"/>
    </row>
  </sheetData>
  <sheetProtection selectLockedCells="1"/>
  <mergeCells count="18">
    <mergeCell ref="Q95:R95"/>
    <mergeCell ref="Q96:R96"/>
    <mergeCell ref="J7:P7"/>
    <mergeCell ref="Q7:Q8"/>
    <mergeCell ref="R7:R8"/>
    <mergeCell ref="A85:B85"/>
    <mergeCell ref="B91:G91"/>
    <mergeCell ref="B92:G92"/>
    <mergeCell ref="Q97:R97"/>
    <mergeCell ref="E1:L1"/>
    <mergeCell ref="P1:Q1"/>
    <mergeCell ref="A2:Q2"/>
    <mergeCell ref="A3:Q3"/>
    <mergeCell ref="A4:Q4"/>
    <mergeCell ref="P5:R5"/>
    <mergeCell ref="A7:A8"/>
    <mergeCell ref="B7:B8"/>
    <mergeCell ref="C7:I7"/>
  </mergeCells>
  <conditionalFormatting sqref="A1:IV65536">
    <cfRule type="cellIs" priority="5" dxfId="0" operator="lessThan" stopIfTrue="1">
      <formula>0</formula>
    </cfRule>
  </conditionalFormatting>
  <conditionalFormatting sqref="A82:IV84">
    <cfRule type="cellIs" priority="4" dxfId="0" operator="lessThan" stopIfTrue="1">
      <formula>0</formula>
    </cfRule>
  </conditionalFormatting>
  <conditionalFormatting sqref="Q95:X97">
    <cfRule type="cellIs" priority="3" dxfId="0" operator="lessThan" stopIfTrue="1">
      <formula>0</formula>
    </cfRule>
  </conditionalFormatting>
  <conditionalFormatting sqref="S1:X65536 Y85:Z85">
    <cfRule type="cellIs" priority="2" dxfId="0" operator="lessThan" stopIfTrue="1">
      <formula>0</formula>
    </cfRule>
  </conditionalFormatting>
  <conditionalFormatting sqref="Y10:Z84">
    <cfRule type="cellIs" priority="1" dxfId="0" operator="lessThan" stopIfTrue="1">
      <formula>0</formula>
    </cfRule>
  </conditionalFormatting>
  <hyperlinks>
    <hyperlink ref="S8" r:id="rId1" display="uohu@ fuek.kkZ/khu fo0"/>
    <hyperlink ref="W8" r:id="rId2" display="cUn@ vkesfyr fo0"/>
  </hyperlinks>
  <printOptions horizontalCentered="1"/>
  <pageMargins left="0.31496062992125984" right="0.31496062992125984" top="0.5905511811023623" bottom="0.5905511811023623" header="0.3937007874015748" footer="0.1968503937007874"/>
  <pageSetup horizontalDpi="600" verticalDpi="600" orientation="landscape" paperSize="9" scale="7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Dr Mridula Sircar</cp:lastModifiedBy>
  <cp:lastPrinted>2013-03-21T06:35:24Z</cp:lastPrinted>
  <dcterms:created xsi:type="dcterms:W3CDTF">1996-10-14T23:33:28Z</dcterms:created>
  <dcterms:modified xsi:type="dcterms:W3CDTF">2013-04-30T04:12:04Z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